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 defaultThemeVersion="124226"/>
  <bookViews>
    <workbookView xWindow="0" yWindow="1920" windowWidth="20730" windowHeight="9840" tabRatio="958" activeTab="8"/>
  </bookViews>
  <sheets>
    <sheet name="Main NFI Distributions - DB" sheetId="1" r:id="rId1"/>
    <sheet name="Main Shelter Interventions - DB" sheetId="21" r:id="rId2"/>
    <sheet name="NFI Operational Partner" sheetId="31" r:id="rId3"/>
    <sheet name="data" sheetId="13" state="hidden" r:id="rId4"/>
    <sheet name="Kit compositions" sheetId="25" state="hidden" r:id="rId5"/>
    <sheet name="DTM Coded Location" sheetId="24" state="hidden" r:id="rId6"/>
    <sheet name="Shelter Operational Partner" sheetId="33" r:id="rId7"/>
    <sheet name="Cluster Cov. Jan.-Dec.15" sheetId="34" r:id="rId8"/>
    <sheet name="Coverage Graphs" sheetId="35" r:id="rId9"/>
    <sheet name="DropDownMenu" sheetId="18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</externalReferences>
  <definedNames>
    <definedName name="_xlnm._FilterDatabase" localSheetId="8" hidden="1">'Coverage Graphs'!#REF!</definedName>
    <definedName name="_xlnm._FilterDatabase" localSheetId="3" hidden="1">data!$G$1:$L$110</definedName>
    <definedName name="_xlnm._FilterDatabase" localSheetId="5" hidden="1">'DTM Coded Location'!$A$1:$K$2296</definedName>
    <definedName name="_xlnm._FilterDatabase" localSheetId="0" hidden="1">'Main NFI Distributions - DB'!$A$1:$AP$1406</definedName>
    <definedName name="_xlnm._FilterDatabase" localSheetId="1" hidden="1">'Main Shelter Interventions - DB'!$A$1:$Y$318</definedName>
    <definedName name="Abu_Al_Khaseeb">#REF!</definedName>
    <definedName name="Abu_Al_Khaseeb_ابي_الخصيب">#REF!</definedName>
    <definedName name="Abu_Ghraib_أبو_غريب">#REF!</definedName>
    <definedName name="Adhamia_الاعظمية">#REF!</definedName>
    <definedName name="Afaq_عفك">#REF!</definedName>
    <definedName name="Akre_عقرة">#REF!</definedName>
    <definedName name="Al_Anbar" localSheetId="1">data!#REF!</definedName>
    <definedName name="Al_Anbar">data!#REF!</definedName>
    <definedName name="Al_Basrah" localSheetId="1">data!#REF!</definedName>
    <definedName name="Al_Basrah">data!#REF!</definedName>
    <definedName name="Al_Muthanna" localSheetId="1">data!#REF!</definedName>
    <definedName name="Al_Muthanna">data!#REF!</definedName>
    <definedName name="Al_Qadissiya" localSheetId="1">data!#REF!</definedName>
    <definedName name="Al_Qadissiya">data!#REF!</definedName>
    <definedName name="Al_Sulaymaniyah" localSheetId="1">data!#REF!</definedName>
    <definedName name="Al_Sulaymaniyah">data!#REF!</definedName>
    <definedName name="Ali_Al_Gharbi_علي_الغربي">#REF!</definedName>
    <definedName name="Amara_العمارة">#REF!</definedName>
    <definedName name="Amedi_العمادية">#REF!</definedName>
    <definedName name="An_Najaf" localSheetId="1">data!#REF!</definedName>
    <definedName name="An_Najaf">data!#REF!</definedName>
    <definedName name="Anbar">data!$I$2:$I$9</definedName>
    <definedName name="Anbar_الانبار">data!$I$2:$I$9</definedName>
    <definedName name="Anbar_الأنبار">data!$K$2:$K$9</definedName>
    <definedName name="Azezia_العزيزية">#REF!</definedName>
    <definedName name="Ba_quba_بعقوبة">#REF!</definedName>
    <definedName name="Babil" localSheetId="1">data!#REF!</definedName>
    <definedName name="Babil">data!#REF!</definedName>
    <definedName name="Babylon">data!$I$35:$I$38</definedName>
    <definedName name="Babylon__بابل">data!$K$35:$K$38</definedName>
    <definedName name="Babylon_بابل">data!$K$35:$K$37</definedName>
    <definedName name="Baghdad">data!$I$39:$I$48</definedName>
    <definedName name="Baghdad_بغداد">data!$K$39:$K$48</definedName>
    <definedName name="Baiji_بيجي">#REF!</definedName>
    <definedName name="Balad_بلد">#REF!</definedName>
    <definedName name="Basrah">data!$I$10:$I$16</definedName>
    <definedName name="Basrah__البصرة">#REF!</definedName>
    <definedName name="Basrah_البصرة">data!$K$10:$K$16</definedName>
    <definedName name="Catego">DropDownMenu!$K$3:$K$4</definedName>
    <definedName name="Chamchamal_جمجمال">#REF!</definedName>
    <definedName name="CRITyp">DropDownMenu!$G$3:$G$4</definedName>
    <definedName name="Dahuk">data!$I$49:$I$52</definedName>
    <definedName name="Dahuk__دهوك">#REF!</definedName>
    <definedName name="Dahuk_دهوك">data!$K$49:$K$52</definedName>
    <definedName name="Daquq_داقوق">#REF!</definedName>
    <definedName name="Darbandihkan_دربندخان">#REF!</definedName>
    <definedName name="District">data!$I$2:$I$110</definedName>
    <definedName name="District2">data!$N$2:$N$110</definedName>
    <definedName name="Diwaniya_الديوانية">#REF!</definedName>
    <definedName name="Diyala">data!$I$58:$I$63</definedName>
    <definedName name="Diyala_ديالى">data!$K$58:$K$63</definedName>
    <definedName name="Dokan_دوكان">#REF!</definedName>
    <definedName name="dpcode">data!$P$2:$P$110</definedName>
    <definedName name="Erbil">data!$I$64:$I$70</definedName>
    <definedName name="Erbil__اربيل">#REF!</definedName>
    <definedName name="Erbil_اربيل">data!$K$64:$K$70</definedName>
    <definedName name="Gov_ar">data!$C$2:$C$19</definedName>
    <definedName name="Gov_en_ar">data!$D$2:$D$19</definedName>
    <definedName name="Governorate">data!$B$2:$B$19</definedName>
    <definedName name="gpcode">data!$E$2:$E$19</definedName>
    <definedName name="Haditha_حديثة">#REF!</definedName>
    <definedName name="Halabja_حلبجة">#REF!</definedName>
    <definedName name="Hamdaniya_الحمدانية">#REF!</definedName>
    <definedName name="Hashimiya_الهاشمية">#REF!</definedName>
    <definedName name="Hawiga_الحويجة">#REF!</definedName>
    <definedName name="Heet_هيت">#REF!</definedName>
    <definedName name="Hilla_الحلة">#REF!</definedName>
    <definedName name="Hindiya_الهندية">#REF!</definedName>
    <definedName name="IDPlocations">DropDownMenu!$E$3:$E$12</definedName>
    <definedName name="IntStatus">DropDownMenu!$I$3:$I$5</definedName>
    <definedName name="Ka_im_القائم">#REF!</definedName>
    <definedName name="Kahla_الكحلاء">#REF!</definedName>
    <definedName name="Kalar_كلار">#REF!</definedName>
    <definedName name="Karkh_الكرخ">#REF!</definedName>
    <definedName name="Kerbala">data!$I$71:$I$73</definedName>
    <definedName name="Kerbala__كربلاء">#REF!</definedName>
    <definedName name="Kerbala_كربلاء">data!$K$71:$K$73</definedName>
    <definedName name="Khanaqin_خانقين">#REF!</definedName>
    <definedName name="Kirkuk">data!$I$74:$I$77</definedName>
    <definedName name="Kirkuk__كركوك">#REF!</definedName>
    <definedName name="Kirkuk_كركوك">data!$K$74:$K$77</definedName>
    <definedName name="Kufa_الكوفة">#REF!</definedName>
    <definedName name="Kut_الكوت">#REF!</definedName>
    <definedName name="Mada_in_المدائن">#REF!</definedName>
    <definedName name="Mahawil_المحاويل">#REF!</definedName>
    <definedName name="Makhmur_مخمور">#REF!</definedName>
    <definedName name="Mejar_Al_Kabi_المجر_الكبير">#REF!</definedName>
    <definedName name="Midaina_المدينة">#REF!</definedName>
    <definedName name="Missan">data!$I$78:$I$83</definedName>
    <definedName name="Missan_ميسان">data!$K$78:$K$83</definedName>
    <definedName name="Mosul_الموصل">#REF!</definedName>
    <definedName name="Musayab_المسيب">#REF!</definedName>
    <definedName name="Muthanna">data!$I$17:$I$20</definedName>
    <definedName name="Muthanna_المثنى">data!$K$17:$K$20</definedName>
    <definedName name="Na_maniya_النعمانية">#REF!</definedName>
    <definedName name="Najaf">data!$I$99:$I$101</definedName>
    <definedName name="Najaf__النجف">#REF!</definedName>
    <definedName name="Najaf_النجف">data!$K$99:$K$101</definedName>
    <definedName name="Nassriya_الناصرية">#REF!</definedName>
    <definedName name="Ninewa">data!$I$84:$I$92</definedName>
    <definedName name="Ninewa_نينوى">data!$K$84:$K$92</definedName>
    <definedName name="OrgName">DropDownMenu!$A$3:$A$85</definedName>
    <definedName name="OrgTyp">DropDownMenu!$C$3:$C$6</definedName>
    <definedName name="Qadissiya">data!$I$21:$I$24</definedName>
    <definedName name="Qadissiya_القادسية">data!$K$21:$K$24</definedName>
    <definedName name="Qal_at_Saleh_قلعة_صالح">#REF!</definedName>
    <definedName name="Qurna_القرنة">#REF!</definedName>
    <definedName name="Resafa_الرصافة">#REF!</definedName>
    <definedName name="Rifa_i__الرفاعي">#REF!</definedName>
    <definedName name="Rifa_i_الرفاعي">#REF!</definedName>
    <definedName name="Ru_ua_روى">#REF!</definedName>
    <definedName name="Rutba_الرطبة">#REF!</definedName>
    <definedName name="Salah_al_Din">data!$I$102:$I$110</definedName>
    <definedName name="Salah_al_Din_صلاح_الدين">data!$K$102:$K$110</definedName>
    <definedName name="Shamiya_الشامية">#REF!</definedName>
    <definedName name="Shaqlawa_شقلاوة">#REF!</definedName>
    <definedName name="Shatra_الشطرة">#REF!</definedName>
    <definedName name="Shatt_Al_Arab_شط_العرب">#REF!</definedName>
    <definedName name="Shikhan_الشيخان">#REF!</definedName>
    <definedName name="Shirqat_الشرقاط">#REF!</definedName>
    <definedName name="Sinjar_سنجار">#REF!</definedName>
    <definedName name="Soran_راوندوز_صوران">#REF!</definedName>
    <definedName name="Sulaymaniya_السليمانية">#REF!</definedName>
    <definedName name="Sulaymaniyah">data!$I$25:$I$34</definedName>
    <definedName name="Sulaymaniyah_السليمانية">data!$K$25:$K$34</definedName>
    <definedName name="Sumel_سميل">#REF!</definedName>
    <definedName name="Suq_Al_Shoyokh_سوق_الشيوخ">#REF!</definedName>
    <definedName name="Suwaira_الصويرة">#REF!</definedName>
    <definedName name="Telafar_تلعفر">#REF!</definedName>
    <definedName name="Thawra1_الثورة_1">#REF!</definedName>
    <definedName name="Thawra2_الثورة_2">#REF!</definedName>
    <definedName name="Thi_Qar">data!$I$53:$I$57</definedName>
    <definedName name="Thi_Qar_ذي_قار">data!$K$53:$K$57</definedName>
    <definedName name="Tikrit_تكريت">#REF!</definedName>
    <definedName name="Tilkaif_تلكيف">#REF!</definedName>
    <definedName name="Tooz_طوز_خورماتو">#REF!</definedName>
    <definedName name="Wassit">data!$I$93:$I$98</definedName>
    <definedName name="Wassit_واسط">data!$K$93:$K$98</definedName>
    <definedName name="Zakho_زاخو">#REF!</definedName>
    <definedName name="Zubair_الزبير">#REF!</definedName>
  </definedNames>
  <calcPr calcId="145621"/>
  <pivotCaches>
    <pivotCache cacheId="0" r:id="rId23"/>
    <pivotCache cacheId="1" r:id="rId24"/>
  </pivotCaches>
</workbook>
</file>

<file path=xl/calcChain.xml><?xml version="1.0" encoding="utf-8"?>
<calcChain xmlns="http://schemas.openxmlformats.org/spreadsheetml/2006/main">
  <c r="I26" i="35" l="1"/>
  <c r="B26" i="35"/>
  <c r="I25" i="35"/>
  <c r="B25" i="35"/>
  <c r="I24" i="35"/>
  <c r="B24" i="35"/>
  <c r="I20" i="35"/>
  <c r="B20" i="35"/>
  <c r="I19" i="35"/>
  <c r="B19" i="35"/>
  <c r="I18" i="35"/>
  <c r="B18" i="35"/>
  <c r="I17" i="35"/>
  <c r="B17" i="35"/>
  <c r="I16" i="35"/>
  <c r="B16" i="35"/>
  <c r="I15" i="35"/>
  <c r="B15" i="35"/>
  <c r="I14" i="35"/>
  <c r="B14" i="35"/>
  <c r="I13" i="35"/>
  <c r="B13" i="35"/>
  <c r="I12" i="35"/>
  <c r="B12" i="35"/>
  <c r="I11" i="35"/>
  <c r="B11" i="35"/>
  <c r="I10" i="35"/>
  <c r="B10" i="35"/>
  <c r="I9" i="35"/>
  <c r="B9" i="35"/>
  <c r="I8" i="35"/>
  <c r="B8" i="35"/>
  <c r="I7" i="35"/>
  <c r="B7" i="35"/>
  <c r="I6" i="35"/>
  <c r="B6" i="35"/>
  <c r="B130" i="34" l="1"/>
  <c r="C130" i="34" s="1"/>
  <c r="B129" i="34"/>
  <c r="C129" i="34" s="1"/>
  <c r="B128" i="34"/>
  <c r="C128" i="34" s="1"/>
  <c r="C131" i="34" s="1"/>
  <c r="D131" i="34" s="1"/>
  <c r="B122" i="34"/>
  <c r="C122" i="34" s="1"/>
  <c r="B121" i="34"/>
  <c r="C121" i="34" s="1"/>
  <c r="B120" i="34"/>
  <c r="C120" i="34" s="1"/>
  <c r="B119" i="34"/>
  <c r="C119" i="34" s="1"/>
  <c r="B118" i="34"/>
  <c r="C118" i="34" s="1"/>
  <c r="B117" i="34"/>
  <c r="C117" i="34" s="1"/>
  <c r="B116" i="34"/>
  <c r="C116" i="34" s="1"/>
  <c r="B115" i="34"/>
  <c r="C115" i="34" s="1"/>
  <c r="B114" i="34"/>
  <c r="C114" i="34" s="1"/>
  <c r="B113" i="34"/>
  <c r="C113" i="34" s="1"/>
  <c r="B112" i="34"/>
  <c r="C112" i="34" s="1"/>
  <c r="B111" i="34"/>
  <c r="C111" i="34" s="1"/>
  <c r="B110" i="34"/>
  <c r="C110" i="34" s="1"/>
  <c r="B109" i="34"/>
  <c r="C109" i="34" s="1"/>
  <c r="B108" i="34"/>
  <c r="B123" i="34" s="1"/>
  <c r="B125" i="34" s="1"/>
  <c r="C104" i="34"/>
  <c r="M102" i="34"/>
  <c r="L102" i="34"/>
  <c r="K102" i="34"/>
  <c r="J102" i="34"/>
  <c r="H102" i="34"/>
  <c r="D102" i="34"/>
  <c r="C102" i="34"/>
  <c r="C105" i="34" s="1"/>
  <c r="B102" i="34"/>
  <c r="I101" i="34"/>
  <c r="I102" i="34" s="1"/>
  <c r="G101" i="34"/>
  <c r="E101" i="34" s="1"/>
  <c r="E122" i="34" s="1"/>
  <c r="F122" i="34" s="1"/>
  <c r="F101" i="34"/>
  <c r="G100" i="34"/>
  <c r="E100" i="34" s="1"/>
  <c r="E121" i="34" s="1"/>
  <c r="F121" i="34" s="1"/>
  <c r="F100" i="34"/>
  <c r="G99" i="34"/>
  <c r="E99" i="34" s="1"/>
  <c r="E130" i="34" s="1"/>
  <c r="F130" i="34" s="1"/>
  <c r="F99" i="34"/>
  <c r="G98" i="34"/>
  <c r="F98" i="34"/>
  <c r="E98" i="34" s="1"/>
  <c r="E120" i="34" s="1"/>
  <c r="F120" i="34" s="1"/>
  <c r="G97" i="34"/>
  <c r="F97" i="34"/>
  <c r="E97" i="34" s="1"/>
  <c r="E119" i="34" s="1"/>
  <c r="F119" i="34" s="1"/>
  <c r="G96" i="34"/>
  <c r="F96" i="34"/>
  <c r="G95" i="34"/>
  <c r="F95" i="34"/>
  <c r="E95" i="34" s="1"/>
  <c r="E117" i="34" s="1"/>
  <c r="F117" i="34" s="1"/>
  <c r="G94" i="34"/>
  <c r="F94" i="34"/>
  <c r="E94" i="34" s="1"/>
  <c r="E116" i="34" s="1"/>
  <c r="F116" i="34" s="1"/>
  <c r="G93" i="34"/>
  <c r="E93" i="34" s="1"/>
  <c r="E115" i="34" s="1"/>
  <c r="F115" i="34" s="1"/>
  <c r="F93" i="34"/>
  <c r="G92" i="34"/>
  <c r="F92" i="34"/>
  <c r="G91" i="34"/>
  <c r="E91" i="34" s="1"/>
  <c r="E113" i="34" s="1"/>
  <c r="F113" i="34" s="1"/>
  <c r="F91" i="34"/>
  <c r="G90" i="34"/>
  <c r="F90" i="34"/>
  <c r="E90" i="34" s="1"/>
  <c r="E129" i="34" s="1"/>
  <c r="F129" i="34" s="1"/>
  <c r="G89" i="34"/>
  <c r="E89" i="34" s="1"/>
  <c r="E112" i="34" s="1"/>
  <c r="F112" i="34" s="1"/>
  <c r="F89" i="34"/>
  <c r="G88" i="34"/>
  <c r="F88" i="34"/>
  <c r="G87" i="34"/>
  <c r="F87" i="34"/>
  <c r="E87" i="34" s="1"/>
  <c r="E111" i="34" s="1"/>
  <c r="F111" i="34" s="1"/>
  <c r="G86" i="34"/>
  <c r="F86" i="34"/>
  <c r="E86" i="34" s="1"/>
  <c r="E110" i="34" s="1"/>
  <c r="F110" i="34" s="1"/>
  <c r="G85" i="34"/>
  <c r="F85" i="34"/>
  <c r="E85" i="34"/>
  <c r="E109" i="34" s="1"/>
  <c r="F109" i="34" s="1"/>
  <c r="G84" i="34"/>
  <c r="F84" i="34"/>
  <c r="H77" i="34"/>
  <c r="G77" i="34"/>
  <c r="F77" i="34"/>
  <c r="B77" i="34"/>
  <c r="E76" i="34"/>
  <c r="E75" i="34"/>
  <c r="E74" i="34"/>
  <c r="D74" i="34"/>
  <c r="C74" i="34"/>
  <c r="E73" i="34"/>
  <c r="E72" i="34"/>
  <c r="E71" i="34"/>
  <c r="E70" i="34"/>
  <c r="E69" i="34"/>
  <c r="E68" i="34"/>
  <c r="E67" i="34"/>
  <c r="E66" i="34"/>
  <c r="N65" i="34"/>
  <c r="E65" i="34"/>
  <c r="D65" i="34"/>
  <c r="C65" i="34"/>
  <c r="E64" i="34"/>
  <c r="E63" i="34"/>
  <c r="D63" i="34"/>
  <c r="D77" i="34" s="1"/>
  <c r="C63" i="34"/>
  <c r="C77" i="34" s="1"/>
  <c r="N62" i="34"/>
  <c r="E62" i="34"/>
  <c r="E61" i="34"/>
  <c r="E60" i="34"/>
  <c r="E59" i="34"/>
  <c r="E77" i="34" s="1"/>
  <c r="C49" i="34"/>
  <c r="C51" i="34" s="1"/>
  <c r="M26" i="34"/>
  <c r="L26" i="34"/>
  <c r="H26" i="34"/>
  <c r="N66" i="34" s="1"/>
  <c r="G26" i="34"/>
  <c r="N63" i="34" s="1"/>
  <c r="H24" i="34"/>
  <c r="G24" i="34"/>
  <c r="D24" i="34"/>
  <c r="C24" i="34"/>
  <c r="K23" i="34"/>
  <c r="B23" i="34"/>
  <c r="K22" i="34"/>
  <c r="B22" i="34"/>
  <c r="K21" i="34"/>
  <c r="F21" i="34"/>
  <c r="K20" i="34"/>
  <c r="B20" i="34"/>
  <c r="K19" i="34"/>
  <c r="B19" i="34"/>
  <c r="K18" i="34"/>
  <c r="B18" i="34"/>
  <c r="K17" i="34"/>
  <c r="B17" i="34"/>
  <c r="K16" i="34"/>
  <c r="B16" i="34"/>
  <c r="K15" i="34"/>
  <c r="B15" i="34"/>
  <c r="K14" i="34"/>
  <c r="B14" i="34"/>
  <c r="K13" i="34"/>
  <c r="F13" i="34"/>
  <c r="K12" i="34"/>
  <c r="B12" i="34"/>
  <c r="K11" i="34"/>
  <c r="F11" i="34"/>
  <c r="K10" i="34"/>
  <c r="B10" i="34"/>
  <c r="K9" i="34"/>
  <c r="B9" i="34"/>
  <c r="K8" i="34"/>
  <c r="B8" i="34"/>
  <c r="K7" i="34"/>
  <c r="B7" i="34"/>
  <c r="K24" i="34" l="1"/>
  <c r="M12" i="34" s="1"/>
  <c r="G102" i="34"/>
  <c r="E88" i="34"/>
  <c r="E128" i="34" s="1"/>
  <c r="F24" i="34"/>
  <c r="E92" i="34"/>
  <c r="E114" i="34" s="1"/>
  <c r="F114" i="34" s="1"/>
  <c r="E96" i="34"/>
  <c r="E118" i="34" s="1"/>
  <c r="F118" i="34" s="1"/>
  <c r="L11" i="34"/>
  <c r="L8" i="34"/>
  <c r="M23" i="34"/>
  <c r="M20" i="34"/>
  <c r="F128" i="34"/>
  <c r="F131" i="34" s="1"/>
  <c r="G131" i="34" s="1"/>
  <c r="E131" i="34"/>
  <c r="E133" i="34" s="1"/>
  <c r="B131" i="34"/>
  <c r="B133" i="34" s="1"/>
  <c r="B24" i="34"/>
  <c r="C7" i="34" s="1"/>
  <c r="B32" i="34" s="1"/>
  <c r="E84" i="34"/>
  <c r="C108" i="34"/>
  <c r="C123" i="34" s="1"/>
  <c r="D123" i="34" s="1"/>
  <c r="F102" i="34"/>
  <c r="L14" i="34" l="1"/>
  <c r="L23" i="34"/>
  <c r="M13" i="34"/>
  <c r="L19" i="34"/>
  <c r="M18" i="34"/>
  <c r="M22" i="34"/>
  <c r="M9" i="34"/>
  <c r="M17" i="34"/>
  <c r="L22" i="34"/>
  <c r="L21" i="34"/>
  <c r="L7" i="34"/>
  <c r="M19" i="34"/>
  <c r="L15" i="34"/>
  <c r="M15" i="34"/>
  <c r="M8" i="34"/>
  <c r="L10" i="34"/>
  <c r="L18" i="34"/>
  <c r="M7" i="34"/>
  <c r="M14" i="34"/>
  <c r="L17" i="34"/>
  <c r="L12" i="34"/>
  <c r="M10" i="34"/>
  <c r="M11" i="34"/>
  <c r="L20" i="34"/>
  <c r="L16" i="34"/>
  <c r="L13" i="34"/>
  <c r="L9" i="34"/>
  <c r="M16" i="34"/>
  <c r="M21" i="34"/>
  <c r="D23" i="34"/>
  <c r="C17" i="34"/>
  <c r="B42" i="34" s="1"/>
  <c r="C16" i="34"/>
  <c r="B41" i="34" s="1"/>
  <c r="D19" i="34"/>
  <c r="C20" i="34"/>
  <c r="B45" i="34" s="1"/>
  <c r="C12" i="34"/>
  <c r="B37" i="34" s="1"/>
  <c r="C10" i="34"/>
  <c r="B35" i="34" s="1"/>
  <c r="C23" i="34"/>
  <c r="B48" i="34" s="1"/>
  <c r="C9" i="34"/>
  <c r="B34" i="34" s="1"/>
  <c r="E102" i="34"/>
  <c r="E108" i="34"/>
  <c r="D17" i="34"/>
  <c r="D7" i="34"/>
  <c r="C8" i="34"/>
  <c r="B33" i="34" s="1"/>
  <c r="D18" i="34"/>
  <c r="D14" i="34"/>
  <c r="D8" i="34"/>
  <c r="C18" i="34"/>
  <c r="B43" i="34" s="1"/>
  <c r="C14" i="34"/>
  <c r="B39" i="34" s="1"/>
  <c r="D10" i="34"/>
  <c r="C19" i="34"/>
  <c r="B44" i="34" s="1"/>
  <c r="D16" i="34"/>
  <c r="D12" i="34"/>
  <c r="D22" i="34"/>
  <c r="D20" i="34"/>
  <c r="C22" i="34"/>
  <c r="B47" i="34" s="1"/>
  <c r="D15" i="34"/>
  <c r="C15" i="34"/>
  <c r="B40" i="34" s="1"/>
  <c r="D9" i="34"/>
  <c r="B49" i="34" l="1"/>
  <c r="B51" i="34" s="1"/>
  <c r="E123" i="34"/>
  <c r="E125" i="34" s="1"/>
  <c r="F108" i="34"/>
  <c r="F123" i="34" s="1"/>
  <c r="G123" i="34" s="1"/>
  <c r="E105" i="34"/>
  <c r="E104" i="34"/>
  <c r="AQ1406" i="1" l="1"/>
  <c r="W318" i="21" l="1"/>
  <c r="X318" i="21"/>
  <c r="U318" i="21"/>
  <c r="V318" i="21"/>
  <c r="V530" i="1"/>
  <c r="V529" i="1"/>
  <c r="V528" i="1"/>
  <c r="V527" i="1"/>
  <c r="V525" i="1"/>
  <c r="V524" i="1"/>
  <c r="V522" i="1"/>
  <c r="V520" i="1"/>
  <c r="V519" i="1"/>
  <c r="V518" i="1"/>
  <c r="V517" i="1"/>
  <c r="V516" i="1"/>
  <c r="U514" i="1"/>
  <c r="U1406" i="1" s="1"/>
  <c r="V513" i="1"/>
  <c r="V512" i="1"/>
  <c r="V511" i="1"/>
  <c r="V509" i="1"/>
  <c r="V508" i="1"/>
  <c r="V507" i="1"/>
  <c r="V506" i="1"/>
  <c r="G107" i="21"/>
  <c r="I107" i="21"/>
  <c r="P1406" i="1"/>
  <c r="K122" i="13"/>
  <c r="K121" i="13"/>
  <c r="K120" i="13"/>
  <c r="K119" i="13"/>
  <c r="K118" i="13"/>
  <c r="G184" i="1"/>
  <c r="G77" i="21"/>
  <c r="I77" i="21"/>
  <c r="G76" i="21"/>
  <c r="I76" i="21"/>
  <c r="G72" i="21"/>
  <c r="I72" i="21"/>
  <c r="Q318" i="21"/>
  <c r="R318" i="21"/>
  <c r="S318" i="21"/>
  <c r="T318" i="21"/>
  <c r="G63" i="21"/>
  <c r="I63" i="21"/>
  <c r="N318" i="21"/>
  <c r="O1406" i="1"/>
  <c r="P318" i="21"/>
  <c r="I198" i="21"/>
  <c r="G198" i="21"/>
  <c r="I110" i="21"/>
  <c r="G110" i="21"/>
  <c r="I109" i="21"/>
  <c r="G109" i="21"/>
  <c r="I108" i="21"/>
  <c r="G108" i="21"/>
  <c r="I106" i="21"/>
  <c r="G106" i="21"/>
  <c r="I105" i="21"/>
  <c r="G105" i="21"/>
  <c r="I104" i="21"/>
  <c r="G104" i="21"/>
  <c r="I103" i="21"/>
  <c r="G103" i="21"/>
  <c r="I120" i="21"/>
  <c r="G120" i="21"/>
  <c r="I119" i="21"/>
  <c r="G119" i="21"/>
  <c r="I112" i="21"/>
  <c r="G112" i="21"/>
  <c r="I85" i="21"/>
  <c r="G85" i="21"/>
  <c r="I84" i="21"/>
  <c r="G84" i="21"/>
  <c r="I83" i="21"/>
  <c r="G83" i="21"/>
  <c r="I62" i="21"/>
  <c r="G62" i="21"/>
  <c r="I37" i="21"/>
  <c r="G37" i="21"/>
  <c r="I36" i="21"/>
  <c r="G36" i="21"/>
  <c r="I78" i="21"/>
  <c r="G78" i="21"/>
  <c r="I74" i="21"/>
  <c r="G74" i="21"/>
  <c r="I69" i="21"/>
  <c r="G69" i="21"/>
  <c r="I68" i="21"/>
  <c r="G68" i="21"/>
  <c r="I64" i="21"/>
  <c r="G64" i="21"/>
  <c r="I61" i="21"/>
  <c r="G61" i="21"/>
  <c r="I55" i="21"/>
  <c r="G55" i="21"/>
  <c r="I53" i="21"/>
  <c r="G53" i="21"/>
  <c r="I51" i="21"/>
  <c r="G51" i="21"/>
  <c r="I47" i="21"/>
  <c r="G47" i="21"/>
  <c r="I45" i="21"/>
  <c r="G45" i="21"/>
  <c r="I40" i="21"/>
  <c r="G40" i="21"/>
  <c r="I50" i="21"/>
  <c r="G50" i="21"/>
  <c r="I197" i="21"/>
  <c r="G197" i="21"/>
  <c r="I196" i="21"/>
  <c r="G196" i="21"/>
  <c r="I118" i="21"/>
  <c r="G118" i="21"/>
  <c r="I117" i="21"/>
  <c r="G117" i="21"/>
  <c r="I116" i="21"/>
  <c r="G116" i="21"/>
  <c r="I73" i="21"/>
  <c r="G73" i="21"/>
  <c r="I22" i="21"/>
  <c r="G22" i="21"/>
  <c r="I35" i="21"/>
  <c r="G35" i="21"/>
  <c r="I34" i="21"/>
  <c r="G34" i="21"/>
  <c r="I33" i="21"/>
  <c r="G33" i="21"/>
  <c r="I30" i="21"/>
  <c r="G30" i="21"/>
  <c r="I29" i="21"/>
  <c r="G29" i="21"/>
  <c r="I28" i="21"/>
  <c r="G28" i="21"/>
  <c r="I27" i="21"/>
  <c r="G27" i="21"/>
  <c r="I24" i="21"/>
  <c r="G24" i="21"/>
  <c r="I18" i="21"/>
  <c r="G18" i="21"/>
  <c r="I17" i="21"/>
  <c r="G17" i="21"/>
  <c r="I16" i="21"/>
  <c r="G16" i="21"/>
  <c r="I9" i="21"/>
  <c r="G9" i="21"/>
  <c r="I5" i="21"/>
  <c r="G5" i="21"/>
  <c r="I4" i="21"/>
  <c r="G4" i="21"/>
  <c r="I65" i="21"/>
  <c r="G65" i="21"/>
  <c r="I60" i="21"/>
  <c r="G60" i="21"/>
  <c r="I57" i="21"/>
  <c r="G57" i="21"/>
  <c r="I56" i="21"/>
  <c r="G56" i="21"/>
  <c r="I48" i="21"/>
  <c r="G48" i="21"/>
  <c r="I46" i="21"/>
  <c r="G46" i="21"/>
  <c r="I8" i="21"/>
  <c r="G8" i="21"/>
  <c r="I32" i="21"/>
  <c r="G32" i="21"/>
  <c r="I41" i="21"/>
  <c r="G41" i="21"/>
  <c r="I23" i="21"/>
  <c r="G23" i="21"/>
  <c r="I3" i="21"/>
  <c r="G3" i="21"/>
  <c r="I2" i="21"/>
  <c r="G2" i="21"/>
  <c r="I31" i="21"/>
  <c r="G31" i="21"/>
  <c r="I42" i="21"/>
  <c r="G42" i="21"/>
  <c r="AH1406" i="1"/>
  <c r="Z1406" i="1"/>
  <c r="AJ1406" i="1"/>
  <c r="AK1406" i="1"/>
  <c r="AL1406" i="1"/>
  <c r="AM1406" i="1"/>
  <c r="AN1406" i="1"/>
  <c r="AO1406" i="1"/>
  <c r="AP1406" i="1"/>
  <c r="I183" i="1"/>
  <c r="G183" i="1"/>
  <c r="T1406" i="1"/>
  <c r="W1406" i="1"/>
  <c r="X1406" i="1"/>
  <c r="Y1406" i="1"/>
  <c r="AA1406" i="1"/>
  <c r="AB1406" i="1"/>
  <c r="AC1406" i="1"/>
  <c r="AD1406" i="1"/>
  <c r="AE1406" i="1"/>
  <c r="AF1406" i="1"/>
  <c r="AG1406" i="1"/>
  <c r="AI1406" i="1"/>
  <c r="S1406" i="1"/>
  <c r="K55" i="13"/>
  <c r="K45" i="13"/>
  <c r="K101" i="13"/>
  <c r="K77" i="13"/>
  <c r="K50" i="13"/>
  <c r="K65" i="13"/>
  <c r="K73" i="13"/>
  <c r="D9" i="13"/>
  <c r="K11" i="13"/>
  <c r="D3" i="13"/>
  <c r="K3" i="13"/>
  <c r="K4" i="13"/>
  <c r="K5" i="13"/>
  <c r="K6" i="13"/>
  <c r="K7" i="13"/>
  <c r="K8" i="13"/>
  <c r="K9" i="13"/>
  <c r="K10" i="13"/>
  <c r="K12" i="13"/>
  <c r="K13" i="13"/>
  <c r="K14" i="13"/>
  <c r="K15" i="13"/>
  <c r="K16" i="13"/>
  <c r="K17" i="13"/>
  <c r="K18" i="13"/>
  <c r="K19" i="13"/>
  <c r="K20" i="13"/>
  <c r="K21" i="13"/>
  <c r="K22" i="13"/>
  <c r="K23" i="13"/>
  <c r="K24" i="13"/>
  <c r="K25" i="13"/>
  <c r="K26" i="13"/>
  <c r="K27" i="13"/>
  <c r="K28" i="13"/>
  <c r="K29" i="13"/>
  <c r="K30" i="13"/>
  <c r="K31" i="13"/>
  <c r="K32" i="13"/>
  <c r="K33" i="13"/>
  <c r="K34" i="13"/>
  <c r="K35" i="13"/>
  <c r="K36" i="13"/>
  <c r="K37" i="13"/>
  <c r="K38" i="13"/>
  <c r="K39" i="13"/>
  <c r="K40" i="13"/>
  <c r="K41" i="13"/>
  <c r="K42" i="13"/>
  <c r="K43" i="13"/>
  <c r="K44" i="13"/>
  <c r="K46" i="13"/>
  <c r="K47" i="13"/>
  <c r="K48" i="13"/>
  <c r="K49" i="13"/>
  <c r="K51" i="13"/>
  <c r="K52" i="13"/>
  <c r="K53" i="13"/>
  <c r="K54" i="13"/>
  <c r="K56" i="13"/>
  <c r="K57" i="13"/>
  <c r="K58" i="13"/>
  <c r="K59" i="13"/>
  <c r="K60" i="13"/>
  <c r="K61" i="13"/>
  <c r="K62" i="13"/>
  <c r="K63" i="13"/>
  <c r="K64" i="13"/>
  <c r="K66" i="13"/>
  <c r="K67" i="13"/>
  <c r="K68" i="13"/>
  <c r="K69" i="13"/>
  <c r="K70" i="13"/>
  <c r="K71" i="13"/>
  <c r="K72" i="13"/>
  <c r="K74" i="13"/>
  <c r="K75" i="13"/>
  <c r="K76" i="13"/>
  <c r="K78" i="13"/>
  <c r="K79" i="13"/>
  <c r="K80" i="13"/>
  <c r="K81" i="13"/>
  <c r="K82" i="13"/>
  <c r="K83" i="13"/>
  <c r="K84" i="13"/>
  <c r="K85" i="13"/>
  <c r="K86" i="13"/>
  <c r="K87" i="13"/>
  <c r="K88" i="13"/>
  <c r="K89" i="13"/>
  <c r="K90" i="13"/>
  <c r="K91" i="13"/>
  <c r="K92" i="13"/>
  <c r="K93" i="13"/>
  <c r="K94" i="13"/>
  <c r="K95" i="13"/>
  <c r="K96" i="13"/>
  <c r="K97" i="13"/>
  <c r="K98" i="13"/>
  <c r="K99" i="13"/>
  <c r="K100" i="13"/>
  <c r="K102" i="13"/>
  <c r="K103" i="13"/>
  <c r="K104" i="13"/>
  <c r="K105" i="13"/>
  <c r="K106" i="13"/>
  <c r="K107" i="13"/>
  <c r="K108" i="13"/>
  <c r="K109" i="13"/>
  <c r="K110" i="13"/>
  <c r="K2" i="13"/>
  <c r="D4" i="13"/>
  <c r="D5" i="13"/>
  <c r="D6" i="13"/>
  <c r="D7" i="13"/>
  <c r="D8" i="13"/>
  <c r="D10" i="13"/>
  <c r="D11" i="13"/>
  <c r="D12" i="13"/>
  <c r="D13" i="13"/>
  <c r="D14" i="13"/>
  <c r="D15" i="13"/>
  <c r="D16" i="13"/>
  <c r="D17" i="13"/>
  <c r="D18" i="13"/>
  <c r="D19" i="13"/>
  <c r="D2" i="13"/>
  <c r="G20" i="1"/>
  <c r="G77" i="1"/>
  <c r="I73" i="1"/>
  <c r="I74" i="1"/>
  <c r="I75" i="1"/>
  <c r="I76" i="1"/>
  <c r="I77" i="1"/>
  <c r="I78" i="1"/>
  <c r="I79" i="1"/>
  <c r="I88" i="1"/>
  <c r="I96" i="1"/>
  <c r="I97" i="1"/>
  <c r="I98" i="1"/>
  <c r="I106" i="1"/>
  <c r="I107" i="1"/>
  <c r="I108" i="1"/>
  <c r="I109" i="1"/>
  <c r="I110" i="1"/>
  <c r="I111" i="1"/>
  <c r="I112" i="1"/>
  <c r="I113" i="1"/>
  <c r="I118" i="1"/>
  <c r="I119" i="1"/>
  <c r="I128" i="1"/>
  <c r="I129" i="1"/>
  <c r="I130" i="1"/>
  <c r="I131" i="1"/>
  <c r="I132" i="1"/>
  <c r="I143" i="1"/>
  <c r="I153" i="1"/>
  <c r="I154" i="1"/>
  <c r="I156" i="1"/>
  <c r="I157" i="1"/>
  <c r="I158" i="1"/>
  <c r="I163" i="1"/>
  <c r="I164" i="1"/>
  <c r="I165" i="1"/>
  <c r="I172" i="1"/>
  <c r="I182" i="1"/>
  <c r="I13" i="1"/>
  <c r="I14" i="1"/>
  <c r="I15" i="1"/>
  <c r="I16" i="1"/>
  <c r="I9" i="1"/>
  <c r="I288" i="1"/>
  <c r="I258" i="1"/>
  <c r="I259" i="1"/>
  <c r="I289" i="1"/>
  <c r="I260" i="1"/>
  <c r="I261" i="1"/>
  <c r="I304" i="1"/>
  <c r="I241" i="1"/>
  <c r="I272" i="1"/>
  <c r="I273" i="1"/>
  <c r="I290" i="1"/>
  <c r="I305" i="1"/>
  <c r="I198" i="1"/>
  <c r="I217" i="1"/>
  <c r="I291" i="1"/>
  <c r="I318" i="1"/>
  <c r="I242" i="1"/>
  <c r="I319" i="1"/>
  <c r="I133" i="1"/>
  <c r="I306" i="1"/>
  <c r="I320" i="1"/>
  <c r="I307" i="1"/>
  <c r="I243" i="1"/>
  <c r="I308" i="1"/>
  <c r="I321" i="1"/>
  <c r="I262" i="1"/>
  <c r="I176" i="1"/>
  <c r="I190" i="1"/>
  <c r="I218" i="1"/>
  <c r="I226" i="1"/>
  <c r="I244" i="1"/>
  <c r="I292" i="1"/>
  <c r="I293" i="1"/>
  <c r="I309" i="1"/>
  <c r="I310" i="1"/>
  <c r="I311" i="1"/>
  <c r="I322" i="1"/>
  <c r="I54" i="1"/>
  <c r="I80" i="1"/>
  <c r="I99" i="1"/>
  <c r="I114" i="1"/>
  <c r="I4" i="1"/>
  <c r="I6" i="1"/>
  <c r="I170" i="1"/>
  <c r="I173" i="1"/>
  <c r="I177" i="1"/>
  <c r="I184" i="1"/>
  <c r="I254" i="1"/>
  <c r="I255" i="1"/>
  <c r="I256" i="1"/>
  <c r="I115" i="1"/>
  <c r="I120" i="1"/>
  <c r="I134" i="1"/>
  <c r="I171" i="1"/>
  <c r="I174" i="1"/>
  <c r="I81" i="1"/>
  <c r="I82" i="1"/>
  <c r="I83" i="1"/>
  <c r="I89" i="1"/>
  <c r="I90" i="1"/>
  <c r="I100" i="1"/>
  <c r="I206" i="1"/>
  <c r="I210" i="1"/>
  <c r="I211" i="1"/>
  <c r="I212" i="1"/>
  <c r="I227" i="1"/>
  <c r="I228" i="1"/>
  <c r="I263" i="1"/>
  <c r="I274" i="1"/>
  <c r="I275" i="1"/>
  <c r="I276" i="1"/>
  <c r="I277" i="1"/>
  <c r="I294" i="1"/>
  <c r="I295" i="1"/>
  <c r="I312" i="1"/>
  <c r="I323" i="1"/>
  <c r="I326" i="1"/>
  <c r="I144" i="1"/>
  <c r="I313" i="1"/>
  <c r="I101" i="1"/>
  <c r="I199" i="1"/>
  <c r="I207" i="1"/>
  <c r="I213" i="1"/>
  <c r="I219" i="1"/>
  <c r="I229" i="1"/>
  <c r="I264" i="1"/>
  <c r="I278" i="1"/>
  <c r="I55" i="1"/>
  <c r="I265" i="1"/>
  <c r="I279" i="1"/>
  <c r="I296" i="1"/>
  <c r="I314" i="1"/>
  <c r="I325" i="1"/>
  <c r="I327" i="1"/>
  <c r="I102" i="1"/>
  <c r="I191" i="1"/>
  <c r="I103" i="1"/>
  <c r="I135" i="1"/>
  <c r="I121" i="1"/>
  <c r="I116" i="1"/>
  <c r="I27" i="1"/>
  <c r="I56" i="1"/>
  <c r="I200" i="1"/>
  <c r="I201" i="1"/>
  <c r="I202" i="1"/>
  <c r="I230" i="1"/>
  <c r="I231" i="1"/>
  <c r="I232" i="1"/>
  <c r="I245" i="1"/>
  <c r="I246" i="1"/>
  <c r="I280" i="1"/>
  <c r="I297" i="1"/>
  <c r="I298" i="1"/>
  <c r="I34" i="1"/>
  <c r="I37" i="1"/>
  <c r="I57" i="1"/>
  <c r="I233" i="1"/>
  <c r="I247" i="1"/>
  <c r="I266" i="1"/>
  <c r="I281" i="1"/>
  <c r="I299" i="1"/>
  <c r="I315" i="1"/>
  <c r="I35" i="1"/>
  <c r="I38" i="1"/>
  <c r="I45" i="1"/>
  <c r="I58" i="1"/>
  <c r="I145" i="1"/>
  <c r="I104" i="1"/>
  <c r="I46" i="1"/>
  <c r="I84" i="1"/>
  <c r="I192" i="1"/>
  <c r="I220" i="1"/>
  <c r="I248" i="1"/>
  <c r="I300" i="1"/>
  <c r="I10" i="1"/>
  <c r="I39" i="1"/>
  <c r="I11" i="1"/>
  <c r="I17" i="1"/>
  <c r="I21" i="1"/>
  <c r="I28" i="1"/>
  <c r="I69" i="1"/>
  <c r="I70" i="1"/>
  <c r="I85" i="1"/>
  <c r="I146" i="1"/>
  <c r="I159" i="1"/>
  <c r="I178" i="1"/>
  <c r="I168" i="1"/>
  <c r="G73" i="1"/>
  <c r="G74" i="1"/>
  <c r="G75" i="1"/>
  <c r="G76" i="1"/>
  <c r="G78" i="1"/>
  <c r="G79" i="1"/>
  <c r="G88" i="1"/>
  <c r="G96" i="1"/>
  <c r="G97" i="1"/>
  <c r="G98" i="1"/>
  <c r="G106" i="1"/>
  <c r="G107" i="1"/>
  <c r="G108" i="1"/>
  <c r="G109" i="1"/>
  <c r="G110" i="1"/>
  <c r="G111" i="1"/>
  <c r="G112" i="1"/>
  <c r="G113" i="1"/>
  <c r="G118" i="1"/>
  <c r="G119" i="1"/>
  <c r="G128" i="1"/>
  <c r="G129" i="1"/>
  <c r="G130" i="1"/>
  <c r="G131" i="1"/>
  <c r="G132" i="1"/>
  <c r="G143" i="1"/>
  <c r="G153" i="1"/>
  <c r="G154" i="1"/>
  <c r="G156" i="1"/>
  <c r="G157" i="1"/>
  <c r="G158" i="1"/>
  <c r="G163" i="1"/>
  <c r="G164" i="1"/>
  <c r="G165" i="1"/>
  <c r="G172" i="1"/>
  <c r="G182" i="1"/>
  <c r="G13" i="1"/>
  <c r="G14" i="1"/>
  <c r="G15" i="1"/>
  <c r="G16" i="1"/>
  <c r="G9" i="1"/>
  <c r="G288" i="1"/>
  <c r="G258" i="1"/>
  <c r="G259" i="1"/>
  <c r="G289" i="1"/>
  <c r="G260" i="1"/>
  <c r="G261" i="1"/>
  <c r="G304" i="1"/>
  <c r="G241" i="1"/>
  <c r="G272" i="1"/>
  <c r="G273" i="1"/>
  <c r="G290" i="1"/>
  <c r="G305" i="1"/>
  <c r="G198" i="1"/>
  <c r="G217" i="1"/>
  <c r="G291" i="1"/>
  <c r="G318" i="1"/>
  <c r="G242" i="1"/>
  <c r="G319" i="1"/>
  <c r="G133" i="1"/>
  <c r="G306" i="1"/>
  <c r="G320" i="1"/>
  <c r="G307" i="1"/>
  <c r="G243" i="1"/>
  <c r="G308" i="1"/>
  <c r="G321" i="1"/>
  <c r="G262" i="1"/>
  <c r="G176" i="1"/>
  <c r="G190" i="1"/>
  <c r="G218" i="1"/>
  <c r="G226" i="1"/>
  <c r="G244" i="1"/>
  <c r="G292" i="1"/>
  <c r="G293" i="1"/>
  <c r="G309" i="1"/>
  <c r="G310" i="1"/>
  <c r="G311" i="1"/>
  <c r="G322" i="1"/>
  <c r="G54" i="1"/>
  <c r="G80" i="1"/>
  <c r="G99" i="1"/>
  <c r="G114" i="1"/>
  <c r="G254" i="1"/>
  <c r="G255" i="1"/>
  <c r="G256" i="1"/>
  <c r="G115" i="1"/>
  <c r="G120" i="1"/>
  <c r="G134" i="1"/>
  <c r="G171" i="1"/>
  <c r="G174" i="1"/>
  <c r="G81" i="1"/>
  <c r="G82" i="1"/>
  <c r="G83" i="1"/>
  <c r="G89" i="1"/>
  <c r="G90" i="1"/>
  <c r="G100" i="1"/>
  <c r="G206" i="1"/>
  <c r="G210" i="1"/>
  <c r="G211" i="1"/>
  <c r="G212" i="1"/>
  <c r="G227" i="1"/>
  <c r="G228" i="1"/>
  <c r="G263" i="1"/>
  <c r="G274" i="1"/>
  <c r="G275" i="1"/>
  <c r="G276" i="1"/>
  <c r="G277" i="1"/>
  <c r="G294" i="1"/>
  <c r="G295" i="1"/>
  <c r="G312" i="1"/>
  <c r="G323" i="1"/>
  <c r="G326" i="1"/>
  <c r="G144" i="1"/>
  <c r="G313" i="1"/>
  <c r="G101" i="1"/>
  <c r="G199" i="1"/>
  <c r="G207" i="1"/>
  <c r="G213" i="1"/>
  <c r="G219" i="1"/>
  <c r="G229" i="1"/>
  <c r="G264" i="1"/>
  <c r="G278" i="1"/>
  <c r="G55" i="1"/>
  <c r="G265" i="1"/>
  <c r="G279" i="1"/>
  <c r="G296" i="1"/>
  <c r="G314" i="1"/>
  <c r="G325" i="1"/>
  <c r="G327" i="1"/>
  <c r="G102" i="1"/>
  <c r="G191" i="1"/>
  <c r="G121" i="1"/>
  <c r="G116" i="1"/>
  <c r="G27" i="1"/>
  <c r="G56" i="1"/>
  <c r="G200" i="1"/>
  <c r="G201" i="1"/>
  <c r="G202" i="1"/>
  <c r="G230" i="1"/>
  <c r="G231" i="1"/>
  <c r="G232" i="1"/>
  <c r="G245" i="1"/>
  <c r="G246" i="1"/>
  <c r="G280" i="1"/>
  <c r="G297" i="1"/>
  <c r="G298" i="1"/>
  <c r="G34" i="1"/>
  <c r="G37" i="1"/>
  <c r="G57" i="1"/>
  <c r="G233" i="1"/>
  <c r="G247" i="1"/>
  <c r="G266" i="1"/>
  <c r="G281" i="1"/>
  <c r="G299" i="1"/>
  <c r="G315" i="1"/>
  <c r="G35" i="1"/>
  <c r="G38" i="1"/>
  <c r="G45" i="1"/>
  <c r="G58" i="1"/>
  <c r="G145" i="1"/>
  <c r="G104" i="1"/>
  <c r="G46" i="1"/>
  <c r="G84" i="1"/>
  <c r="G192" i="1"/>
  <c r="G220" i="1"/>
  <c r="G248" i="1"/>
  <c r="G300" i="1"/>
  <c r="G10" i="1"/>
  <c r="G39" i="1"/>
  <c r="G11" i="1"/>
  <c r="G17" i="1"/>
  <c r="G21" i="1"/>
  <c r="G28" i="1"/>
  <c r="G69" i="1"/>
  <c r="G70" i="1"/>
  <c r="G85" i="1"/>
  <c r="G146" i="1"/>
  <c r="G159" i="1"/>
  <c r="G178" i="1"/>
  <c r="G168" i="1"/>
  <c r="I68" i="1"/>
  <c r="I43" i="1"/>
  <c r="I44" i="1"/>
  <c r="I51" i="1"/>
  <c r="I52" i="1"/>
  <c r="I53" i="1"/>
  <c r="I60" i="1"/>
  <c r="I61" i="1"/>
  <c r="I62" i="1"/>
  <c r="I63" i="1"/>
  <c r="I64" i="1"/>
  <c r="I65" i="1"/>
  <c r="I66" i="1"/>
  <c r="I67" i="1"/>
  <c r="I20" i="1"/>
  <c r="I25" i="1"/>
  <c r="I26" i="1"/>
  <c r="I42" i="1"/>
  <c r="G68" i="1"/>
  <c r="G25" i="1"/>
  <c r="G26" i="1"/>
  <c r="G42" i="1"/>
  <c r="G43" i="1"/>
  <c r="G44" i="1"/>
  <c r="G51" i="1"/>
  <c r="G52" i="1"/>
  <c r="G53" i="1"/>
  <c r="G60" i="1"/>
  <c r="G61" i="1"/>
  <c r="G62" i="1"/>
  <c r="G63" i="1"/>
  <c r="G64" i="1"/>
  <c r="G65" i="1"/>
  <c r="G66" i="1"/>
  <c r="G67" i="1"/>
  <c r="V1406" i="1" l="1"/>
</calcChain>
</file>

<file path=xl/comments1.xml><?xml version="1.0" encoding="utf-8"?>
<comments xmlns="http://schemas.openxmlformats.org/spreadsheetml/2006/main">
  <authors>
    <author>TIA Michel</author>
  </authors>
  <commentList>
    <comment ref="O437" authorId="0">
      <text>
        <r>
          <rPr>
            <b/>
            <sz val="10"/>
            <color indexed="81"/>
            <rFont val="Tahoma"/>
            <family val="2"/>
          </rPr>
          <t>Returnees</t>
        </r>
      </text>
    </comment>
    <comment ref="O445" authorId="0">
      <text>
        <r>
          <rPr>
            <b/>
            <sz val="10"/>
            <color indexed="81"/>
            <rFont val="Tahoma"/>
            <family val="2"/>
          </rPr>
          <t>Returnees</t>
        </r>
      </text>
    </comment>
  </commentList>
</comments>
</file>

<file path=xl/connections.xml><?xml version="1.0" encoding="utf-8"?>
<connections xmlns="http://schemas.openxmlformats.org/spreadsheetml/2006/main">
  <connection id="1" name="Export_Output" type="6" refreshedVersion="4" background="1" saveData="1">
    <textPr codePage="850" sourceFile="Y:\MapAction data for handover\4_JO_Working\Export_Output.txt" comma="1">
      <textFields count="54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<sst xmlns="http://schemas.openxmlformats.org/spreadsheetml/2006/main" count="35853" uniqueCount="7497">
  <si>
    <t>Baghdad</t>
  </si>
  <si>
    <t>Dahuk</t>
  </si>
  <si>
    <t>Diyala</t>
  </si>
  <si>
    <t>Erbil</t>
  </si>
  <si>
    <t>Kerbala</t>
  </si>
  <si>
    <t>Kirkuk</t>
  </si>
  <si>
    <t>Missan</t>
  </si>
  <si>
    <t>Ninewa</t>
  </si>
  <si>
    <t>Thi-Qar</t>
  </si>
  <si>
    <t>Wassit</t>
  </si>
  <si>
    <t>Heet</t>
  </si>
  <si>
    <t>Haditha</t>
  </si>
  <si>
    <t>Ana</t>
  </si>
  <si>
    <t>Afaq</t>
  </si>
  <si>
    <t>Kalar</t>
  </si>
  <si>
    <t>Halabja</t>
  </si>
  <si>
    <t>Darbandihkan</t>
  </si>
  <si>
    <t>Chamchamal</t>
  </si>
  <si>
    <t>Sharbazher</t>
  </si>
  <si>
    <t>Penjwin</t>
  </si>
  <si>
    <t>Dokan</t>
  </si>
  <si>
    <t>Pshdar</t>
  </si>
  <si>
    <t>Rania</t>
  </si>
  <si>
    <t>Sumel</t>
  </si>
  <si>
    <t>Zakho</t>
  </si>
  <si>
    <t>Khanaqin</t>
  </si>
  <si>
    <t>Kifri</t>
  </si>
  <si>
    <t>Ba'quba</t>
  </si>
  <si>
    <t>Shaqlawa</t>
  </si>
  <si>
    <t>Daquq</t>
  </si>
  <si>
    <t>Sinjar</t>
  </si>
  <si>
    <t>Akre</t>
  </si>
  <si>
    <t>Balad</t>
  </si>
  <si>
    <t>Samarra</t>
  </si>
  <si>
    <t>Tikrit</t>
  </si>
  <si>
    <t>Baiji</t>
  </si>
  <si>
    <t>Nassriya</t>
  </si>
  <si>
    <t>Badra</t>
  </si>
  <si>
    <t>Anbar</t>
  </si>
  <si>
    <t>Babylon</t>
  </si>
  <si>
    <t>Basrah</t>
  </si>
  <si>
    <t>Muthanna</t>
  </si>
  <si>
    <t>Najaf</t>
  </si>
  <si>
    <t>Qadissiya</t>
  </si>
  <si>
    <t>Salah al-Din</t>
  </si>
  <si>
    <t>Sulaymaniyah</t>
  </si>
  <si>
    <t>adm1name-en</t>
  </si>
  <si>
    <t>adm2name-en</t>
  </si>
  <si>
    <t>adm1code</t>
  </si>
  <si>
    <t>IQ-G01</t>
  </si>
  <si>
    <t>IQ-G06</t>
  </si>
  <si>
    <t>IQ-G07</t>
  </si>
  <si>
    <t>IQ-G02</t>
  </si>
  <si>
    <t>IQ-G08</t>
  </si>
  <si>
    <t>IQ-G10</t>
  </si>
  <si>
    <t>IQ-G11</t>
  </si>
  <si>
    <t>IQ-G12</t>
  </si>
  <si>
    <t>IQ-G13</t>
  </si>
  <si>
    <t>IQ-G14</t>
  </si>
  <si>
    <t>IQ-G03</t>
  </si>
  <si>
    <t>IQ-G17</t>
  </si>
  <si>
    <t>IQ-G15</t>
  </si>
  <si>
    <t>IQ-G04</t>
  </si>
  <si>
    <t>IQ-G18</t>
  </si>
  <si>
    <t>IQ-G05</t>
  </si>
  <si>
    <t>IQ-G09</t>
  </si>
  <si>
    <t>IQ-G16</t>
  </si>
  <si>
    <t>adm2name-ar</t>
  </si>
  <si>
    <t>adm2code</t>
  </si>
  <si>
    <t>عنه</t>
  </si>
  <si>
    <t>IQ-D001</t>
  </si>
  <si>
    <t>Falluja</t>
  </si>
  <si>
    <t>الفلوجة</t>
  </si>
  <si>
    <t>IQ-D002</t>
  </si>
  <si>
    <t>حديثة</t>
  </si>
  <si>
    <t>IQ-D003</t>
  </si>
  <si>
    <t>هيت</t>
  </si>
  <si>
    <t>IQ-D004</t>
  </si>
  <si>
    <t>Ka'im</t>
  </si>
  <si>
    <t>القائم</t>
  </si>
  <si>
    <t>IQ-D005</t>
  </si>
  <si>
    <t>Ramadi</t>
  </si>
  <si>
    <t>الرمادي</t>
  </si>
  <si>
    <t>IQ-D006</t>
  </si>
  <si>
    <t>Rutba</t>
  </si>
  <si>
    <t>الرطبة</t>
  </si>
  <si>
    <t>IQ-D007</t>
  </si>
  <si>
    <t>Ru'ua</t>
  </si>
  <si>
    <t>IQ-D008</t>
  </si>
  <si>
    <t>Abu Al-Khaseeb</t>
  </si>
  <si>
    <t>ابي الخصيب</t>
  </si>
  <si>
    <t>IQ-D009</t>
  </si>
  <si>
    <t>البصرة</t>
  </si>
  <si>
    <t>IQ-D010</t>
  </si>
  <si>
    <t>Fao</t>
  </si>
  <si>
    <t>الفاو</t>
  </si>
  <si>
    <t>IQ-D011</t>
  </si>
  <si>
    <t>Midaina</t>
  </si>
  <si>
    <t>المدينة</t>
  </si>
  <si>
    <t>IQ-D012</t>
  </si>
  <si>
    <t>Qurna</t>
  </si>
  <si>
    <t>القرنة</t>
  </si>
  <si>
    <t>IQ-D013</t>
  </si>
  <si>
    <t>Shatt Al-Arab</t>
  </si>
  <si>
    <t>شط العرب</t>
  </si>
  <si>
    <t>IQ-D014</t>
  </si>
  <si>
    <t>Zubair</t>
  </si>
  <si>
    <t>الزبير</t>
  </si>
  <si>
    <t>IQ-D015</t>
  </si>
  <si>
    <t>Khidhir</t>
  </si>
  <si>
    <t>الخضر</t>
  </si>
  <si>
    <t>IQ-D016</t>
  </si>
  <si>
    <t>Rumaitha</t>
  </si>
  <si>
    <t>الرميثة</t>
  </si>
  <si>
    <t>IQ-D017</t>
  </si>
  <si>
    <t>Salman</t>
  </si>
  <si>
    <t>السلمان</t>
  </si>
  <si>
    <t>IQ-D018</t>
  </si>
  <si>
    <t>Samawa</t>
  </si>
  <si>
    <t>السماوة</t>
  </si>
  <si>
    <t>IQ-D019</t>
  </si>
  <si>
    <t>عفك</t>
  </si>
  <si>
    <t>IQ-D020</t>
  </si>
  <si>
    <t>Diwaniya</t>
  </si>
  <si>
    <t>الديوانية</t>
  </si>
  <si>
    <t>IQ-D021</t>
  </si>
  <si>
    <t>Hamza</t>
  </si>
  <si>
    <t>الحمزة</t>
  </si>
  <si>
    <t>IQ-D022</t>
  </si>
  <si>
    <t>Shamiya</t>
  </si>
  <si>
    <t>الشامية</t>
  </si>
  <si>
    <t>IQ-D023</t>
  </si>
  <si>
    <t>جمجمال</t>
  </si>
  <si>
    <t>IQ-D024</t>
  </si>
  <si>
    <t>دربندخان</t>
  </si>
  <si>
    <t>IQ-D025</t>
  </si>
  <si>
    <t>دوكان</t>
  </si>
  <si>
    <t>IQ-D026</t>
  </si>
  <si>
    <t>حلبجة</t>
  </si>
  <si>
    <t>IQ-D027</t>
  </si>
  <si>
    <t>كلار</t>
  </si>
  <si>
    <t>IQ-D028</t>
  </si>
  <si>
    <t>بنجوين</t>
  </si>
  <si>
    <t>IQ-D029</t>
  </si>
  <si>
    <t>بشدر</t>
  </si>
  <si>
    <t>IQ-D030</t>
  </si>
  <si>
    <t>رانية</t>
  </si>
  <si>
    <t>IQ-D031</t>
  </si>
  <si>
    <t>شهربازار</t>
  </si>
  <si>
    <t>IQ-D032</t>
  </si>
  <si>
    <t>Sulaymaniya</t>
  </si>
  <si>
    <t>السليمانية</t>
  </si>
  <si>
    <t>IQ-D033</t>
  </si>
  <si>
    <t>Hashimiya</t>
  </si>
  <si>
    <t>الهاشمية</t>
  </si>
  <si>
    <t>IQ-D034</t>
  </si>
  <si>
    <t>Hilla</t>
  </si>
  <si>
    <t>الحلة</t>
  </si>
  <si>
    <t>IQ-D035</t>
  </si>
  <si>
    <t>Mahawil</t>
  </si>
  <si>
    <t>المحاويل</t>
  </si>
  <si>
    <t>IQ-D036</t>
  </si>
  <si>
    <t>Musayab</t>
  </si>
  <si>
    <t>المسيب</t>
  </si>
  <si>
    <t>IQ-D037</t>
  </si>
  <si>
    <t>Abu Ghraib</t>
  </si>
  <si>
    <t>أبو غريب</t>
  </si>
  <si>
    <t>IQ-D038</t>
  </si>
  <si>
    <t>Adhamia</t>
  </si>
  <si>
    <t>الاعظمية</t>
  </si>
  <si>
    <t>IQ-D039</t>
  </si>
  <si>
    <t>Kadhimia</t>
  </si>
  <si>
    <t>الكاظمية</t>
  </si>
  <si>
    <t>IQ-D040</t>
  </si>
  <si>
    <t>Karkh</t>
  </si>
  <si>
    <t>الكرخ</t>
  </si>
  <si>
    <t>IQ-D041</t>
  </si>
  <si>
    <t>Mada'in</t>
  </si>
  <si>
    <t>المدائن</t>
  </si>
  <si>
    <t>IQ-D042</t>
  </si>
  <si>
    <t>Mahmoudiya</t>
  </si>
  <si>
    <t>المحمودية</t>
  </si>
  <si>
    <t>IQ-D043</t>
  </si>
  <si>
    <t>Resafa</t>
  </si>
  <si>
    <t>الرصافة</t>
  </si>
  <si>
    <t>IQ-D044</t>
  </si>
  <si>
    <t>Tarmia</t>
  </si>
  <si>
    <t>الطارمية</t>
  </si>
  <si>
    <t>IQ-D045</t>
  </si>
  <si>
    <t>Thawra1</t>
  </si>
  <si>
    <t>الثورة 1</t>
  </si>
  <si>
    <t>IQ-D046</t>
  </si>
  <si>
    <t>Thawra2</t>
  </si>
  <si>
    <t>الثورة 2</t>
  </si>
  <si>
    <t>IQ-D047</t>
  </si>
  <si>
    <t>Amedi</t>
  </si>
  <si>
    <t>العمادية</t>
  </si>
  <si>
    <t>IQ-D048</t>
  </si>
  <si>
    <t>دهوك</t>
  </si>
  <si>
    <t>IQ-D049</t>
  </si>
  <si>
    <t>سميل</t>
  </si>
  <si>
    <t>IQ-D050</t>
  </si>
  <si>
    <t>زاخو</t>
  </si>
  <si>
    <t>IQ-D051</t>
  </si>
  <si>
    <t>Chibayish</t>
  </si>
  <si>
    <t>الجبايش</t>
  </si>
  <si>
    <t>IQ-D052</t>
  </si>
  <si>
    <t>الناصرية</t>
  </si>
  <si>
    <t>IQ-D053</t>
  </si>
  <si>
    <t>Rifa'i</t>
  </si>
  <si>
    <t>الرفاعي</t>
  </si>
  <si>
    <t>IQ-D054</t>
  </si>
  <si>
    <t>Shatra</t>
  </si>
  <si>
    <t>الشطرة</t>
  </si>
  <si>
    <t>IQ-D055</t>
  </si>
  <si>
    <t>Suq Al-Shoyokh</t>
  </si>
  <si>
    <t>سوق الشيوخ</t>
  </si>
  <si>
    <t>IQ-D056</t>
  </si>
  <si>
    <t>Baladrooz</t>
  </si>
  <si>
    <t>بلدروز</t>
  </si>
  <si>
    <t>IQ-D057</t>
  </si>
  <si>
    <t>بعقوبة</t>
  </si>
  <si>
    <t>IQ-D058</t>
  </si>
  <si>
    <t>Khalis</t>
  </si>
  <si>
    <t>الخالص</t>
  </si>
  <si>
    <t>IQ-D059</t>
  </si>
  <si>
    <t>خانقين</t>
  </si>
  <si>
    <t>IQ-D060</t>
  </si>
  <si>
    <t>كفري</t>
  </si>
  <si>
    <t>IQ-D061</t>
  </si>
  <si>
    <t>Muqdadiya</t>
  </si>
  <si>
    <t>المقدادية</t>
  </si>
  <si>
    <t>IQ-D062</t>
  </si>
  <si>
    <t>Choman</t>
  </si>
  <si>
    <t>جومان</t>
  </si>
  <si>
    <t>IQ-D063</t>
  </si>
  <si>
    <t>اربيل</t>
  </si>
  <si>
    <t>IQ-D064</t>
  </si>
  <si>
    <t>Koisnjaq</t>
  </si>
  <si>
    <t>كويسنجق</t>
  </si>
  <si>
    <t>IQ-D065</t>
  </si>
  <si>
    <t>Makhmur</t>
  </si>
  <si>
    <t>مخمور</t>
  </si>
  <si>
    <t>IQ-D066</t>
  </si>
  <si>
    <t>Mergasur</t>
  </si>
  <si>
    <t>ميركسور</t>
  </si>
  <si>
    <t>IQ-D067</t>
  </si>
  <si>
    <t>شقلاوة</t>
  </si>
  <si>
    <t>IQ-D068</t>
  </si>
  <si>
    <t>Soran</t>
  </si>
  <si>
    <t>IQ-D069</t>
  </si>
  <si>
    <t>Ain Al-Tamur</t>
  </si>
  <si>
    <t>عين تمر</t>
  </si>
  <si>
    <t>IQ-D070</t>
  </si>
  <si>
    <t>Hindiya</t>
  </si>
  <si>
    <t>الهندية</t>
  </si>
  <si>
    <t>IQ-D071</t>
  </si>
  <si>
    <t>كربلاء</t>
  </si>
  <si>
    <t>IQ-D072</t>
  </si>
  <si>
    <t>Dabes</t>
  </si>
  <si>
    <t>دبس</t>
  </si>
  <si>
    <t>IQ-D073</t>
  </si>
  <si>
    <t>داقوق</t>
  </si>
  <si>
    <t>IQ-D074</t>
  </si>
  <si>
    <t>Hawiga</t>
  </si>
  <si>
    <t>الحويجة</t>
  </si>
  <si>
    <t>IQ-D075</t>
  </si>
  <si>
    <t>كركوك</t>
  </si>
  <si>
    <t>IQ-D076</t>
  </si>
  <si>
    <t>Ali Al-Gharbi</t>
  </si>
  <si>
    <t>علي الغربي</t>
  </si>
  <si>
    <t>IQ-D077</t>
  </si>
  <si>
    <t>Amara</t>
  </si>
  <si>
    <t>العمارة</t>
  </si>
  <si>
    <t>IQ-D078</t>
  </si>
  <si>
    <t>Kahla</t>
  </si>
  <si>
    <t>الكحلاء</t>
  </si>
  <si>
    <t>IQ-D079</t>
  </si>
  <si>
    <t>Maimouna</t>
  </si>
  <si>
    <t>الميمونة</t>
  </si>
  <si>
    <t>IQ-D080</t>
  </si>
  <si>
    <t>Mejar Al-Kabi</t>
  </si>
  <si>
    <t>المجر الكبير</t>
  </si>
  <si>
    <t>IQ-D081</t>
  </si>
  <si>
    <t>Qal'at Saleh</t>
  </si>
  <si>
    <t>قلعة صالح</t>
  </si>
  <si>
    <t>IQ-D082</t>
  </si>
  <si>
    <t>عقرة</t>
  </si>
  <si>
    <t>IQ-D083</t>
  </si>
  <si>
    <t>Ba'aj</t>
  </si>
  <si>
    <t>البعاج</t>
  </si>
  <si>
    <t>IQ-D084</t>
  </si>
  <si>
    <t>Hamdaniya</t>
  </si>
  <si>
    <t>الحمدانية</t>
  </si>
  <si>
    <t>IQ-D085</t>
  </si>
  <si>
    <t>Hatra</t>
  </si>
  <si>
    <t>الحضر</t>
  </si>
  <si>
    <t>IQ-D086</t>
  </si>
  <si>
    <t>Mosul</t>
  </si>
  <si>
    <t>الموصل</t>
  </si>
  <si>
    <t>IQ-D087</t>
  </si>
  <si>
    <t>Shikhan</t>
  </si>
  <si>
    <t>الشيخان</t>
  </si>
  <si>
    <t>IQ-D088</t>
  </si>
  <si>
    <t>سنجار</t>
  </si>
  <si>
    <t>IQ-D089</t>
  </si>
  <si>
    <t>Telafar</t>
  </si>
  <si>
    <t>تلعفر</t>
  </si>
  <si>
    <t>IQ-D090</t>
  </si>
  <si>
    <t>Tilkaif</t>
  </si>
  <si>
    <t>تلكيف</t>
  </si>
  <si>
    <t>IQ-D091</t>
  </si>
  <si>
    <t>Azezia</t>
  </si>
  <si>
    <t xml:space="preserve"> العزيزية</t>
  </si>
  <si>
    <t>IQ-D092</t>
  </si>
  <si>
    <t>بدرة</t>
  </si>
  <si>
    <t>IQ-D093</t>
  </si>
  <si>
    <t>Hai</t>
  </si>
  <si>
    <t>الحي</t>
  </si>
  <si>
    <t>IQ-D094</t>
  </si>
  <si>
    <t>Kut</t>
  </si>
  <si>
    <t>الكوت</t>
  </si>
  <si>
    <t>IQ-D095</t>
  </si>
  <si>
    <t>Na'maniya</t>
  </si>
  <si>
    <t>النعمانية</t>
  </si>
  <si>
    <t>IQ-D096</t>
  </si>
  <si>
    <t>Suwaira</t>
  </si>
  <si>
    <t>الصويرة</t>
  </si>
  <si>
    <t>IQ-D097</t>
  </si>
  <si>
    <t>Kufa</t>
  </si>
  <si>
    <t>الكوفة</t>
  </si>
  <si>
    <t>IQ-D098</t>
  </si>
  <si>
    <t>Manathera</t>
  </si>
  <si>
    <t>المناذرة</t>
  </si>
  <si>
    <t>IQ-D099</t>
  </si>
  <si>
    <t>النجف</t>
  </si>
  <si>
    <t>IQ-D100</t>
  </si>
  <si>
    <t>بيجي</t>
  </si>
  <si>
    <t>IQ-D101</t>
  </si>
  <si>
    <t>بلد</t>
  </si>
  <si>
    <t>IQ-D102</t>
  </si>
  <si>
    <t>Daur</t>
  </si>
  <si>
    <t>الدور</t>
  </si>
  <si>
    <t>IQ-D103</t>
  </si>
  <si>
    <t>Fares</t>
  </si>
  <si>
    <t>الفارس</t>
  </si>
  <si>
    <t>IQ-D104</t>
  </si>
  <si>
    <t>سامراء</t>
  </si>
  <si>
    <t>IQ-D105</t>
  </si>
  <si>
    <t>Shirqat</t>
  </si>
  <si>
    <t>الشرقاط</t>
  </si>
  <si>
    <t>IQ-D106</t>
  </si>
  <si>
    <t>Thethar</t>
  </si>
  <si>
    <t xml:space="preserve"> الثرثار</t>
  </si>
  <si>
    <t>IQ-D107</t>
  </si>
  <si>
    <t>تكريت</t>
  </si>
  <si>
    <t>IQ-D108</t>
  </si>
  <si>
    <t>Tooz</t>
  </si>
  <si>
    <t>طوز خورماتو</t>
  </si>
  <si>
    <t>IQ-D109</t>
  </si>
  <si>
    <t>adm1name-ar</t>
  </si>
  <si>
    <t>بابل</t>
  </si>
  <si>
    <t>بغداد</t>
  </si>
  <si>
    <t>ديالى</t>
  </si>
  <si>
    <t>ميسان</t>
  </si>
  <si>
    <t>المثنى</t>
  </si>
  <si>
    <t>نينوى</t>
  </si>
  <si>
    <t>القادسية</t>
  </si>
  <si>
    <t>صلاح الدين</t>
  </si>
  <si>
    <t>ذي قار</t>
  </si>
  <si>
    <t>واسط</t>
  </si>
  <si>
    <t>Gov_en_ar</t>
  </si>
  <si>
    <t>Dist_en_ar</t>
  </si>
  <si>
    <t>District_القضاء</t>
  </si>
  <si>
    <t>الأنبار</t>
  </si>
  <si>
    <t>Gov'te Pcode_رمز المحافظة</t>
  </si>
  <si>
    <t>Dis't Pcode_رمز الناحية</t>
  </si>
  <si>
    <t>Latitude</t>
  </si>
  <si>
    <t>Longitude</t>
  </si>
  <si>
    <t>Al-Amen</t>
  </si>
  <si>
    <t>Al-Rabet</t>
  </si>
  <si>
    <t>Door Al-Sikak</t>
  </si>
  <si>
    <t>Hay 12 Rabee' Alawal</t>
  </si>
  <si>
    <t>Hay Al Shuhada'a</t>
  </si>
  <si>
    <t>Hay Al-Andalus</t>
  </si>
  <si>
    <t>Antesar</t>
  </si>
  <si>
    <t>Hay Al-Matar</t>
  </si>
  <si>
    <t>Hay Al Salam</t>
  </si>
  <si>
    <t>Albu Hayat</t>
  </si>
  <si>
    <t>Bani Dahir</t>
  </si>
  <si>
    <t>Hay Al Saray</t>
  </si>
  <si>
    <t>Hay Al Shurta</t>
  </si>
  <si>
    <t>Al A'wasel</t>
  </si>
  <si>
    <t>Al Salkah</t>
  </si>
  <si>
    <t>Bani Khazraj</t>
  </si>
  <si>
    <t>Hay Al-Askari</t>
  </si>
  <si>
    <t>Hay Al-Qadisiyah</t>
  </si>
  <si>
    <t>Hay Al-Quds</t>
  </si>
  <si>
    <t>Al-Hidayah</t>
  </si>
  <si>
    <t>Al Imam Hay Al Amir</t>
  </si>
  <si>
    <t>Hay Al-Risala 1</t>
  </si>
  <si>
    <t>Jabla Al Imam Village</t>
  </si>
  <si>
    <t>Al Ghadeer 2</t>
  </si>
  <si>
    <t>Al Hamiyah - Al Mutaq'edin 2</t>
  </si>
  <si>
    <t>Al Hamiyah Al Amer Village</t>
  </si>
  <si>
    <t>Al Hamiyah-Oayef village</t>
  </si>
  <si>
    <t>Al-Shoyokh</t>
  </si>
  <si>
    <t>Hay Al Amer</t>
  </si>
  <si>
    <t>Hay Al Ghadeer 1</t>
  </si>
  <si>
    <t>Hay Al Ghadeer 4</t>
  </si>
  <si>
    <t>Hay Al Moatnen 3</t>
  </si>
  <si>
    <t>Hay Al-Mustafa</t>
  </si>
  <si>
    <t>Hur Husaein</t>
  </si>
  <si>
    <t>Mutaqa'edeen neighborhood</t>
  </si>
  <si>
    <t>Saddat al Hindiyah - Al offi</t>
  </si>
  <si>
    <t>Saddat Al Zahra'a</t>
  </si>
  <si>
    <t>Al Madhatiyah - Al Qasabah Al kadimah</t>
  </si>
  <si>
    <t>Al Madhatiyah - Hay Imam</t>
  </si>
  <si>
    <t>Al Qasim - Al Askari</t>
  </si>
  <si>
    <t>Albu Saabar</t>
  </si>
  <si>
    <t>Al-mazeiadeiah</t>
  </si>
  <si>
    <t>Hay Al Intifadheh</t>
  </si>
  <si>
    <t>Hay Al-Zahra'a</t>
  </si>
  <si>
    <t>Hay Um Ayash</t>
  </si>
  <si>
    <t>Abdullah Ibn Zaid</t>
  </si>
  <si>
    <t>Abu Khastawi</t>
  </si>
  <si>
    <t>Al Akrameen</t>
  </si>
  <si>
    <t>Al Iskan</t>
  </si>
  <si>
    <t>Al Jamjamah</t>
  </si>
  <si>
    <t>Al jaza'er</t>
  </si>
  <si>
    <t>Al Jazrah - Siha</t>
  </si>
  <si>
    <t>Al Tuhmazya</t>
  </si>
  <si>
    <t>Al-Askari - Al Mashtal</t>
  </si>
  <si>
    <t>Al-Thawra Al-Sharqia</t>
  </si>
  <si>
    <t>Hor Al Sultan</t>
  </si>
  <si>
    <t>Karaghol</t>
  </si>
  <si>
    <t>Nadir Al Ula</t>
  </si>
  <si>
    <t>Qas Sowelem - Compound</t>
  </si>
  <si>
    <t>Abu Gharaib</t>
  </si>
  <si>
    <t>Al Hamdaniyah</t>
  </si>
  <si>
    <t>Al Basaten Al sadren complex</t>
  </si>
  <si>
    <t>Al Rabea'a 332</t>
  </si>
  <si>
    <t>AL Sha'b</t>
  </si>
  <si>
    <t>Al Shamasiyah - 316</t>
  </si>
  <si>
    <t>Fahama (Abo qumira village)</t>
  </si>
  <si>
    <t>Hussainiya - Mahalla 211</t>
  </si>
  <si>
    <t>Qahira</t>
  </si>
  <si>
    <t>Tunis</t>
  </si>
  <si>
    <t>Waziriya</t>
  </si>
  <si>
    <t>Adhamiyah</t>
  </si>
  <si>
    <t>Al Ameen (Mahala 739)</t>
  </si>
  <si>
    <t>Al Baidha'a</t>
  </si>
  <si>
    <t>Al baladiyat - 738</t>
  </si>
  <si>
    <t>Al Basaten</t>
  </si>
  <si>
    <t>Al Fudhiliyah -753</t>
  </si>
  <si>
    <t>Al Karada - 901</t>
  </si>
  <si>
    <t>Al Ma'amil - Mahala 772</t>
  </si>
  <si>
    <t>Al Ubaidy 760</t>
  </si>
  <si>
    <t>Al Wehda - 902</t>
  </si>
  <si>
    <t>Al Za'afaranyah - 953</t>
  </si>
  <si>
    <t>Baghdad Al Jadidah - 709</t>
  </si>
  <si>
    <t>Bob Al Sham</t>
  </si>
  <si>
    <t>Hay Diyala - Mahalla 952</t>
  </si>
  <si>
    <t>Hay Ur</t>
  </si>
  <si>
    <t>Saba' Eqssuor</t>
  </si>
  <si>
    <t>Summer - 704</t>
  </si>
  <si>
    <t>`Uwayrij</t>
  </si>
  <si>
    <t>Al Ghazaliya - 681</t>
  </si>
  <si>
    <t>Al Ghazaliyah - 685</t>
  </si>
  <si>
    <t>Al Iskan - 822</t>
  </si>
  <si>
    <t>Al Jam'eh - 633</t>
  </si>
  <si>
    <t>Al Jamhoriyah - 838</t>
  </si>
  <si>
    <t>Al Khadraa Mahalla 640</t>
  </si>
  <si>
    <t>Al Masafi - 810</t>
  </si>
  <si>
    <t>Al Mechanic - 830</t>
  </si>
  <si>
    <t>Al Shurtah - 846</t>
  </si>
  <si>
    <t>Al Wadi - 824</t>
  </si>
  <si>
    <t>Amerya 636</t>
  </si>
  <si>
    <t>Amerya 638</t>
  </si>
  <si>
    <t>Amreya 628</t>
  </si>
  <si>
    <t>Asia - 836</t>
  </si>
  <si>
    <t>Masafee</t>
  </si>
  <si>
    <t>Shurta Al Masafi - 840</t>
  </si>
  <si>
    <t>Nahrawan</t>
  </si>
  <si>
    <t>Abo Jawzy</t>
  </si>
  <si>
    <t>Bab al-dabagh</t>
  </si>
  <si>
    <t>Bab taweel</t>
  </si>
  <si>
    <t>Hamdan</t>
  </si>
  <si>
    <t>Nahir khuz</t>
  </si>
  <si>
    <t>Badran</t>
  </si>
  <si>
    <t>Al Thagar</t>
  </si>
  <si>
    <t>Al-mezearah</t>
  </si>
  <si>
    <t>Hay al-juma_a</t>
  </si>
  <si>
    <t>Al Dawajin</t>
  </si>
  <si>
    <t>Al -Shemal Area</t>
  </si>
  <si>
    <t>Al-jamhoriyah al-thaniyah</t>
  </si>
  <si>
    <t>Door Al Sakak</t>
  </si>
  <si>
    <t>Door Dhubat Al Saf</t>
  </si>
  <si>
    <t>Hay Al Dirhamiyah 3</t>
  </si>
  <si>
    <t>Hay Al Hussain</t>
  </si>
  <si>
    <t>Hay Al-hakim 2</t>
  </si>
  <si>
    <t>Khor Al zubir</t>
  </si>
  <si>
    <t>Umm Qasr</t>
  </si>
  <si>
    <t>Al `Ashar</t>
  </si>
  <si>
    <t>Al A'blah</t>
  </si>
  <si>
    <t>Al Amn Al Dakhly</t>
  </si>
  <si>
    <t>Al- Jamhoriyah</t>
  </si>
  <si>
    <t>Al Jaza'ir</t>
  </si>
  <si>
    <t>Al Jumhuriya</t>
  </si>
  <si>
    <t>AL Mowafaqiah</t>
  </si>
  <si>
    <t>Al Sholah</t>
  </si>
  <si>
    <t>Al Sibiliat</t>
  </si>
  <si>
    <t>Al Tameemiya</t>
  </si>
  <si>
    <t>Al Tuba Wa Al Nakhilah</t>
  </si>
  <si>
    <t>Al-asma_i al-jadeed</t>
  </si>
  <si>
    <t>Al-badran</t>
  </si>
  <si>
    <t>Al-bradhia</t>
  </si>
  <si>
    <t>Al-hakeem</t>
  </si>
  <si>
    <t>Al-hakemia</t>
  </si>
  <si>
    <t>Al-jubaila_</t>
  </si>
  <si>
    <t>Al-meshraq al-qadeem</t>
  </si>
  <si>
    <t>Al-Mishraq Al-Jadeed</t>
  </si>
  <si>
    <t>Ar-rafedain</t>
  </si>
  <si>
    <t>At-tahseeniya al-jadeda</t>
  </si>
  <si>
    <t>Casino Lebnan</t>
  </si>
  <si>
    <t>Durr Al Naaft</t>
  </si>
  <si>
    <t>Hai al-kafa_at</t>
  </si>
  <si>
    <t>Hai al-khaleej/3</t>
  </si>
  <si>
    <t>Hai al-mohandesin</t>
  </si>
  <si>
    <t>Hai az-zahra_a</t>
  </si>
  <si>
    <t>Hay Al Jamiah</t>
  </si>
  <si>
    <t>Hay Al Risalah</t>
  </si>
  <si>
    <t>Hay Al-Zohoor</t>
  </si>
  <si>
    <t>Ibn Ghazwan</t>
  </si>
  <si>
    <t>Manawi Lajim Quarter</t>
  </si>
  <si>
    <t>AL Jazira 3 - Hay Al Yuba</t>
  </si>
  <si>
    <t>Hay al-jami_a</t>
  </si>
  <si>
    <t>Shat Al Arab St 13</t>
  </si>
  <si>
    <t>Qadish Collective</t>
  </si>
  <si>
    <t>Al Jam'yah</t>
  </si>
  <si>
    <t>Avro City</t>
  </si>
  <si>
    <t>Baroshke</t>
  </si>
  <si>
    <t>Bazaar</t>
  </si>
  <si>
    <t>Dabin 2</t>
  </si>
  <si>
    <t>Diyari</t>
  </si>
  <si>
    <t>Gali Dohuk</t>
  </si>
  <si>
    <t>Kari Basi</t>
  </si>
  <si>
    <t>Khabat Kojar</t>
  </si>
  <si>
    <t>KRO</t>
  </si>
  <si>
    <t>Malta</t>
  </si>
  <si>
    <t>Qassara</t>
  </si>
  <si>
    <t>Shili</t>
  </si>
  <si>
    <t>Zawita</t>
  </si>
  <si>
    <t>Zirka</t>
  </si>
  <si>
    <t>Zozan</t>
  </si>
  <si>
    <t>Domiz Camp</t>
  </si>
  <si>
    <t>Misereek</t>
  </si>
  <si>
    <t>Semel</t>
  </si>
  <si>
    <t>Abbasiya</t>
  </si>
  <si>
    <t>Batifa</t>
  </si>
  <si>
    <t>FIRQA</t>
  </si>
  <si>
    <t>Kundeky</t>
  </si>
  <si>
    <t>Sha'baniyah</t>
  </si>
  <si>
    <t>Tal Kabar</t>
  </si>
  <si>
    <t>Ainkawa</t>
  </si>
  <si>
    <t>Ainkawa (108)</t>
  </si>
  <si>
    <t>Al Eskan</t>
  </si>
  <si>
    <t>Basheryan</t>
  </si>
  <si>
    <t>Havalan</t>
  </si>
  <si>
    <t>Lawan city</t>
  </si>
  <si>
    <t>Mamostayan</t>
  </si>
  <si>
    <t>Martshmony</t>
  </si>
  <si>
    <t>Rabareen</t>
  </si>
  <si>
    <t>Sedawa</t>
  </si>
  <si>
    <t>Sitaqan</t>
  </si>
  <si>
    <t>Terawa</t>
  </si>
  <si>
    <t>Zanko</t>
  </si>
  <si>
    <t>Zingal</t>
  </si>
  <si>
    <t>Rawanduz</t>
  </si>
  <si>
    <t>Betarma</t>
  </si>
  <si>
    <t>Harir</t>
  </si>
  <si>
    <t>Hiran</t>
  </si>
  <si>
    <t>Sabirawa</t>
  </si>
  <si>
    <t>Safin</t>
  </si>
  <si>
    <t>Sarmidan/1</t>
  </si>
  <si>
    <t>Sarmidan/2</t>
  </si>
  <si>
    <t>Sarmidan/3</t>
  </si>
  <si>
    <t>Shahidan</t>
  </si>
  <si>
    <t>Al khairat Khan Al Rub'u</t>
  </si>
  <si>
    <t>Al Hawra</t>
  </si>
  <si>
    <t>Al hurr center</t>
  </si>
  <si>
    <t>Al Shita Wa Salhiya</t>
  </si>
  <si>
    <t>AL_Saadiya</t>
  </si>
  <si>
    <t>Al-Safiya 2</t>
  </si>
  <si>
    <t>Freihah</t>
  </si>
  <si>
    <t>Hay Al Rasool - 105</t>
  </si>
  <si>
    <t>Hay Al-Wafa'a - 333</t>
  </si>
  <si>
    <t>Mahlat bab al-taak</t>
  </si>
  <si>
    <t>Mahlat bab baghdad</t>
  </si>
  <si>
    <t>Maitham Al Tammar</t>
  </si>
  <si>
    <t>Najaf S.t</t>
  </si>
  <si>
    <t>Um Al Baneen village</t>
  </si>
  <si>
    <t>8 Shabahit</t>
  </si>
  <si>
    <t>Abas-Al-Namla</t>
  </si>
  <si>
    <t>Al Askary</t>
  </si>
  <si>
    <t>Al-Khaldia</t>
  </si>
  <si>
    <t>Hay Al Latifiyah</t>
  </si>
  <si>
    <t>Hay Jbor</t>
  </si>
  <si>
    <t>Imam ismail</t>
  </si>
  <si>
    <t>Qadissiya - 101</t>
  </si>
  <si>
    <t>Random Area</t>
  </si>
  <si>
    <t>Shawook</t>
  </si>
  <si>
    <t>Tariqiya</t>
  </si>
  <si>
    <t>Fareeq Awa</t>
  </si>
  <si>
    <t>Al Mansuriya Village</t>
  </si>
  <si>
    <t>Al Maratah</t>
  </si>
  <si>
    <t>Al Taakhi</t>
  </si>
  <si>
    <t>Al Tadamon (Hawkari)</t>
  </si>
  <si>
    <t>Al-Qadisssiya</t>
  </si>
  <si>
    <t>Amal al shaabi</t>
  </si>
  <si>
    <t>Hay Al Jami'a - Mahalla 622</t>
  </si>
  <si>
    <t>Hay Al Mansour</t>
  </si>
  <si>
    <t>Hay Al Nassir</t>
  </si>
  <si>
    <t>Hay Al-Khadra'a</t>
  </si>
  <si>
    <t>Hay Al-Nedaa</t>
  </si>
  <si>
    <t>Hay Al-Urooba</t>
  </si>
  <si>
    <t>Hay Al-Zawra'a</t>
  </si>
  <si>
    <t>Hay Azadi</t>
  </si>
  <si>
    <t>Hay Ghurnata</t>
  </si>
  <si>
    <t>Hay Rasheed (Domiz)</t>
  </si>
  <si>
    <t>Mala Abdullah</t>
  </si>
  <si>
    <t>Nawroz</t>
  </si>
  <si>
    <t>Qaryat Tobzawa</t>
  </si>
  <si>
    <t>Tareeq Baghdad</t>
  </si>
  <si>
    <t>Yaychi-Qaryat Turklan</t>
  </si>
  <si>
    <t xml:space="preserve"> Hay Al Salam</t>
  </si>
  <si>
    <t>Hay Al-Mua'lmin</t>
  </si>
  <si>
    <t>Hay Ramadhan</t>
  </si>
  <si>
    <t>Najadiya</t>
  </si>
  <si>
    <t>Al saray</t>
  </si>
  <si>
    <t>Hay Al Zahra</t>
  </si>
  <si>
    <t>Hay Al-Hadi</t>
  </si>
  <si>
    <t>Hay Al-Hasan Al-Askarey</t>
  </si>
  <si>
    <t>Al - Rahma 1</t>
  </si>
  <si>
    <t>Al Mudathra</t>
  </si>
  <si>
    <t>Al Rahma 2</t>
  </si>
  <si>
    <t>Hay 15 Saha'ban</t>
  </si>
  <si>
    <t>Hay al karamah</t>
  </si>
  <si>
    <t>Hay Al Karar</t>
  </si>
  <si>
    <t>Hay Al Mu'lmin Al Jadid</t>
  </si>
  <si>
    <t>Hay Al Rasool</t>
  </si>
  <si>
    <t>Hay al -wehdah</t>
  </si>
  <si>
    <t>Hay Al-Ameer</t>
  </si>
  <si>
    <t>Hay Al-Ghader</t>
  </si>
  <si>
    <t>Hay Al-Hasan Al-Askry</t>
  </si>
  <si>
    <t>Hay al-hussain al-jaded</t>
  </si>
  <si>
    <t>Hay Al-hussan Al-qadem</t>
  </si>
  <si>
    <t>Hay Al-Mahmoudia</t>
  </si>
  <si>
    <t>Hay Al-Rafidain</t>
  </si>
  <si>
    <t>Hay Al-Shahedain</t>
  </si>
  <si>
    <t>Hay al-yarmok</t>
  </si>
  <si>
    <t>Hay Awasha</t>
  </si>
  <si>
    <t>Hay Nahawnd</t>
  </si>
  <si>
    <t>Al-haydariyah</t>
  </si>
  <si>
    <t>Hay Al Ghadeer</t>
  </si>
  <si>
    <t>Hay Al Sadir</t>
  </si>
  <si>
    <t>Hay al-karamah</t>
  </si>
  <si>
    <t>Hay Al-Uroba</t>
  </si>
  <si>
    <t>Alwat Al Fahal</t>
  </si>
  <si>
    <t>Hay Kinda 1 (Ibrahim ghamar shrine)</t>
  </si>
  <si>
    <t>Hay missan 236</t>
  </si>
  <si>
    <t>Al Hawli Area</t>
  </si>
  <si>
    <t>AL JEDAIDA</t>
  </si>
  <si>
    <t>Al Mazaria' - Al Haidariyah</t>
  </si>
  <si>
    <t>Al Qasim - 403</t>
  </si>
  <si>
    <t>Al Radhawiyah 3</t>
  </si>
  <si>
    <t>Al Salam</t>
  </si>
  <si>
    <t>Hay Al Rahma</t>
  </si>
  <si>
    <t>Hay Al shaheed Al Sader 302</t>
  </si>
  <si>
    <t>Hay Al zahraa - Al Haidariyah</t>
  </si>
  <si>
    <t>Hay al`ansar 124</t>
  </si>
  <si>
    <t>Hay aljihad 411</t>
  </si>
  <si>
    <t>Najaf Road</t>
  </si>
  <si>
    <t>Shawafi' Village</t>
  </si>
  <si>
    <t>Azadi</t>
  </si>
  <si>
    <t>Khabat</t>
  </si>
  <si>
    <t>Baadre</t>
  </si>
  <si>
    <t>Chira</t>
  </si>
  <si>
    <t>Kalakchi</t>
  </si>
  <si>
    <t>Mula Barwan</t>
  </si>
  <si>
    <t>Qasrok</t>
  </si>
  <si>
    <t>Rabea' Area</t>
  </si>
  <si>
    <t>'waynat village</t>
  </si>
  <si>
    <t>Alqosh</t>
  </si>
  <si>
    <t>Bahindawa</t>
  </si>
  <si>
    <t>Wana</t>
  </si>
  <si>
    <t>Al Atawah Village</t>
  </si>
  <si>
    <t>AL-Qati</t>
  </si>
  <si>
    <t>Hay Al-Salam (Random Area)</t>
  </si>
  <si>
    <t>Hay al-husien</t>
  </si>
  <si>
    <t>Hay Al-Shuhada</t>
  </si>
  <si>
    <t>Al Ghadir 1</t>
  </si>
  <si>
    <t>A'l hamad</t>
  </si>
  <si>
    <t>Al Wihda 2</t>
  </si>
  <si>
    <t>AL-Jamiyah   2</t>
  </si>
  <si>
    <t>Al-shuhada</t>
  </si>
  <si>
    <t>Hay Al Furat - 2</t>
  </si>
  <si>
    <t>Hay Al Jami'a - illegal</t>
  </si>
  <si>
    <t>Hay Al Sadir 1</t>
  </si>
  <si>
    <t>Hay Al Sadir 3</t>
  </si>
  <si>
    <t>Hay Al-Ansar</t>
  </si>
  <si>
    <t>Hay Al-Askaary</t>
  </si>
  <si>
    <t>Hay Al-Dhubat  2</t>
  </si>
  <si>
    <t>Hay Al-Hadarah</t>
  </si>
  <si>
    <t>Hay Ramadan</t>
  </si>
  <si>
    <t>Sadir 4 / illegal housing</t>
  </si>
  <si>
    <t>Shafiya - Hay Al-Askary</t>
  </si>
  <si>
    <t>Um Al Khail 2</t>
  </si>
  <si>
    <t>Al Ean al Bedha area</t>
  </si>
  <si>
    <t>Al Fajir village (Al Tasni')</t>
  </si>
  <si>
    <t>Al Jumiala village</t>
  </si>
  <si>
    <t>Al Khanuga  village</t>
  </si>
  <si>
    <t>Ba`aja</t>
  </si>
  <si>
    <t>Hay Al Qasbah</t>
  </si>
  <si>
    <t>Hay Al Ziraa</t>
  </si>
  <si>
    <t>Al Mushhaq Village</t>
  </si>
  <si>
    <t>Al A'had Al Jadid village</t>
  </si>
  <si>
    <t>Al A'skari village</t>
  </si>
  <si>
    <t>Al khuzamiya Village</t>
  </si>
  <si>
    <t>Al Na'mah Al Janobiyah</t>
  </si>
  <si>
    <t>Al Na'mah Al Shamaliyah</t>
  </si>
  <si>
    <t>Albu Hyza'a</t>
  </si>
  <si>
    <t>Awajealah Quarter</t>
  </si>
  <si>
    <t>Hay Al baladiyah</t>
  </si>
  <si>
    <t>Hay Al Jami'yah</t>
  </si>
  <si>
    <t>Hay Al sina'y / Al samad</t>
  </si>
  <si>
    <t>Mahallat Awayjelya / 5</t>
  </si>
  <si>
    <t>Qaryat Erbaidha</t>
  </si>
  <si>
    <t>Samrah Village</t>
  </si>
  <si>
    <t>Hay Al Zhoor</t>
  </si>
  <si>
    <t>Anfalakan</t>
  </si>
  <si>
    <t>Jarmo City</t>
  </si>
  <si>
    <t>Piryadi</t>
  </si>
  <si>
    <t>Qadir Kir Mikan</t>
  </si>
  <si>
    <t>Qarahanjiriakan</t>
  </si>
  <si>
    <t>SANGAWIAKAN</t>
  </si>
  <si>
    <t>Campe khwarw</t>
  </si>
  <si>
    <t>Hawara barza</t>
  </si>
  <si>
    <t>Kanisard</t>
  </si>
  <si>
    <t>Kanito</t>
  </si>
  <si>
    <t>Pishowa</t>
  </si>
  <si>
    <t>Sara</t>
  </si>
  <si>
    <t>Shaheedan</t>
  </si>
  <si>
    <t>Sharawany</t>
  </si>
  <si>
    <t>Khurmal</t>
  </si>
  <si>
    <t>Sarray</t>
  </si>
  <si>
    <t>Salih Agha</t>
  </si>
  <si>
    <t>Aqari</t>
  </si>
  <si>
    <t>Ashty</t>
  </si>
  <si>
    <t>Bakhtiyare</t>
  </si>
  <si>
    <t>Bakrajo</t>
  </si>
  <si>
    <t>Baranan</t>
  </si>
  <si>
    <t>Chwar Chra</t>
  </si>
  <si>
    <t>Dargazen</t>
  </si>
  <si>
    <t>Hwana</t>
  </si>
  <si>
    <t>Kanakawa</t>
  </si>
  <si>
    <t>Kani Kurda</t>
  </si>
  <si>
    <t>Kurd city</t>
  </si>
  <si>
    <t>Malkanidy</t>
  </si>
  <si>
    <t>Pasha City</t>
  </si>
  <si>
    <t>Peshwa</t>
  </si>
  <si>
    <t>Qala</t>
  </si>
  <si>
    <t>Qaratughan</t>
  </si>
  <si>
    <t>Qirga</t>
  </si>
  <si>
    <t>Qliasan</t>
  </si>
  <si>
    <t>Qularaese Kon</t>
  </si>
  <si>
    <t>Rizgare</t>
  </si>
  <si>
    <t>Roz city</t>
  </si>
  <si>
    <t>Rozhlat</t>
  </si>
  <si>
    <t>Sarchnar</t>
  </si>
  <si>
    <t>Sardam City</t>
  </si>
  <si>
    <t>Sarshaqam</t>
  </si>
  <si>
    <t>Sarwary</t>
  </si>
  <si>
    <t>Sharawane</t>
  </si>
  <si>
    <t>Shekh Muheden</t>
  </si>
  <si>
    <t>Shniar City</t>
  </si>
  <si>
    <t>Tasluja</t>
  </si>
  <si>
    <t>Toy malik</t>
  </si>
  <si>
    <t>Zargata</t>
  </si>
  <si>
    <t>Zerinok</t>
  </si>
  <si>
    <t>Al Fohod</t>
  </si>
  <si>
    <t>An Nasr</t>
  </si>
  <si>
    <t>Jiser Al Rifa'y</t>
  </si>
  <si>
    <t>Refai</t>
  </si>
  <si>
    <t>Al-hawi</t>
  </si>
  <si>
    <t>Al Dhubat</t>
  </si>
  <si>
    <t>A'l fayadh</t>
  </si>
  <si>
    <t>Al Iskan Al Ssina'ie</t>
  </si>
  <si>
    <t>Al Shumokh</t>
  </si>
  <si>
    <t>Al-Salhiya</t>
  </si>
  <si>
    <t>Aredo</t>
  </si>
  <si>
    <t>Hay Al Mu'alimeen</t>
  </si>
  <si>
    <t>Hay Al Tadhihiya</t>
  </si>
  <si>
    <t>Hay al-shohada'a</t>
  </si>
  <si>
    <t>Sadir City</t>
  </si>
  <si>
    <t>Hey al-zahra'a</t>
  </si>
  <si>
    <t>Al Dakhel Al Mahdod</t>
  </si>
  <si>
    <t>Hay Dijla</t>
  </si>
  <si>
    <t>Taj al-dien</t>
  </si>
  <si>
    <t>Hay Al-Rabi'a</t>
  </si>
  <si>
    <t>Abdullah Village</t>
  </si>
  <si>
    <t>Al Shihaimiya</t>
  </si>
  <si>
    <t>Al-Markaz</t>
  </si>
  <si>
    <t>Zubaydiyah</t>
  </si>
  <si>
    <t>Al Hasan Al A'skari</t>
  </si>
  <si>
    <t>Al Muhandseen - Al A'marat Al Sakaniyah</t>
  </si>
  <si>
    <t>Al Shaheed Dawood</t>
  </si>
  <si>
    <t>Al zahra'a - Al Dujily</t>
  </si>
  <si>
    <t>Al-Hawara'a 3</t>
  </si>
  <si>
    <t>Anwar Al Sadir 150</t>
  </si>
  <si>
    <t>Damook 150</t>
  </si>
  <si>
    <t>Door al-'aumal</t>
  </si>
  <si>
    <t>Hay Al Hoqoqein</t>
  </si>
  <si>
    <t>Hay Al Jawadeen Ola</t>
  </si>
  <si>
    <t>Hay Al Thaqalain</t>
  </si>
  <si>
    <t>Hay Al Wehda</t>
  </si>
  <si>
    <t>Hay al-haidariyah</t>
  </si>
  <si>
    <t>Hay Al-Hakeem</t>
  </si>
  <si>
    <t>Hay al-zahraa</t>
  </si>
  <si>
    <t>IQ-P00184</t>
  </si>
  <si>
    <t>IQ-P00189</t>
  </si>
  <si>
    <t>IQ-P00236</t>
  </si>
  <si>
    <t>IQ-P00247</t>
  </si>
  <si>
    <t>IQ-P00268</t>
  </si>
  <si>
    <t>IQ-P00293</t>
  </si>
  <si>
    <t>IQ-P00367</t>
  </si>
  <si>
    <t>IQ-P00370</t>
  </si>
  <si>
    <t>IQ-P00374</t>
  </si>
  <si>
    <t>IQ-P00375</t>
  </si>
  <si>
    <t>IQ-P00379</t>
  </si>
  <si>
    <t>IQ-P00382</t>
  </si>
  <si>
    <t>IQ-P00513</t>
  </si>
  <si>
    <t>IQ-P00518</t>
  </si>
  <si>
    <t>IQ-P00534</t>
  </si>
  <si>
    <t>IQ-P00559</t>
  </si>
  <si>
    <t>IQ-P00629</t>
  </si>
  <si>
    <t>IQ-P00635</t>
  </si>
  <si>
    <t>IQ-P00655</t>
  </si>
  <si>
    <t>IQ-P00699</t>
  </si>
  <si>
    <t>IQ-P00740</t>
  </si>
  <si>
    <t>IQ-P00742</t>
  </si>
  <si>
    <t>IQ-P00743</t>
  </si>
  <si>
    <t>IQ-P00759</t>
  </si>
  <si>
    <t>IQ-P00763</t>
  </si>
  <si>
    <t>IQ-P00773</t>
  </si>
  <si>
    <t>IQ-P00779</t>
  </si>
  <si>
    <t>IQ-P00780</t>
  </si>
  <si>
    <t>IQ-P00781</t>
  </si>
  <si>
    <t>IQ-P00792</t>
  </si>
  <si>
    <t>IQ-P00794</t>
  </si>
  <si>
    <t>IQ-P00798</t>
  </si>
  <si>
    <t>IQ-P00812</t>
  </si>
  <si>
    <t>IQ-P00813</t>
  </si>
  <si>
    <t>IQ-P00816</t>
  </si>
  <si>
    <t>IQ-P00835</t>
  </si>
  <si>
    <t>IQ-P00837</t>
  </si>
  <si>
    <t>IQ-P00857</t>
  </si>
  <si>
    <t>IQ-P00866</t>
  </si>
  <si>
    <t>IQ-P00877</t>
  </si>
  <si>
    <t>IQ-P00889</t>
  </si>
  <si>
    <t>IQ-P00909</t>
  </si>
  <si>
    <t>IQ-P00913</t>
  </si>
  <si>
    <t>IQ-P00918</t>
  </si>
  <si>
    <t>IQ-P00928</t>
  </si>
  <si>
    <t>IQ-P00941</t>
  </si>
  <si>
    <t>IQ-P00947</t>
  </si>
  <si>
    <t>IQ-P00965</t>
  </si>
  <si>
    <t>IQ-P00975</t>
  </si>
  <si>
    <t>IQ-P00990</t>
  </si>
  <si>
    <t>IQ-P01289</t>
  </si>
  <si>
    <t>IQ-P01366</t>
  </si>
  <si>
    <t>IQ-P01383</t>
  </si>
  <si>
    <t>IQ-P01418</t>
  </si>
  <si>
    <t>IQ-P01468</t>
  </si>
  <si>
    <t>IQ-P01526</t>
  </si>
  <si>
    <t>IQ-P01549</t>
  </si>
  <si>
    <t>IQ-P01559</t>
  </si>
  <si>
    <t>IQ-P01567</t>
  </si>
  <si>
    <t>IQ-P01595</t>
  </si>
  <si>
    <t>IQ-P01617</t>
  </si>
  <si>
    <t>IQ-P01619</t>
  </si>
  <si>
    <t>IQ-P01627</t>
  </si>
  <si>
    <t>IQ-P01636</t>
  </si>
  <si>
    <t>IQ-P01654</t>
  </si>
  <si>
    <t>IQ-P01668</t>
  </si>
  <si>
    <t>IQ-P02553</t>
  </si>
  <si>
    <t>IQ-P02638</t>
  </si>
  <si>
    <t>IQ-P02710</t>
  </si>
  <si>
    <t>IQ-P02721</t>
  </si>
  <si>
    <t>IQ-P02827</t>
  </si>
  <si>
    <t>IQ-P02831</t>
  </si>
  <si>
    <t>IQ-P02847</t>
  </si>
  <si>
    <t>IQ-P02974</t>
  </si>
  <si>
    <t>IQ-P03060</t>
  </si>
  <si>
    <t>IQ-P03138</t>
  </si>
  <si>
    <t>IQ-P03143</t>
  </si>
  <si>
    <t>IQ-P03149</t>
  </si>
  <si>
    <t>IQ-P03150</t>
  </si>
  <si>
    <t>IQ-P03158</t>
  </si>
  <si>
    <t>IQ-P03159</t>
  </si>
  <si>
    <t>IQ-P03164</t>
  </si>
  <si>
    <t>IQ-P03166</t>
  </si>
  <si>
    <t>IQ-P03333</t>
  </si>
  <si>
    <t>IQ-P03376</t>
  </si>
  <si>
    <t>IQ-P03391</t>
  </si>
  <si>
    <t>IQ-P03878</t>
  </si>
  <si>
    <t>IQ-P03889</t>
  </si>
  <si>
    <t>IQ-P03964</t>
  </si>
  <si>
    <t>IQ-P04117</t>
  </si>
  <si>
    <t>IQ-P04234</t>
  </si>
  <si>
    <t>IQ-P04245</t>
  </si>
  <si>
    <t>IQ-P04300</t>
  </si>
  <si>
    <t>IQ-P04427</t>
  </si>
  <si>
    <t>IQ-P04656</t>
  </si>
  <si>
    <t>IQ-P04679</t>
  </si>
  <si>
    <t>IQ-P04699</t>
  </si>
  <si>
    <t>IQ-P04701</t>
  </si>
  <si>
    <t>IQ-P04941</t>
  </si>
  <si>
    <t>IQ-P05040</t>
  </si>
  <si>
    <t>IQ-P05352</t>
  </si>
  <si>
    <t>IQ-P05361</t>
  </si>
  <si>
    <t>Shekhan</t>
  </si>
  <si>
    <t>IQ-P06620</t>
  </si>
  <si>
    <t>IQ-P06627</t>
  </si>
  <si>
    <t>IQ-P06643</t>
  </si>
  <si>
    <t>IQ-P06652</t>
  </si>
  <si>
    <t>IQ-P06653</t>
  </si>
  <si>
    <t>IQ-P06665</t>
  </si>
  <si>
    <t>IQ-P06709</t>
  </si>
  <si>
    <t>IQ-P06727</t>
  </si>
  <si>
    <t>IQ-P06808</t>
  </si>
  <si>
    <t>IQ-P06845</t>
  </si>
  <si>
    <t>IQ-P06926</t>
  </si>
  <si>
    <t>IQ-P06927</t>
  </si>
  <si>
    <t>IQ-P06933</t>
  </si>
  <si>
    <t>IQ-P06943</t>
  </si>
  <si>
    <t>IQ-P06948</t>
  </si>
  <si>
    <t>IQ-P06949</t>
  </si>
  <si>
    <t>IQ-P06955</t>
  </si>
  <si>
    <t>IQ-P06967</t>
  </si>
  <si>
    <t>IQ-P06979</t>
  </si>
  <si>
    <t>IQ-P06980</t>
  </si>
  <si>
    <t>IQ-P06983</t>
  </si>
  <si>
    <t>IQ-P06991</t>
  </si>
  <si>
    <t>IQ-P06994</t>
  </si>
  <si>
    <t>IQ-P07002</t>
  </si>
  <si>
    <t>IQ-P07033</t>
  </si>
  <si>
    <t>IQ-P07038</t>
  </si>
  <si>
    <t>IQ-P07055</t>
  </si>
  <si>
    <t>IQ-P07058</t>
  </si>
  <si>
    <t>IQ-P07109</t>
  </si>
  <si>
    <t>IQ-P07193</t>
  </si>
  <si>
    <t>IQ-P07307</t>
  </si>
  <si>
    <t>IQ-P07312</t>
  </si>
  <si>
    <t>IQ-P07419</t>
  </si>
  <si>
    <t>IQ-P07432</t>
  </si>
  <si>
    <t>IQ-P07448</t>
  </si>
  <si>
    <t>IQ-P07451</t>
  </si>
  <si>
    <t>IQ-P07466</t>
  </si>
  <si>
    <t>IQ-P07468</t>
  </si>
  <si>
    <t>IQ-P07551</t>
  </si>
  <si>
    <t>IQ-P07652</t>
  </si>
  <si>
    <t>IQ-P07661</t>
  </si>
  <si>
    <t>IQ-P07705</t>
  </si>
  <si>
    <t>IQ-P07711</t>
  </si>
  <si>
    <t>IQ-P07764</t>
  </si>
  <si>
    <t>IQ-P07869</t>
  </si>
  <si>
    <t>IQ-P07879</t>
  </si>
  <si>
    <t>IQ-P07935</t>
  </si>
  <si>
    <t>IQ-P07936</t>
  </si>
  <si>
    <t>IQ-P07937</t>
  </si>
  <si>
    <t>IQ-P07985</t>
  </si>
  <si>
    <t>IQ-P08026</t>
  </si>
  <si>
    <t>IQ-P08027</t>
  </si>
  <si>
    <t>IQ-P08028</t>
  </si>
  <si>
    <t>IQ-P08031</t>
  </si>
  <si>
    <t>IQ-P08033</t>
  </si>
  <si>
    <t>IQ-P08071</t>
  </si>
  <si>
    <t>IQ-P08102</t>
  </si>
  <si>
    <t>IQ-P08122</t>
  </si>
  <si>
    <t>IQ-P08124</t>
  </si>
  <si>
    <t>IQ-P08133</t>
  </si>
  <si>
    <t>IQ-P08134</t>
  </si>
  <si>
    <t>IQ-P08161</t>
  </si>
  <si>
    <t>IQ-P08237</t>
  </si>
  <si>
    <t>IQ-P08273</t>
  </si>
  <si>
    <t>IQ-P08284</t>
  </si>
  <si>
    <t>IQ-P08287</t>
  </si>
  <si>
    <t>IQ-P08310</t>
  </si>
  <si>
    <t>IQ-P08328</t>
  </si>
  <si>
    <t>IQ-P08345</t>
  </si>
  <si>
    <t>IQ-P08363</t>
  </si>
  <si>
    <t>IQ-P08368</t>
  </si>
  <si>
    <t>IQ-P08474</t>
  </si>
  <si>
    <t>IQ-P08475</t>
  </si>
  <si>
    <t>IQ-P08480</t>
  </si>
  <si>
    <t>IQ-P08483</t>
  </si>
  <si>
    <t>IQ-P08484</t>
  </si>
  <si>
    <t>IQ-P08490</t>
  </si>
  <si>
    <t>IQ-P08496</t>
  </si>
  <si>
    <t>IQ-P08497</t>
  </si>
  <si>
    <t>IQ-P08513</t>
  </si>
  <si>
    <t>IQ-P08517</t>
  </si>
  <si>
    <t>IQ-P08544</t>
  </si>
  <si>
    <t>IQ-P08545</t>
  </si>
  <si>
    <t>IQ-P08547</t>
  </si>
  <si>
    <t>IQ-P08551</t>
  </si>
  <si>
    <t>IQ-P08607</t>
  </si>
  <si>
    <t>IQ-P08635</t>
  </si>
  <si>
    <t>IQ-P08640</t>
  </si>
  <si>
    <t>IQ-P08699</t>
  </si>
  <si>
    <t>Hay Al-Askary</t>
  </si>
  <si>
    <t>IQ-P08851</t>
  </si>
  <si>
    <t>IQ-P08854</t>
  </si>
  <si>
    <t>IQ-P08859</t>
  </si>
  <si>
    <t>IQ-P08860</t>
  </si>
  <si>
    <t>IQ-P08863</t>
  </si>
  <si>
    <t>IQ-P08883</t>
  </si>
  <si>
    <t>IQ-P08911</t>
  </si>
  <si>
    <t>IQ-P08915</t>
  </si>
  <si>
    <t>IQ-P08918</t>
  </si>
  <si>
    <t>IQ-P08954</t>
  </si>
  <si>
    <t>IQ-P08956</t>
  </si>
  <si>
    <t>IQ-P08983</t>
  </si>
  <si>
    <t>IQ-P09030</t>
  </si>
  <si>
    <t>Al Sader- Katta'a 76</t>
  </si>
  <si>
    <t>IQ-P10153</t>
  </si>
  <si>
    <t>IQ-P09130</t>
  </si>
  <si>
    <t>IQ-P09136</t>
  </si>
  <si>
    <t>IQ-P09171</t>
  </si>
  <si>
    <t>IQ-P09180</t>
  </si>
  <si>
    <t>IQ-P09198</t>
  </si>
  <si>
    <t>IQ-P09201</t>
  </si>
  <si>
    <t>IQ-P09209</t>
  </si>
  <si>
    <t>IQ-P09222</t>
  </si>
  <si>
    <t>IQ-P09251</t>
  </si>
  <si>
    <t>IQ-P09269</t>
  </si>
  <si>
    <t>IQ-P09282</t>
  </si>
  <si>
    <t>IQ-P09290</t>
  </si>
  <si>
    <t>IQ-P09292</t>
  </si>
  <si>
    <t>IQ-P09346</t>
  </si>
  <si>
    <t>IQ-P09437</t>
  </si>
  <si>
    <t>IQ-P09477</t>
  </si>
  <si>
    <t>IQ-P09518</t>
  </si>
  <si>
    <t>IQ-P09563</t>
  </si>
  <si>
    <t>IQ-P09637</t>
  </si>
  <si>
    <t>IQ-P09706</t>
  </si>
  <si>
    <t>IQ-P09766</t>
  </si>
  <si>
    <t>IQ-P09788</t>
  </si>
  <si>
    <t>IQ-P10288</t>
  </si>
  <si>
    <t>IQ-P10419</t>
  </si>
  <si>
    <t>IQ-P10422</t>
  </si>
  <si>
    <t>IQ-P10436</t>
  </si>
  <si>
    <t>IQ-P10474</t>
  </si>
  <si>
    <t>IQ-P10600</t>
  </si>
  <si>
    <t>IQ-P10653</t>
  </si>
  <si>
    <t>Hay al Askari</t>
  </si>
  <si>
    <t>IQ-P10693</t>
  </si>
  <si>
    <t>IQ-P10702</t>
  </si>
  <si>
    <t>IQ-P10711</t>
  </si>
  <si>
    <t>IQ-P10766</t>
  </si>
  <si>
    <t>IQ-P11031</t>
  </si>
  <si>
    <t>IQ-P11108</t>
  </si>
  <si>
    <t>IQ-P11152</t>
  </si>
  <si>
    <t>IQ-P11404</t>
  </si>
  <si>
    <t>IQ-P11792</t>
  </si>
  <si>
    <t>IQ-P13545</t>
  </si>
  <si>
    <t>IQ-P13546</t>
  </si>
  <si>
    <t>IQ-P13548</t>
  </si>
  <si>
    <t>IQ-P13577</t>
  </si>
  <si>
    <t>IQ-P13687</t>
  </si>
  <si>
    <t>IQ-P13774</t>
  </si>
  <si>
    <t>IQ-P13780</t>
  </si>
  <si>
    <t>IQ-P13839</t>
  </si>
  <si>
    <t>IQ-P13870</t>
  </si>
  <si>
    <t>IQ-P13906</t>
  </si>
  <si>
    <t>IQ-P13921</t>
  </si>
  <si>
    <t>IQ-P13943</t>
  </si>
  <si>
    <t>IQ-P14897</t>
  </si>
  <si>
    <t>IQ-P15052</t>
  </si>
  <si>
    <t>IQ-P15053</t>
  </si>
  <si>
    <t>IQ-P15060</t>
  </si>
  <si>
    <t>IQ-P15061</t>
  </si>
  <si>
    <t>IQ-P15062</t>
  </si>
  <si>
    <t>IQ-P15669</t>
  </si>
  <si>
    <t>IQ-P15670</t>
  </si>
  <si>
    <t>IQ-P16025</t>
  </si>
  <si>
    <t>IQ-P16045</t>
  </si>
  <si>
    <t>IQ-P16056</t>
  </si>
  <si>
    <t>IQ-P16170</t>
  </si>
  <si>
    <t>IQ-P16197</t>
  </si>
  <si>
    <t>IQ-P16270</t>
  </si>
  <si>
    <t>IQ-P16293</t>
  </si>
  <si>
    <t>IQ-P16300</t>
  </si>
  <si>
    <t>IQ-P16301</t>
  </si>
  <si>
    <t>IQ-P16305</t>
  </si>
  <si>
    <t>IQ-P16330</t>
  </si>
  <si>
    <t>IQ-P16626</t>
  </si>
  <si>
    <t>IQ-P16759</t>
  </si>
  <si>
    <t>IQ-P16892</t>
  </si>
  <si>
    <t>IQ-P16894</t>
  </si>
  <si>
    <t>IQ-P16907</t>
  </si>
  <si>
    <t>IQ-P16968</t>
  </si>
  <si>
    <t>IQ-P17107</t>
  </si>
  <si>
    <t>IQ-P17111</t>
  </si>
  <si>
    <t>IQ-P17118</t>
  </si>
  <si>
    <t>IQ-P17143</t>
  </si>
  <si>
    <t>IQ-P17226</t>
  </si>
  <si>
    <t>IQ-P17240</t>
  </si>
  <si>
    <t>IQ-P17284</t>
  </si>
  <si>
    <t>IQ-P17318</t>
  </si>
  <si>
    <t>IQ-P17362</t>
  </si>
  <si>
    <t>IQ-P17363</t>
  </si>
  <si>
    <t>IQ-P17372</t>
  </si>
  <si>
    <t>IQ-P17373</t>
  </si>
  <si>
    <t>IQ-P17424</t>
  </si>
  <si>
    <t>IQ-P17537</t>
  </si>
  <si>
    <t>IQ-P17539</t>
  </si>
  <si>
    <t>IQ-P17543</t>
  </si>
  <si>
    <t>IQ-P17554</t>
  </si>
  <si>
    <t>IQ-P17587</t>
  </si>
  <si>
    <t>IQ-P17595</t>
  </si>
  <si>
    <t>IQ-P17604</t>
  </si>
  <si>
    <t>IQ-P17701</t>
  </si>
  <si>
    <t>IQ-P17741</t>
  </si>
  <si>
    <t>IQ-P17785</t>
  </si>
  <si>
    <t>IQ-P17855</t>
  </si>
  <si>
    <t>IQ-P17884</t>
  </si>
  <si>
    <t>IQ-P17998</t>
  </si>
  <si>
    <t>IQ-P18000</t>
  </si>
  <si>
    <t>IQ-P18003</t>
  </si>
  <si>
    <t>IQ-P18006</t>
  </si>
  <si>
    <t>IQ-P18030</t>
  </si>
  <si>
    <t>IQ-P18132</t>
  </si>
  <si>
    <t>IQ-P18252</t>
  </si>
  <si>
    <t>IQ-P18258</t>
  </si>
  <si>
    <t>IQ-P18265</t>
  </si>
  <si>
    <t>IQ-P18266</t>
  </si>
  <si>
    <t>IQ-P18277</t>
  </si>
  <si>
    <t>IQ-P18283</t>
  </si>
  <si>
    <t>IQ-P18286</t>
  </si>
  <si>
    <t>IQ-P18298</t>
  </si>
  <si>
    <t>IQ-P18303</t>
  </si>
  <si>
    <t>IQ-P18306</t>
  </si>
  <si>
    <t>IQ-P18307</t>
  </si>
  <si>
    <t>IQ-P18319</t>
  </si>
  <si>
    <t>IQ-P18326</t>
  </si>
  <si>
    <t>IQ-P18331</t>
  </si>
  <si>
    <t>IQ-P18336</t>
  </si>
  <si>
    <t>IQ-P18337</t>
  </si>
  <si>
    <t>IQ-P18340</t>
  </si>
  <si>
    <t>IQ-P18343</t>
  </si>
  <si>
    <t>IQ-P18346</t>
  </si>
  <si>
    <t>Hay Shabanah</t>
  </si>
  <si>
    <t>Hay 17 Rabe' Al Awal</t>
  </si>
  <si>
    <t>IQ-P18531</t>
  </si>
  <si>
    <t>IQ-P18996</t>
  </si>
  <si>
    <t>IQ-P18998</t>
  </si>
  <si>
    <t>IQ-P18999</t>
  </si>
  <si>
    <t>IQ-P19094</t>
  </si>
  <si>
    <t>IQ-P19138</t>
  </si>
  <si>
    <t>IQ-P19140</t>
  </si>
  <si>
    <t>IQ-P19146</t>
  </si>
  <si>
    <t>IQ-P19149</t>
  </si>
  <si>
    <t>IQ-P19150</t>
  </si>
  <si>
    <t>IQ-P19231</t>
  </si>
  <si>
    <t>Bardarash</t>
  </si>
  <si>
    <t>IQ-P19946</t>
  </si>
  <si>
    <t>IQ-P20271</t>
  </si>
  <si>
    <t>IQ-P20335</t>
  </si>
  <si>
    <t>IQ-P20400</t>
  </si>
  <si>
    <t>IQ-P20480</t>
  </si>
  <si>
    <t>IQ-P20503</t>
  </si>
  <si>
    <t>IQ-P20534</t>
  </si>
  <si>
    <t>IQ-P20724</t>
  </si>
  <si>
    <t>Ashiq</t>
  </si>
  <si>
    <t>IQ-P20840</t>
  </si>
  <si>
    <t>IQ-P20904</t>
  </si>
  <si>
    <t>IQ-P20914</t>
  </si>
  <si>
    <t>IQ-P20919</t>
  </si>
  <si>
    <t>IQ-P21042</t>
  </si>
  <si>
    <t>IQ-P21056</t>
  </si>
  <si>
    <t>IQ-P21132</t>
  </si>
  <si>
    <t>IQ-P21205</t>
  </si>
  <si>
    <t>IQ-P21619</t>
  </si>
  <si>
    <t>IQ-P21637</t>
  </si>
  <si>
    <t>IQ-P21645</t>
  </si>
  <si>
    <t>IQ-P21652</t>
  </si>
  <si>
    <t>IQ-P21743</t>
  </si>
  <si>
    <t>IQ-P21770</t>
  </si>
  <si>
    <t>IQ-P21774</t>
  </si>
  <si>
    <t>IQ-P21820</t>
  </si>
  <si>
    <t>IQ-P21825</t>
  </si>
  <si>
    <t>IQ-P21829</t>
  </si>
  <si>
    <t>IQ-P21830</t>
  </si>
  <si>
    <t>IQ-P21844</t>
  </si>
  <si>
    <t>IQ-P21900</t>
  </si>
  <si>
    <t>IQ-P22123</t>
  </si>
  <si>
    <t>IQ-P22162</t>
  </si>
  <si>
    <t>IQ-P22173</t>
  </si>
  <si>
    <t>IQ-P22197</t>
  </si>
  <si>
    <t>IQ-P22331</t>
  </si>
  <si>
    <t>IQ-P22554</t>
  </si>
  <si>
    <t>IQ-P22559</t>
  </si>
  <si>
    <t>IQ-P22931</t>
  </si>
  <si>
    <t>IQ-P22939</t>
  </si>
  <si>
    <t>IQ-P22944</t>
  </si>
  <si>
    <t>IQ-P22952</t>
  </si>
  <si>
    <t>IQ-P22955</t>
  </si>
  <si>
    <t>IQ-P23047</t>
  </si>
  <si>
    <t>IQ-P23057</t>
  </si>
  <si>
    <t>IQ-P23059</t>
  </si>
  <si>
    <t>IQ-P23068</t>
  </si>
  <si>
    <t>IQ-P23070</t>
  </si>
  <si>
    <t>IQ-P23081</t>
  </si>
  <si>
    <t>IQ-P23159</t>
  </si>
  <si>
    <t>IQ-P23162</t>
  </si>
  <si>
    <t>IQ-P23581</t>
  </si>
  <si>
    <t>IQ-P23583</t>
  </si>
  <si>
    <t>IQ-P23587</t>
  </si>
  <si>
    <t>IQ-P23589</t>
  </si>
  <si>
    <t>IQ-P23603</t>
  </si>
  <si>
    <t>IQ-P23607</t>
  </si>
  <si>
    <t>IQ-P23608</t>
  </si>
  <si>
    <t>IQ-P23661</t>
  </si>
  <si>
    <t>IQ-P23663</t>
  </si>
  <si>
    <t>IQ-P23674</t>
  </si>
  <si>
    <t>IQ-P23679</t>
  </si>
  <si>
    <t>IQ-P23680</t>
  </si>
  <si>
    <t>IQ-P23700</t>
  </si>
  <si>
    <t>IQ-P23736</t>
  </si>
  <si>
    <t>IQ-P23747</t>
  </si>
  <si>
    <t>IQ-P23778</t>
  </si>
  <si>
    <t>IQ-P23789</t>
  </si>
  <si>
    <t>IQ-P23793</t>
  </si>
  <si>
    <t>راوى</t>
  </si>
  <si>
    <t>روى</t>
  </si>
  <si>
    <t>راوندوز-صوران</t>
  </si>
  <si>
    <t>Nat'l NGO</t>
  </si>
  <si>
    <t xml:space="preserve"> Camp</t>
  </si>
  <si>
    <t>Int'l NGO</t>
  </si>
  <si>
    <t>UN</t>
  </si>
  <si>
    <t xml:space="preserve"> Host Community</t>
  </si>
  <si>
    <t>Governement</t>
  </si>
  <si>
    <t xml:space="preserve"> Unfinished/Abandoned building</t>
  </si>
  <si>
    <t>Planned</t>
  </si>
  <si>
    <t>Delivered</t>
  </si>
  <si>
    <t>Type of CRI</t>
  </si>
  <si>
    <t>Intervention Status</t>
  </si>
  <si>
    <t>Normal</t>
  </si>
  <si>
    <t>Categorization</t>
  </si>
  <si>
    <t>SRP</t>
  </si>
  <si>
    <t>Camp</t>
  </si>
  <si>
    <t>Shelter arrangement</t>
  </si>
  <si>
    <t>Organization type</t>
  </si>
  <si>
    <t>ACF</t>
  </si>
  <si>
    <t>ACTED</t>
  </si>
  <si>
    <t>AFAD</t>
  </si>
  <si>
    <t>Al-Khair</t>
  </si>
  <si>
    <t>Al-Mesalla</t>
  </si>
  <si>
    <t>ASB</t>
  </si>
  <si>
    <t>ASUDA</t>
  </si>
  <si>
    <t>BCF</t>
  </si>
  <si>
    <t>Caritas</t>
  </si>
  <si>
    <t>Chistian Aid UK</t>
  </si>
  <si>
    <t>DDM</t>
  </si>
  <si>
    <t>DKH</t>
  </si>
  <si>
    <t>DMC</t>
  </si>
  <si>
    <t>DORCAS</t>
  </si>
  <si>
    <t>DRC</t>
  </si>
  <si>
    <t>Entrust</t>
  </si>
  <si>
    <t>ERC</t>
  </si>
  <si>
    <t>FRC</t>
  </si>
  <si>
    <t>GEC</t>
  </si>
  <si>
    <t>GRC</t>
  </si>
  <si>
    <t>Harikar</t>
  </si>
  <si>
    <t>ICRC</t>
  </si>
  <si>
    <t>IKL</t>
  </si>
  <si>
    <t>IMC</t>
  </si>
  <si>
    <t>IOM</t>
  </si>
  <si>
    <t>IRC</t>
  </si>
  <si>
    <t>IRCS</t>
  </si>
  <si>
    <t>IRD</t>
  </si>
  <si>
    <t>ISHO</t>
  </si>
  <si>
    <t>IVY</t>
  </si>
  <si>
    <t>Kanz</t>
  </si>
  <si>
    <t>KSC</t>
  </si>
  <si>
    <t>KURDS</t>
  </si>
  <si>
    <t>LWF</t>
  </si>
  <si>
    <t>MEDAIR</t>
  </si>
  <si>
    <t>Mennonite Central Committee</t>
  </si>
  <si>
    <t>Mission East</t>
  </si>
  <si>
    <t>MOMD</t>
  </si>
  <si>
    <t>MSF</t>
  </si>
  <si>
    <t>NRC</t>
  </si>
  <si>
    <t>PAO</t>
  </si>
  <si>
    <t>PIN</t>
  </si>
  <si>
    <t>PWJ</t>
  </si>
  <si>
    <t>Qandil</t>
  </si>
  <si>
    <t>REACH</t>
  </si>
  <si>
    <t>Relief International</t>
  </si>
  <si>
    <t>Rwanga Foundation</t>
  </si>
  <si>
    <t>Samaritan’s Purse</t>
  </si>
  <si>
    <t>SCI</t>
  </si>
  <si>
    <t>Sorouh</t>
  </si>
  <si>
    <t>STEP</t>
  </si>
  <si>
    <t>TDH</t>
  </si>
  <si>
    <t>TEARFUND</t>
  </si>
  <si>
    <t>THW</t>
  </si>
  <si>
    <t>UNFPA</t>
  </si>
  <si>
    <t>UN-Habitat</t>
  </si>
  <si>
    <t>UNHCR</t>
  </si>
  <si>
    <t>UNICEF</t>
  </si>
  <si>
    <t>WFP</t>
  </si>
  <si>
    <t>WVI</t>
  </si>
  <si>
    <t>YAO</t>
  </si>
  <si>
    <t>ZOA</t>
  </si>
  <si>
    <t>Al-Khanjar Institute</t>
  </si>
  <si>
    <t>Triangle</t>
  </si>
  <si>
    <t>Mercy Corps</t>
  </si>
  <si>
    <t>PU-AMI</t>
  </si>
  <si>
    <t>CARE</t>
  </si>
  <si>
    <t>Green Helmets</t>
  </si>
  <si>
    <t>JEN</t>
  </si>
  <si>
    <t>CAPNI</t>
  </si>
  <si>
    <t>Shelter for Life</t>
  </si>
  <si>
    <t>LDS</t>
  </si>
  <si>
    <t>ADRA</t>
  </si>
  <si>
    <t>JRS</t>
  </si>
  <si>
    <t>Mamoura Humanitarian Establishment (MHE)</t>
  </si>
  <si>
    <t>Muslim Aid</t>
  </si>
  <si>
    <t>Oxfam</t>
  </si>
  <si>
    <t>Organization Name</t>
  </si>
  <si>
    <t>Handicap Int'l</t>
  </si>
  <si>
    <t>Anwar Al-Ataa</t>
  </si>
  <si>
    <t>CRS</t>
  </si>
  <si>
    <t>IFRC</t>
  </si>
  <si>
    <t>Dahuk_دهوك</t>
  </si>
  <si>
    <t>Zakho_زاخو</t>
  </si>
  <si>
    <t>Anbar_الأنبار</t>
  </si>
  <si>
    <t>Rutba_الرطبة</t>
  </si>
  <si>
    <t>OCHA Adm1 PCode</t>
  </si>
  <si>
    <t>Governorate</t>
  </si>
  <si>
    <t>OCHA ADM2 PCode</t>
  </si>
  <si>
    <t>District</t>
  </si>
  <si>
    <t>DTMPlace Code</t>
  </si>
  <si>
    <t>OCHA_PCode</t>
  </si>
  <si>
    <t>Location Name</t>
  </si>
  <si>
    <t>Arabic Name</t>
  </si>
  <si>
    <t>Source</t>
  </si>
  <si>
    <t>Al-Rutba</t>
  </si>
  <si>
    <t>IQ-P25001</t>
  </si>
  <si>
    <t>Hay Abira</t>
  </si>
  <si>
    <t>حي ابيرة</t>
  </si>
  <si>
    <t>DTM</t>
  </si>
  <si>
    <t>IQ-P25002</t>
  </si>
  <si>
    <t>Hay Al A'rben</t>
  </si>
  <si>
    <t>حي الاربعين</t>
  </si>
  <si>
    <t>IQ-P25003</t>
  </si>
  <si>
    <t>Hay Al-Dour</t>
  </si>
  <si>
    <t>حي الدور</t>
  </si>
  <si>
    <t>IQ-P25004</t>
  </si>
  <si>
    <t>Hay Al-Qasar</t>
  </si>
  <si>
    <t>حي الكصر</t>
  </si>
  <si>
    <t>IQ-P25005</t>
  </si>
  <si>
    <t>Hay Al-Shoqaq</t>
  </si>
  <si>
    <t>حي الشقق</t>
  </si>
  <si>
    <t>IQ-P25006</t>
  </si>
  <si>
    <t>Hay Al-Uwenah</t>
  </si>
  <si>
    <t>حي العوينة</t>
  </si>
  <si>
    <t>IQ-P25007</t>
  </si>
  <si>
    <t>Hay Makina Aboud</t>
  </si>
  <si>
    <t>حي مكينة عبود</t>
  </si>
  <si>
    <t>IQ-P25008</t>
  </si>
  <si>
    <t>Al A'bbah</t>
  </si>
  <si>
    <t>العبة</t>
  </si>
  <si>
    <t>IQ-P25009</t>
  </si>
  <si>
    <t>Albo A'klah</t>
  </si>
  <si>
    <t>البوعكلة</t>
  </si>
  <si>
    <t>IQ-P25010</t>
  </si>
  <si>
    <t>Albo A'koll</t>
  </si>
  <si>
    <t>البوعاكول</t>
  </si>
  <si>
    <t>IQ-P25011</t>
  </si>
  <si>
    <t>Albo Shbeel</t>
  </si>
  <si>
    <t>البوشبيل</t>
  </si>
  <si>
    <t>IQ-P25012</t>
  </si>
  <si>
    <t>Al Khaldiyah Village</t>
  </si>
  <si>
    <t>قرية الخالدية</t>
  </si>
  <si>
    <t>IQ-P25013</t>
  </si>
  <si>
    <t>Al Khansa'a</t>
  </si>
  <si>
    <t>حي الخنساء</t>
  </si>
  <si>
    <t>IQ-P25014</t>
  </si>
  <si>
    <t>Al Shamiyah Village</t>
  </si>
  <si>
    <t>قرية الشامية</t>
  </si>
  <si>
    <t>IQ-P25015</t>
  </si>
  <si>
    <t>Al Sheikh Mohammad Village</t>
  </si>
  <si>
    <t>قرية شيخ محمد</t>
  </si>
  <si>
    <t>IQ-P25016</t>
  </si>
  <si>
    <t>Hay Al barakah</t>
  </si>
  <si>
    <t>حي البركة</t>
  </si>
  <si>
    <t>IQ-P25017</t>
  </si>
  <si>
    <t>Hay Al Mustafa</t>
  </si>
  <si>
    <t>حي المصطفى</t>
  </si>
  <si>
    <t>IQ-P25018</t>
  </si>
  <si>
    <t>Hay Al Rahman</t>
  </si>
  <si>
    <t>حي الرحمن</t>
  </si>
  <si>
    <t>IQ-P25019</t>
  </si>
  <si>
    <t>Hay Al Sadeq</t>
  </si>
  <si>
    <t>حي الصديق</t>
  </si>
  <si>
    <t>IQ-P25020</t>
  </si>
  <si>
    <t>حي السلام</t>
  </si>
  <si>
    <t>IQ-P25021</t>
  </si>
  <si>
    <t>Hay Al Somod</t>
  </si>
  <si>
    <t>حي الصمود</t>
  </si>
  <si>
    <t>IQ-P25022</t>
  </si>
  <si>
    <t>Jabeel Bani Salih Village</t>
  </si>
  <si>
    <t>قرية جبيل بني صالح</t>
  </si>
  <si>
    <t>IQ-P25023</t>
  </si>
  <si>
    <t>Shbirah Village</t>
  </si>
  <si>
    <t>قرية شبيرة</t>
  </si>
  <si>
    <t>IQ-P25024</t>
  </si>
  <si>
    <t>Al A'mrah</t>
  </si>
  <si>
    <t>العامرة</t>
  </si>
  <si>
    <t>IQ-P25025</t>
  </si>
  <si>
    <t>Al Balatiyah</t>
  </si>
  <si>
    <t>البلاطية</t>
  </si>
  <si>
    <t>IQ-P25026</t>
  </si>
  <si>
    <t>Al dawarah Al Gharbiyah</t>
  </si>
  <si>
    <t>الدوارة الغربية</t>
  </si>
  <si>
    <t>IQ-P25027</t>
  </si>
  <si>
    <t>Al Hamadi</t>
  </si>
  <si>
    <t>الحمادي</t>
  </si>
  <si>
    <t>IQ-P25028</t>
  </si>
  <si>
    <t>Al Hitan</t>
  </si>
  <si>
    <t>الحيطان</t>
  </si>
  <si>
    <t>IQ-P25029</t>
  </si>
  <si>
    <t>Al Jaladiyah</t>
  </si>
  <si>
    <t>الجلادية</t>
  </si>
  <si>
    <t>IQ-P25030</t>
  </si>
  <si>
    <t>Al Jarorah</t>
  </si>
  <si>
    <t>الجرورة</t>
  </si>
  <si>
    <t>IQ-P25031</t>
  </si>
  <si>
    <t>Al Jazerah</t>
  </si>
  <si>
    <t>الجزيرة</t>
  </si>
  <si>
    <t>IQ-P25032</t>
  </si>
  <si>
    <t>Al Rees</t>
  </si>
  <si>
    <t>الريس</t>
  </si>
  <si>
    <t>IQ-P25033</t>
  </si>
  <si>
    <t>Al Sa'dan</t>
  </si>
  <si>
    <t>السعدان</t>
  </si>
  <si>
    <t>IQ-P25034</t>
  </si>
  <si>
    <t>Al Sardiyah</t>
  </si>
  <si>
    <t>السردية</t>
  </si>
  <si>
    <t>IQ-P25035</t>
  </si>
  <si>
    <t>Al Wafa'a</t>
  </si>
  <si>
    <t>الوفاء</t>
  </si>
  <si>
    <t>IQ-P25036</t>
  </si>
  <si>
    <t>Al-Esma'eliyah</t>
  </si>
  <si>
    <t>الاسماعيلية</t>
  </si>
  <si>
    <t>IQ-P25037</t>
  </si>
  <si>
    <t>Al-Hajar</t>
  </si>
  <si>
    <t>الحجر</t>
  </si>
  <si>
    <t>IQ-P25038</t>
  </si>
  <si>
    <t>A'mirah</t>
  </si>
  <si>
    <t>عميرة</t>
  </si>
  <si>
    <t>IQ-P25039</t>
  </si>
  <si>
    <t>Manazil</t>
  </si>
  <si>
    <t>منازل</t>
  </si>
  <si>
    <t>IQ-P25040</t>
  </si>
  <si>
    <t>Qanan</t>
  </si>
  <si>
    <t>قنان</t>
  </si>
  <si>
    <t>IQ-P25041</t>
  </si>
  <si>
    <t>Al Khulafa'a</t>
  </si>
  <si>
    <t>الخلفاء</t>
  </si>
  <si>
    <t>IQ-P25042</t>
  </si>
  <si>
    <t>Al Urobah</t>
  </si>
  <si>
    <t>العروبة</t>
  </si>
  <si>
    <t>Al-Mahawil</t>
  </si>
  <si>
    <t>IQ-P25043</t>
  </si>
  <si>
    <t xml:space="preserve"> Barnon-Al Qasabah Al kadima</t>
  </si>
  <si>
    <t>برنون- القصبه القديمه</t>
  </si>
  <si>
    <t>IQ-P25044</t>
  </si>
  <si>
    <t xml:space="preserve"> Barnon-hay Alaskry</t>
  </si>
  <si>
    <t>برنون- حي العسكري</t>
  </si>
  <si>
    <t>IQ-P25045</t>
  </si>
  <si>
    <t>Abo Blaw</t>
  </si>
  <si>
    <t>أبو بلاو</t>
  </si>
  <si>
    <t>IQ-P25046</t>
  </si>
  <si>
    <t>Abu halael - Al Neel Area</t>
  </si>
  <si>
    <t>ناحيه النيل- ابو هليل</t>
  </si>
  <si>
    <t>IQ-P25047</t>
  </si>
  <si>
    <t>Al Baqer Area - Jablah</t>
  </si>
  <si>
    <t>جبلة - مدينة الباقر</t>
  </si>
  <si>
    <t>IQ-P25048</t>
  </si>
  <si>
    <t>Al Imam - Hay Al Hussien</t>
  </si>
  <si>
    <t>ناحيه الامام- حي الحسين</t>
  </si>
  <si>
    <t>IQ-P25049</t>
  </si>
  <si>
    <t>Al Imam - Hay Al Zahraa</t>
  </si>
  <si>
    <t>ناحيه الامام - حي الزهراء</t>
  </si>
  <si>
    <t>IQ-P25050</t>
  </si>
  <si>
    <t>Al Imam - Hay Imam Ali</t>
  </si>
  <si>
    <t>ناحيه الامام- حي الامام علي</t>
  </si>
  <si>
    <t>IQ-P25051</t>
  </si>
  <si>
    <t>Al Khatoniyah</t>
  </si>
  <si>
    <t>الخاتونيه</t>
  </si>
  <si>
    <t>IQ-P25052</t>
  </si>
  <si>
    <t>Al- lubat</t>
  </si>
  <si>
    <t>اللوبات</t>
  </si>
  <si>
    <t>IQ-P25053</t>
  </si>
  <si>
    <t>Al Murtdha village</t>
  </si>
  <si>
    <t>قريه المرتضى</t>
  </si>
  <si>
    <t>IQ-P25054</t>
  </si>
  <si>
    <t>Al Qasabah Al Kadimah</t>
  </si>
  <si>
    <t>ناحية الامام - القصبة القديمة</t>
  </si>
  <si>
    <t>IQ-P25055</t>
  </si>
  <si>
    <t>Al taba - Al Neel</t>
  </si>
  <si>
    <t>ناحيه النيل - الطابه</t>
  </si>
  <si>
    <t>IQ-P25056</t>
  </si>
  <si>
    <t>Al Tahriyah</t>
  </si>
  <si>
    <t>الطاهريه</t>
  </si>
  <si>
    <t>IQ-P25057</t>
  </si>
  <si>
    <t>Alammar village - - Al Neel</t>
  </si>
  <si>
    <t>ناحيه النيل - قريه العمار</t>
  </si>
  <si>
    <t>IQ-P25058</t>
  </si>
  <si>
    <t>Al'aweara</t>
  </si>
  <si>
    <t>العويره</t>
  </si>
  <si>
    <t>IQ-P25059</t>
  </si>
  <si>
    <t>Alazawea</t>
  </si>
  <si>
    <t>العزاويه</t>
  </si>
  <si>
    <t>IQ-P25060</t>
  </si>
  <si>
    <t>Albad'a- hay Alaskari</t>
  </si>
  <si>
    <t>البدع - حي العسكري</t>
  </si>
  <si>
    <t>IQ-P25061</t>
  </si>
  <si>
    <t>Algreaay</t>
  </si>
  <si>
    <t>الكريعي</t>
  </si>
  <si>
    <t>IQ-P25062</t>
  </si>
  <si>
    <t>Algwam village</t>
  </si>
  <si>
    <t>ناحيه الامام -قريه الكوام</t>
  </si>
  <si>
    <t>IQ-P25063</t>
  </si>
  <si>
    <t>AlRashead village  - - Al Neel</t>
  </si>
  <si>
    <t>ناحيه النيل - قريه الراشد</t>
  </si>
  <si>
    <t>IQ-P25064</t>
  </si>
  <si>
    <t>Alshalab village - - Al Neel</t>
  </si>
  <si>
    <t>ناحيه النيل - قريه الشلب</t>
  </si>
  <si>
    <t>IQ-P25065</t>
  </si>
  <si>
    <t>Hay Al Farook</t>
  </si>
  <si>
    <t>حي الفاروق</t>
  </si>
  <si>
    <t>IQ-P25066</t>
  </si>
  <si>
    <t>Hay Al wihda - Jablah</t>
  </si>
  <si>
    <t>جبلة - حي الوحده</t>
  </si>
  <si>
    <t>IQ-P25067</t>
  </si>
  <si>
    <t>Hay Zain Alabadeen</t>
  </si>
  <si>
    <t>حي زين العابدين</t>
  </si>
  <si>
    <t>IQ-P25068</t>
  </si>
  <si>
    <t>Jabla - Al Dulimy</t>
  </si>
  <si>
    <t>جبلة - الدليمي</t>
  </si>
  <si>
    <t>IQ-P25069</t>
  </si>
  <si>
    <t>Jabla - Al Hamiry</t>
  </si>
  <si>
    <t>جبلة - الحميري</t>
  </si>
  <si>
    <t>IQ-P25070</t>
  </si>
  <si>
    <t>Jabla - Hay Al Hurriya</t>
  </si>
  <si>
    <t>جبله - حي الحريه</t>
  </si>
  <si>
    <t>IQ-P25071</t>
  </si>
  <si>
    <t>jabla-alshwafa</t>
  </si>
  <si>
    <t>جبله - الشوافع</t>
  </si>
  <si>
    <t>IQ-P25072</t>
  </si>
  <si>
    <t>jabla-Hay Rhaema</t>
  </si>
  <si>
    <t>جبله - حي رحيمه</t>
  </si>
  <si>
    <t>IQ-P25073</t>
  </si>
  <si>
    <t>khafaja village</t>
  </si>
  <si>
    <t>قريه خفاجه</t>
  </si>
  <si>
    <t>IQ-P25074</t>
  </si>
  <si>
    <t>khalf alsharkhy village - - Al Neel</t>
  </si>
  <si>
    <t>ناحيه النيل - قريه خليف الشرقي</t>
  </si>
  <si>
    <t>IQ-P25075</t>
  </si>
  <si>
    <t>Maghear Village - Al Neel</t>
  </si>
  <si>
    <t>ناحيه النيل- قريه مغير</t>
  </si>
  <si>
    <t>IQ-P25076</t>
  </si>
  <si>
    <t>Sreadib</t>
  </si>
  <si>
    <t>ناحيه النيل -سريديب</t>
  </si>
  <si>
    <t>Al-Musayab</t>
  </si>
  <si>
    <t>IQ-P25077</t>
  </si>
  <si>
    <t>Al - Jazirah</t>
  </si>
  <si>
    <t>ناحيه الاسكندريه-الجزيره</t>
  </si>
  <si>
    <t>IQ-P25078</t>
  </si>
  <si>
    <t>Al Abtan</t>
  </si>
  <si>
    <t>ال عبطان</t>
  </si>
  <si>
    <t>IQ-P25079</t>
  </si>
  <si>
    <t>Al Doob</t>
  </si>
  <si>
    <t>الدوب</t>
  </si>
  <si>
    <t>IQ-P25080</t>
  </si>
  <si>
    <t>Al Iskandariyah Area - Mowelha</t>
  </si>
  <si>
    <t>ناحية الاسكندرية - مويلحة</t>
  </si>
  <si>
    <t>IQ-P25081</t>
  </si>
  <si>
    <t>Al Nakhil</t>
  </si>
  <si>
    <t>النخيل</t>
  </si>
  <si>
    <t>IQ-P25082</t>
  </si>
  <si>
    <t>Al Sadda - Um Al Hamam</t>
  </si>
  <si>
    <t>ناحيه السده - ام الحمام</t>
  </si>
  <si>
    <t>IQ-P25083</t>
  </si>
  <si>
    <t>Albaqer village</t>
  </si>
  <si>
    <t>قرية الباقر</t>
  </si>
  <si>
    <t>IQ-P25084</t>
  </si>
  <si>
    <t>AlMuhnawea - village 3  - Al Sada</t>
  </si>
  <si>
    <t>ناحيه السده - المهناويه - قريه 3</t>
  </si>
  <si>
    <t>IQ-P25085</t>
  </si>
  <si>
    <t>Alshejairea - Al Sada</t>
  </si>
  <si>
    <t>ناحيه السده - قريه الشجيريه</t>
  </si>
  <si>
    <t>IQ-P25086</t>
  </si>
  <si>
    <t>Al-Sikak 2</t>
  </si>
  <si>
    <t>السكك/2</t>
  </si>
  <si>
    <t>IQ-P25087</t>
  </si>
  <si>
    <t>Arathy AlNasreya - Al Sada</t>
  </si>
  <si>
    <t>ناحيه السده - ارضي الناصريه</t>
  </si>
  <si>
    <t>IQ-P25088</t>
  </si>
  <si>
    <t>Hay Aday</t>
  </si>
  <si>
    <t>ناحيه الاسكندريه- حي عداي</t>
  </si>
  <si>
    <t>IQ-P25089</t>
  </si>
  <si>
    <t>Hay Al Ataba'</t>
  </si>
  <si>
    <t>حي الاطباء</t>
  </si>
  <si>
    <t>IQ-P25090</t>
  </si>
  <si>
    <t>Hay Al Baladea</t>
  </si>
  <si>
    <t>حي البلديه</t>
  </si>
  <si>
    <t>IQ-P25091</t>
  </si>
  <si>
    <t>Hay Al Quds</t>
  </si>
  <si>
    <t>ناحيه الاسكندريه-حي القدس</t>
  </si>
  <si>
    <t>IQ-P25092</t>
  </si>
  <si>
    <t>Hay Al Ray</t>
  </si>
  <si>
    <t>ناحيه السده- حي الري</t>
  </si>
  <si>
    <t>IQ-P25093</t>
  </si>
  <si>
    <t>Hay Al-Anwar</t>
  </si>
  <si>
    <t>ناحيه الاسكندريه-حي الانوار</t>
  </si>
  <si>
    <t>IQ-P25094</t>
  </si>
  <si>
    <t>Hay Almualmeen 1</t>
  </si>
  <si>
    <t>حي المعلمين 1</t>
  </si>
  <si>
    <t>IQ-P25095</t>
  </si>
  <si>
    <t>Hay Almualmeen 2</t>
  </si>
  <si>
    <t>حي المعلمين 2</t>
  </si>
  <si>
    <t>IQ-P25096</t>
  </si>
  <si>
    <t>Hay Al-Qadissiyah</t>
  </si>
  <si>
    <t>ناحيه الاسكندريه- حي القادسيه</t>
  </si>
  <si>
    <t>IQ-P25097</t>
  </si>
  <si>
    <t>Hay Al-Risalah</t>
  </si>
  <si>
    <t>ناحيه الاسكندريه-حي الرساله</t>
  </si>
  <si>
    <t>IQ-P25098</t>
  </si>
  <si>
    <t>Mhaizm 2</t>
  </si>
  <si>
    <t>محيزم 2</t>
  </si>
  <si>
    <t>IQ-P25099</t>
  </si>
  <si>
    <t>Shara AlSada Alkadeem</t>
  </si>
  <si>
    <t>شارع السده القديم</t>
  </si>
  <si>
    <t>IQ-P25100</t>
  </si>
  <si>
    <t>Taha S'alu village</t>
  </si>
  <si>
    <t>قرية طه سعلو</t>
  </si>
  <si>
    <t>IQ-P25101</t>
  </si>
  <si>
    <t>Abo Derbash Al Midhatiyah</t>
  </si>
  <si>
    <t>ناحية المدحتية - ابو درباش</t>
  </si>
  <si>
    <t>IQ-P25102</t>
  </si>
  <si>
    <t>Al Dabla</t>
  </si>
  <si>
    <t>الدبلة</t>
  </si>
  <si>
    <t>IQ-P25103</t>
  </si>
  <si>
    <t>Al Dro'a - Al Qasim Area</t>
  </si>
  <si>
    <t>ناحية القاسم - الدروع</t>
  </si>
  <si>
    <t>IQ-P25104</t>
  </si>
  <si>
    <t>Al Hajj Ubaid</t>
  </si>
  <si>
    <t>الحاج عبيد</t>
  </si>
  <si>
    <t>IQ-P25105</t>
  </si>
  <si>
    <t>Al Hu'sen - Al Midhatiya</t>
  </si>
  <si>
    <t>ناحية المدحتية - الحصين</t>
  </si>
  <si>
    <t>IQ-P25106</t>
  </si>
  <si>
    <t>Al Nasser</t>
  </si>
  <si>
    <t>ناحية الشوملي - النصر</t>
  </si>
  <si>
    <t>IQ-P25107</t>
  </si>
  <si>
    <t>Al Sadah Al Baharnah</t>
  </si>
  <si>
    <t>السادة البحارنة</t>
  </si>
  <si>
    <t>IQ-P25108</t>
  </si>
  <si>
    <t>Al Zabbar</t>
  </si>
  <si>
    <t>ناحية الشوملي - الزبار</t>
  </si>
  <si>
    <t>IQ-P25109</t>
  </si>
  <si>
    <t>Albo Abdullah Village</t>
  </si>
  <si>
    <t>ناحية المدحتية - قرية البو عبدالله</t>
  </si>
  <si>
    <t>IQ-P25110</t>
  </si>
  <si>
    <t>Bermana villge</t>
  </si>
  <si>
    <t>قرية بيرمانة</t>
  </si>
  <si>
    <t>IQ-P25111</t>
  </si>
  <si>
    <t>Abo Hadma</t>
  </si>
  <si>
    <t>ابو هدمة</t>
  </si>
  <si>
    <t>IQ-P25112</t>
  </si>
  <si>
    <t>Abo Otham</t>
  </si>
  <si>
    <t>ناحية ابي غرق - ابو عظام</t>
  </si>
  <si>
    <t>IQ-P25113</t>
  </si>
  <si>
    <t>Al 'adel</t>
  </si>
  <si>
    <t>العدل</t>
  </si>
  <si>
    <t>IQ-P25114</t>
  </si>
  <si>
    <t>Al Daghaghla - Abu Gharaq</t>
  </si>
  <si>
    <t>ناحية ابي غرق - الدغاغله</t>
  </si>
  <si>
    <t>IQ-P25115</t>
  </si>
  <si>
    <t>Al Dolab villge</t>
  </si>
  <si>
    <t>قرية الدولاب</t>
  </si>
  <si>
    <t>IQ-P25116</t>
  </si>
  <si>
    <t>Al Ghales</t>
  </si>
  <si>
    <t>الغليس</t>
  </si>
  <si>
    <t>IQ-P25117</t>
  </si>
  <si>
    <t>Al Humasanya Al kafal area</t>
  </si>
  <si>
    <t>ناحية الكفل - الهميسانية</t>
  </si>
  <si>
    <t>IQ-P25118</t>
  </si>
  <si>
    <t>Al Kafal - Khan Sayed Nour</t>
  </si>
  <si>
    <t>ناحية الكفل - خان سيد نور</t>
  </si>
  <si>
    <t>IQ-P25119</t>
  </si>
  <si>
    <t>Al Kafal - Marthawil</t>
  </si>
  <si>
    <t>ناحية الكفل - مرذويل</t>
  </si>
  <si>
    <t>IQ-P25120</t>
  </si>
  <si>
    <t>Al Kafel - 7 Nissan</t>
  </si>
  <si>
    <t>ناحية الكفل - 7 نيسان</t>
  </si>
  <si>
    <t>IQ-P25121</t>
  </si>
  <si>
    <t>Al Kefel - Al Qasaba Al Qadima</t>
  </si>
  <si>
    <t>ناحية الكفل - القصبة القديمة</t>
  </si>
  <si>
    <t>IQ-P25122</t>
  </si>
  <si>
    <t>Al Mulhaq</t>
  </si>
  <si>
    <t>الملحق</t>
  </si>
  <si>
    <t>IQ-P25123</t>
  </si>
  <si>
    <t>Al Nakhilah Al Sharqiyah</t>
  </si>
  <si>
    <t>النخيلة الشرقية</t>
  </si>
  <si>
    <t>IQ-P25124</t>
  </si>
  <si>
    <t>Al Oufy village</t>
  </si>
  <si>
    <t>ناحية ابي غرق - قرية عوفي</t>
  </si>
  <si>
    <t>IQ-P25125</t>
  </si>
  <si>
    <t>Al Rashediyah</t>
  </si>
  <si>
    <t>الرشيدية</t>
  </si>
  <si>
    <t>IQ-P25126</t>
  </si>
  <si>
    <t>Al Sayih</t>
  </si>
  <si>
    <t>ناحية ابي غرق - السايح</t>
  </si>
  <si>
    <t>IQ-P25127</t>
  </si>
  <si>
    <t>Al Shuhadaa</t>
  </si>
  <si>
    <t>حي الشهداء</t>
  </si>
  <si>
    <t>IQ-P25128</t>
  </si>
  <si>
    <t>Al Taqa - Abu Gharaq</t>
  </si>
  <si>
    <t>ناحية ابي غرق - الطاقة</t>
  </si>
  <si>
    <t>IQ-P25129</t>
  </si>
  <si>
    <t>Al Wardiyah</t>
  </si>
  <si>
    <t>الوردية</t>
  </si>
  <si>
    <t>IQ-P25130</t>
  </si>
  <si>
    <t>Al Yousfya - Abu Gharaq</t>
  </si>
  <si>
    <t>ناحية ابي غرق - اليوسفيه</t>
  </si>
  <si>
    <t>IQ-P25131</t>
  </si>
  <si>
    <t>Al'ataig</t>
  </si>
  <si>
    <t>العتايج</t>
  </si>
  <si>
    <t>IQ-P25132</t>
  </si>
  <si>
    <t>Albo Hamir</t>
  </si>
  <si>
    <t>البو حمير</t>
  </si>
  <si>
    <t>IQ-P25133</t>
  </si>
  <si>
    <t>Albo Nafe'a</t>
  </si>
  <si>
    <t>البو نافع</t>
  </si>
  <si>
    <t>IQ-P25134</t>
  </si>
  <si>
    <t>Albu Ajaaj</t>
  </si>
  <si>
    <t>البو عجاج</t>
  </si>
  <si>
    <t>IQ-P25135</t>
  </si>
  <si>
    <t>AlImam Ali Street</t>
  </si>
  <si>
    <t>شارع الامام علي</t>
  </si>
  <si>
    <t>IQ-P25136</t>
  </si>
  <si>
    <t>AlMarashdah Villge</t>
  </si>
  <si>
    <t>قرية المراشده</t>
  </si>
  <si>
    <t>IQ-P25137</t>
  </si>
  <si>
    <t>Al-Rarengya</t>
  </si>
  <si>
    <t>ناحية الكفل - الرارنجية</t>
  </si>
  <si>
    <t>IQ-P25138</t>
  </si>
  <si>
    <t>Bab Al Hussien</t>
  </si>
  <si>
    <t>باب الحسين</t>
  </si>
  <si>
    <t>IQ-P25139</t>
  </si>
  <si>
    <t>Bani Muslim</t>
  </si>
  <si>
    <t>بني مسلم</t>
  </si>
  <si>
    <t>IQ-P25140</t>
  </si>
  <si>
    <t>Chabsa</t>
  </si>
  <si>
    <t>ناحية ابي غرق - جبسه</t>
  </si>
  <si>
    <t>IQ-P25141</t>
  </si>
  <si>
    <t>Hay Al Hussain - Abu Gharaq</t>
  </si>
  <si>
    <t>ناحية ابي غرق - حي الحسين</t>
  </si>
  <si>
    <t>IQ-P25142</t>
  </si>
  <si>
    <t>Hay Alzahraa</t>
  </si>
  <si>
    <t>ناحية ابي غرق - حي الزهراء</t>
  </si>
  <si>
    <t>IQ-P25143</t>
  </si>
  <si>
    <t>Hay Nadir 2</t>
  </si>
  <si>
    <t>نادر 2</t>
  </si>
  <si>
    <t>IQ-P25144</t>
  </si>
  <si>
    <t>Hay Shubar</t>
  </si>
  <si>
    <t>حي شبر</t>
  </si>
  <si>
    <t>IQ-P25145</t>
  </si>
  <si>
    <t>Muhaizem 2 - Abu Gharaq</t>
  </si>
  <si>
    <t>ناحية ابي غرق - محيزم 2</t>
  </si>
  <si>
    <t>IQ-P25146</t>
  </si>
  <si>
    <t>Mustafa Ragheb</t>
  </si>
  <si>
    <t>مصطفى راغب</t>
  </si>
  <si>
    <t>IQ-P25147</t>
  </si>
  <si>
    <t>Saif Saad</t>
  </si>
  <si>
    <t>سيف سعد</t>
  </si>
  <si>
    <t>IQ-P25148</t>
  </si>
  <si>
    <t>Zwir AlGharbi</t>
  </si>
  <si>
    <t>زوير الغربي</t>
  </si>
  <si>
    <t>IQ-P25149</t>
  </si>
  <si>
    <t>Al Shaikh Omer - 131</t>
  </si>
  <si>
    <t>الشيخ عمر - المحلة 131</t>
  </si>
  <si>
    <t>IQ-P25150</t>
  </si>
  <si>
    <t>Al Hussainiya - Mahalla 212</t>
  </si>
  <si>
    <t>الحسينية--212</t>
  </si>
  <si>
    <t>IQ-P25151</t>
  </si>
  <si>
    <t>Al Hussiniyah - Mahala 223</t>
  </si>
  <si>
    <t>الحسينية--223</t>
  </si>
  <si>
    <t>IQ-P25152</t>
  </si>
  <si>
    <t>AL Sha'b - 335</t>
  </si>
  <si>
    <t>الشعب --335</t>
  </si>
  <si>
    <t>IQ-P25153</t>
  </si>
  <si>
    <t>AL Sha'b - 337</t>
  </si>
  <si>
    <t>الشعب --337</t>
  </si>
  <si>
    <t>IQ-P25154</t>
  </si>
  <si>
    <t>AL Sha'b - 343</t>
  </si>
  <si>
    <t>الشعب --343</t>
  </si>
  <si>
    <t>IQ-P25155</t>
  </si>
  <si>
    <t>AL Sha'b - 353</t>
  </si>
  <si>
    <t>الشعب --353</t>
  </si>
  <si>
    <t>IQ-P25156</t>
  </si>
  <si>
    <t>AL Sha'b - 357</t>
  </si>
  <si>
    <t>الشعب --357</t>
  </si>
  <si>
    <t>IQ-P25157</t>
  </si>
  <si>
    <t>AL Sha'b - 359</t>
  </si>
  <si>
    <t>الشعب --359</t>
  </si>
  <si>
    <t>IQ-P25158</t>
  </si>
  <si>
    <t>Al-Nabi Sheit Camp</t>
  </si>
  <si>
    <t>مخيم النبي شيت</t>
  </si>
  <si>
    <t>IQ-P25159</t>
  </si>
  <si>
    <t>Tarbiya - 317</t>
  </si>
  <si>
    <t>التربية -317</t>
  </si>
  <si>
    <t>Al Resafa</t>
  </si>
  <si>
    <t>IQ-P25160</t>
  </si>
  <si>
    <t>14 Tamoz - Mahalla 508</t>
  </si>
  <si>
    <t xml:space="preserve">  محلة 508 / 14  تموز  </t>
  </si>
  <si>
    <t>IQ-P25161</t>
  </si>
  <si>
    <t>14 Tamoz - Mahalla 510</t>
  </si>
  <si>
    <t xml:space="preserve">  محلة 510 / 14  تموز  </t>
  </si>
  <si>
    <t>IQ-P25162</t>
  </si>
  <si>
    <t>Al Abu Nua's - 102</t>
  </si>
  <si>
    <t>أبو نؤاس - المحلة 102</t>
  </si>
  <si>
    <t>IQ-P25163</t>
  </si>
  <si>
    <t>Al Ateba'a - 116</t>
  </si>
  <si>
    <t>الأطباء - المحلة 116</t>
  </si>
  <si>
    <t>IQ-P25164</t>
  </si>
  <si>
    <t>Al Ateba'a - 118</t>
  </si>
  <si>
    <t>الأطباء - المحلة 118</t>
  </si>
  <si>
    <t>IQ-P25165</t>
  </si>
  <si>
    <t>Al Ateba'a - 120</t>
  </si>
  <si>
    <t>الاطباء - المحلة  120</t>
  </si>
  <si>
    <t>IQ-P25166</t>
  </si>
  <si>
    <t>Al baladiyat - 728</t>
  </si>
  <si>
    <t>البلديات - 728</t>
  </si>
  <si>
    <t>IQ-P25167</t>
  </si>
  <si>
    <t>Al baladiyat - 730</t>
  </si>
  <si>
    <t>البلديات - 730</t>
  </si>
  <si>
    <t>IQ-P25168</t>
  </si>
  <si>
    <t>Al baladiyat - 732</t>
  </si>
  <si>
    <t>البلديات - 732</t>
  </si>
  <si>
    <t>IQ-P25169</t>
  </si>
  <si>
    <t>Al baladiyat - 734</t>
  </si>
  <si>
    <t>البلديات - 734</t>
  </si>
  <si>
    <t>IQ-P25170</t>
  </si>
  <si>
    <t>Al Edreesiy - 507</t>
  </si>
  <si>
    <t>الادريسي - المحلة 507</t>
  </si>
  <si>
    <t>IQ-P25171</t>
  </si>
  <si>
    <t>Al Geumhoriah - 107</t>
  </si>
  <si>
    <t>الجمهورية - المحلة 107</t>
  </si>
  <si>
    <t>IQ-P25172</t>
  </si>
  <si>
    <t>Al Geumhoriah - 109</t>
  </si>
  <si>
    <t>الجمهورية - المحلة 109</t>
  </si>
  <si>
    <t>IQ-P25173</t>
  </si>
  <si>
    <t>Al Geumhoriah - 113</t>
  </si>
  <si>
    <t>الجمهورية - المحلة 113</t>
  </si>
  <si>
    <t>IQ-P25174</t>
  </si>
  <si>
    <t>Al Geumhoriah - 115</t>
  </si>
  <si>
    <t>الجمهورية - المحلة 115</t>
  </si>
  <si>
    <t>IQ-P25175</t>
  </si>
  <si>
    <t>Al Jadidah - 711</t>
  </si>
  <si>
    <t>بغداد الجديدة - 711</t>
  </si>
  <si>
    <t>IQ-P25176</t>
  </si>
  <si>
    <t>Al Jadidah - 719</t>
  </si>
  <si>
    <t>بغداد الجديدة - 719</t>
  </si>
  <si>
    <t>IQ-P25177</t>
  </si>
  <si>
    <t>Al Jadidah - 723</t>
  </si>
  <si>
    <t>بغداد الجديدة - 723</t>
  </si>
  <si>
    <t>IQ-P25178</t>
  </si>
  <si>
    <t>Al Kamaliya - 765</t>
  </si>
  <si>
    <t>الكمالية - 765</t>
  </si>
  <si>
    <t>IQ-P25179</t>
  </si>
  <si>
    <t>Al Karada -910</t>
  </si>
  <si>
    <t>الكرادة - 910</t>
  </si>
  <si>
    <t>IQ-P25180</t>
  </si>
  <si>
    <t>Al Muthana - 712</t>
  </si>
  <si>
    <t>المثنى - 712</t>
  </si>
  <si>
    <t>IQ-P25181</t>
  </si>
  <si>
    <t>Al Muthana - 717</t>
  </si>
  <si>
    <t>المثنى - 717</t>
  </si>
  <si>
    <t>IQ-P25182</t>
  </si>
  <si>
    <t>Al Muthana - 718</t>
  </si>
  <si>
    <t>المثنى - 718</t>
  </si>
  <si>
    <t>IQ-P25183</t>
  </si>
  <si>
    <t>Al Nile - 503</t>
  </si>
  <si>
    <t>النيل --503</t>
  </si>
  <si>
    <t>IQ-P25184</t>
  </si>
  <si>
    <t>Al Rasheed - 104</t>
  </si>
  <si>
    <t>الرشيد - المحلة 104</t>
  </si>
  <si>
    <t>IQ-P25185</t>
  </si>
  <si>
    <t>Al Rasheed - 108</t>
  </si>
  <si>
    <t>الرشيد - المحلة 108</t>
  </si>
  <si>
    <t>IQ-P25186</t>
  </si>
  <si>
    <t>Al Rasheed - 112</t>
  </si>
  <si>
    <t>الرشيد - المحلة 112</t>
  </si>
  <si>
    <t>IQ-P25187</t>
  </si>
  <si>
    <t>Al Rasheed - 114</t>
  </si>
  <si>
    <t>الرشيد - المحلة 114</t>
  </si>
  <si>
    <t>IQ-P25188</t>
  </si>
  <si>
    <t>Al Sa'adon - 101</t>
  </si>
  <si>
    <t>السعدون -المحلة 101</t>
  </si>
  <si>
    <t>IQ-P25189</t>
  </si>
  <si>
    <t>Al Shaikh Omer - 125</t>
  </si>
  <si>
    <t>الشيخ عمر - المحلة 125</t>
  </si>
  <si>
    <t>IQ-P25190</t>
  </si>
  <si>
    <t>Al Shaikh Omer - 137</t>
  </si>
  <si>
    <t>الشيخ عمر - المحلة 137</t>
  </si>
  <si>
    <t>IQ-P25191</t>
  </si>
  <si>
    <t>Al Shaikh Omer - 145</t>
  </si>
  <si>
    <t>الشيخ عمر - المحلة 145</t>
  </si>
  <si>
    <t>IQ-P25192</t>
  </si>
  <si>
    <t>Al Ubaidy 766</t>
  </si>
  <si>
    <t>العبيدي - 766</t>
  </si>
  <si>
    <t>IQ-P25193</t>
  </si>
  <si>
    <t>Al Ubaidy 768</t>
  </si>
  <si>
    <t>العبيدي 768</t>
  </si>
  <si>
    <t>IQ-P25194</t>
  </si>
  <si>
    <t>Al Za'afaranyah - 951</t>
  </si>
  <si>
    <t>حي الزعفرانية - 951</t>
  </si>
  <si>
    <t>IQ-P25195</t>
  </si>
  <si>
    <t>Al-Nabi Younis Camp</t>
  </si>
  <si>
    <t>مخيم النبي يونس</t>
  </si>
  <si>
    <t>IQ-P25196</t>
  </si>
  <si>
    <t>Hay Diyala - Mahala 954</t>
  </si>
  <si>
    <t>حي ديالى - 954</t>
  </si>
  <si>
    <t>IQ-P25197</t>
  </si>
  <si>
    <t>Ma'amil - Mahalla 770</t>
  </si>
  <si>
    <t>المعامل - 770</t>
  </si>
  <si>
    <t>IQ-P25198</t>
  </si>
  <si>
    <t>Ma'amil - Mahalla 771</t>
  </si>
  <si>
    <t>المعامل - 771</t>
  </si>
  <si>
    <t>IQ-P25199</t>
  </si>
  <si>
    <t>Ma'amil - Mahalla 779</t>
  </si>
  <si>
    <t>المعامل - 779</t>
  </si>
  <si>
    <t>IQ-P25200</t>
  </si>
  <si>
    <t>Ma'amil - Mahalla 781</t>
  </si>
  <si>
    <t>المعامل - 781</t>
  </si>
  <si>
    <t>IQ-P25201</t>
  </si>
  <si>
    <t>Ma'amil - Mahalla 785</t>
  </si>
  <si>
    <t>المعامل - 785</t>
  </si>
  <si>
    <t>IQ-P25202</t>
  </si>
  <si>
    <t>Sadir 2 - 511</t>
  </si>
  <si>
    <t>الصدر 2 - 511</t>
  </si>
  <si>
    <t>IQ-P25203</t>
  </si>
  <si>
    <t>Sadir 3 - 555</t>
  </si>
  <si>
    <t>الصدر 3- 555</t>
  </si>
  <si>
    <t>IQ-P25204</t>
  </si>
  <si>
    <t>Sadir 8 -550</t>
  </si>
  <si>
    <t>الصدر 8- 550</t>
  </si>
  <si>
    <t>IQ-P25205</t>
  </si>
  <si>
    <t>Al Ateefia - 407</t>
  </si>
  <si>
    <t>العطيفية--407</t>
  </si>
  <si>
    <t>IQ-P25206</t>
  </si>
  <si>
    <t>Al Ateefia - Mahala 409</t>
  </si>
  <si>
    <t>العطيفية--409</t>
  </si>
  <si>
    <t>IQ-P25207</t>
  </si>
  <si>
    <t>Al Hurriyah - Mahala 424</t>
  </si>
  <si>
    <t>الحرية - 424</t>
  </si>
  <si>
    <t>IQ-P25208</t>
  </si>
  <si>
    <t>Al Hurriyah - Mahala 428</t>
  </si>
  <si>
    <t>الحرية - 428</t>
  </si>
  <si>
    <t>IQ-P25209</t>
  </si>
  <si>
    <t>Al Hurriyah - Mahala 436</t>
  </si>
  <si>
    <t>الحرية - 436</t>
  </si>
  <si>
    <t>IQ-P25210</t>
  </si>
  <si>
    <t>Al-Shalchiya</t>
  </si>
  <si>
    <t>الشالجية</t>
  </si>
  <si>
    <t>IQ-P25211</t>
  </si>
  <si>
    <t>Kadhimia Center - 421</t>
  </si>
  <si>
    <t>مركز الكاظمية - 421</t>
  </si>
  <si>
    <t>IQ-P25212</t>
  </si>
  <si>
    <t>Al Hurriyah - Mahala 416</t>
  </si>
  <si>
    <t>الحرية - 416</t>
  </si>
  <si>
    <t>IQ-P25213</t>
  </si>
  <si>
    <t>Al Hurriyah - Mahala 418</t>
  </si>
  <si>
    <t>الحرية - 418</t>
  </si>
  <si>
    <t>IQ-P25214</t>
  </si>
  <si>
    <t>Al Hurriyah - Mahala 420</t>
  </si>
  <si>
    <t>الحرية - 420</t>
  </si>
  <si>
    <t>IQ-P25215</t>
  </si>
  <si>
    <t>Al Hurriyah - Mahala 426</t>
  </si>
  <si>
    <t>الحرية - 426</t>
  </si>
  <si>
    <t>IQ-P25216</t>
  </si>
  <si>
    <t>Al Hurriyah - Mahala 432</t>
  </si>
  <si>
    <t>الحرية - 432</t>
  </si>
  <si>
    <t>IQ-P25217</t>
  </si>
  <si>
    <t>Al Ilam</t>
  </si>
  <si>
    <t>الأعلام</t>
  </si>
  <si>
    <t>IQ-P25218</t>
  </si>
  <si>
    <t>Al Jaza'er - 818</t>
  </si>
  <si>
    <t>الجزائر-- 818</t>
  </si>
  <si>
    <t>IQ-P25219</t>
  </si>
  <si>
    <t>Al Jaza'er - 820</t>
  </si>
  <si>
    <t>الجزائر --820</t>
  </si>
  <si>
    <t>IQ-P25220</t>
  </si>
  <si>
    <t>Al Mechanic - 834</t>
  </si>
  <si>
    <t>الميكانيك - 834</t>
  </si>
  <si>
    <t>IQ-P25221</t>
  </si>
  <si>
    <t>Al Resala - 851</t>
  </si>
  <si>
    <t>الرسالة -851</t>
  </si>
  <si>
    <t>IQ-P25222</t>
  </si>
  <si>
    <t>Al-Masafi - Mahala 838</t>
  </si>
  <si>
    <t>المصافي -838</t>
  </si>
  <si>
    <t>IQ-P25223</t>
  </si>
  <si>
    <t>Al Sadir 2 - Mahala 512</t>
  </si>
  <si>
    <t>الصدر 2 - 512</t>
  </si>
  <si>
    <t>IQ-P25224</t>
  </si>
  <si>
    <t>Sadir - Mahalla 527</t>
  </si>
  <si>
    <t>الصدر - 527</t>
  </si>
  <si>
    <t>IQ-P25225</t>
  </si>
  <si>
    <t>Sadir - Mahalla 567</t>
  </si>
  <si>
    <t>الصدر - 567</t>
  </si>
  <si>
    <t>IQ-P25226</t>
  </si>
  <si>
    <t>Sadir 2 - 517</t>
  </si>
  <si>
    <t>الصدر - 517</t>
  </si>
  <si>
    <t>IQ-P25227</t>
  </si>
  <si>
    <t>Sadir 2 - 541</t>
  </si>
  <si>
    <t>الصدر -541</t>
  </si>
  <si>
    <t>IQ-P25228</t>
  </si>
  <si>
    <t>Sadir 2 - 570</t>
  </si>
  <si>
    <t>الصدر - 570</t>
  </si>
  <si>
    <t>IQ-P25229</t>
  </si>
  <si>
    <t>Sadir 2- 513</t>
  </si>
  <si>
    <t>الصدر - 513</t>
  </si>
  <si>
    <t>IQ-P25230</t>
  </si>
  <si>
    <t>Sadir 2- 515</t>
  </si>
  <si>
    <t>الصدر -515</t>
  </si>
  <si>
    <t>IQ-P25231</t>
  </si>
  <si>
    <t>Sadir3- Mahalla 535</t>
  </si>
  <si>
    <t>الصدر - 535</t>
  </si>
  <si>
    <t>IQ-P25232</t>
  </si>
  <si>
    <t>Sadir3- Mahalla 537</t>
  </si>
  <si>
    <t>الصدر - 537</t>
  </si>
  <si>
    <t>IQ-P25233</t>
  </si>
  <si>
    <t>Sadir4- Mahalla 547</t>
  </si>
  <si>
    <t>الصدر - 547</t>
  </si>
  <si>
    <t>IQ-P25234</t>
  </si>
  <si>
    <t>Sadir5- Mahalla 520</t>
  </si>
  <si>
    <t>الصدر - 520</t>
  </si>
  <si>
    <t>IQ-P25235</t>
  </si>
  <si>
    <t>Sadir5- Mahalla 522</t>
  </si>
  <si>
    <t>الصدر - 522</t>
  </si>
  <si>
    <t>IQ-P25236</t>
  </si>
  <si>
    <t>Sadir5- Mahalla 530</t>
  </si>
  <si>
    <t>الصدر - 530</t>
  </si>
  <si>
    <t>IQ-P25237</t>
  </si>
  <si>
    <t>Sadir5- Mahalla 532</t>
  </si>
  <si>
    <t>الصدر - 532</t>
  </si>
  <si>
    <t>IQ-P25238</t>
  </si>
  <si>
    <t>Sadir6- Mahalla 551</t>
  </si>
  <si>
    <t>الصدر - 551</t>
  </si>
  <si>
    <t>IQ-P25239</t>
  </si>
  <si>
    <t>Sadir7- Mahalla 538</t>
  </si>
  <si>
    <t>الصدر - 538</t>
  </si>
  <si>
    <t>IQ-P25240</t>
  </si>
  <si>
    <t>Sadir7- Mahalla 542</t>
  </si>
  <si>
    <t>الصدر - 542</t>
  </si>
  <si>
    <t>IQ-P25241</t>
  </si>
  <si>
    <t>Sadir7- Mahalla 544</t>
  </si>
  <si>
    <t>الصدر - 544</t>
  </si>
  <si>
    <t>IQ-P25242</t>
  </si>
  <si>
    <t xml:space="preserve"> Mhjeran</t>
  </si>
  <si>
    <t>مهجران  مهجران</t>
  </si>
  <si>
    <t>IQ-P25243</t>
  </si>
  <si>
    <t>Balad Sultan</t>
  </si>
  <si>
    <t>ابو الخصيب / بلد سلطان</t>
  </si>
  <si>
    <t>IQ-P25244</t>
  </si>
  <si>
    <t>Door Alasmeadh</t>
  </si>
  <si>
    <t>البصرة / ابو الخصيب /دور الاسمدة</t>
  </si>
  <si>
    <t>Al-Midaina</t>
  </si>
  <si>
    <t>IQ-P25245</t>
  </si>
  <si>
    <t>Al Imam Sadiq Area</t>
  </si>
  <si>
    <t>ناحية الامام الصادق</t>
  </si>
  <si>
    <t>IQ-P25246</t>
  </si>
  <si>
    <t>Al Khas</t>
  </si>
  <si>
    <t>الخاص</t>
  </si>
  <si>
    <t>IQ-P25247</t>
  </si>
  <si>
    <t>Eaz Al Din Selem  Al Huwair</t>
  </si>
  <si>
    <t>المدينة / عز الدين سليم / الهوير</t>
  </si>
  <si>
    <t>Al-Qurna</t>
  </si>
  <si>
    <t>IQ-P25248</t>
  </si>
  <si>
    <t>Al Dair Al-Shaffi</t>
  </si>
  <si>
    <t>الدير / الشافي</t>
  </si>
  <si>
    <t>IQ-P25249</t>
  </si>
  <si>
    <t>Al Sharsh</t>
  </si>
  <si>
    <t>الشرش</t>
  </si>
  <si>
    <t>IQ-P25250</t>
  </si>
  <si>
    <t>Al Sharsh Al Hamdawy</t>
  </si>
  <si>
    <t>القرنة / الشرش / الحمداوي</t>
  </si>
  <si>
    <t>Al-Zubair</t>
  </si>
  <si>
    <t>IQ-P25251</t>
  </si>
  <si>
    <t>Al Mushroaa</t>
  </si>
  <si>
    <t>المشروع</t>
  </si>
  <si>
    <t>IQ-P25252</t>
  </si>
  <si>
    <t>Al Petro</t>
  </si>
  <si>
    <t>الزبير / البيترو</t>
  </si>
  <si>
    <t>IQ-P25253</t>
  </si>
  <si>
    <t>Al Rumilah Al Shamaliyah</t>
  </si>
  <si>
    <t>البصرة / الزبير / الرميلة الشمالية</t>
  </si>
  <si>
    <t>IQ-P25254</t>
  </si>
  <si>
    <t>Al Shuqaq</t>
  </si>
  <si>
    <t>الشقق</t>
  </si>
  <si>
    <t>IQ-P25255</t>
  </si>
  <si>
    <t>khor Al Zubair-Hay Al Baqer</t>
  </si>
  <si>
    <t>خور الزبير / حي الباقر</t>
  </si>
  <si>
    <t>IQ-P25256</t>
  </si>
  <si>
    <t>Umm Qasr - Street 10</t>
  </si>
  <si>
    <t>أم قصير - شارع 10</t>
  </si>
  <si>
    <t>IQ-P25257</t>
  </si>
  <si>
    <t>Umm Qasr - Street 11</t>
  </si>
  <si>
    <t>أم قصير - شارع 11</t>
  </si>
  <si>
    <t>IQ-P25258</t>
  </si>
  <si>
    <t>Umm Qasr - Street 15</t>
  </si>
  <si>
    <t>ام قصير - شارع 15</t>
  </si>
  <si>
    <t>IQ-P25259</t>
  </si>
  <si>
    <t>Umm Qasr - Street 4</t>
  </si>
  <si>
    <t>ام قصير - شارع 4</t>
  </si>
  <si>
    <t>IQ-P25260</t>
  </si>
  <si>
    <t>Umm Qasr - Street 6</t>
  </si>
  <si>
    <t>أم قصير - شارع 6</t>
  </si>
  <si>
    <t>IQ-P25261</t>
  </si>
  <si>
    <t>5 Miles (Al Hady Al Thaniyah)</t>
  </si>
  <si>
    <t>5ميل الهادي الثانية</t>
  </si>
  <si>
    <t>IQ-P25262</t>
  </si>
  <si>
    <t>5 Miles Al Bidhan</t>
  </si>
  <si>
    <t>5ميل البيضان</t>
  </si>
  <si>
    <t>IQ-P25263</t>
  </si>
  <si>
    <t>5 Miles Hay Al Muthalth</t>
  </si>
  <si>
    <t xml:space="preserve"> 5 ميل حي المثلث</t>
  </si>
  <si>
    <t>IQ-P25264</t>
  </si>
  <si>
    <t>Al - Shamshomieh</t>
  </si>
  <si>
    <t>البصرة / الشمشومية</t>
  </si>
  <si>
    <t>IQ-P25265</t>
  </si>
  <si>
    <t>Al Ashar Center</t>
  </si>
  <si>
    <t>مركز العشار</t>
  </si>
  <si>
    <t>IQ-P25266</t>
  </si>
  <si>
    <t>Al Assry Camp (5 Miles Markets)</t>
  </si>
  <si>
    <t xml:space="preserve"> المخيم العصري (سوق 5ميل)</t>
  </si>
  <si>
    <t>IQ-P25267</t>
  </si>
  <si>
    <t>Al Harthah Almagdah</t>
  </si>
  <si>
    <t>الهارثة الماجدية</t>
  </si>
  <si>
    <t>IQ-P25268</t>
  </si>
  <si>
    <t>Al Harthah Hai Al Intesar</t>
  </si>
  <si>
    <t>الهارثة / حي الانتصار</t>
  </si>
  <si>
    <t>IQ-P25269</t>
  </si>
  <si>
    <t>Al Kaim 1</t>
  </si>
  <si>
    <t xml:space="preserve"> القائم 1</t>
  </si>
  <si>
    <t>IQ-P25270</t>
  </si>
  <si>
    <t>Al Muhallab</t>
  </si>
  <si>
    <t>البصرة/ حي المهلب</t>
  </si>
  <si>
    <t>IQ-P25271</t>
  </si>
  <si>
    <t>Al Qibla - Al Shahid Al Sadir</t>
  </si>
  <si>
    <t xml:space="preserve"> القبلة / الشهيد الصدر</t>
  </si>
  <si>
    <t>IQ-P25272</t>
  </si>
  <si>
    <t>Al Qibla 4000</t>
  </si>
  <si>
    <t>القبلة  4000</t>
  </si>
  <si>
    <t>IQ-P25273</t>
  </si>
  <si>
    <t>Al-Ricis</t>
  </si>
  <si>
    <t>الريسيس</t>
  </si>
  <si>
    <t>IQ-P25274</t>
  </si>
  <si>
    <t>Al-Rubat Al Saghir</t>
  </si>
  <si>
    <t>البصرة / الرباط الصغير</t>
  </si>
  <si>
    <t>IQ-P25275</t>
  </si>
  <si>
    <t>Bashar ST</t>
  </si>
  <si>
    <t>شارع بشار</t>
  </si>
  <si>
    <t>IQ-P25276</t>
  </si>
  <si>
    <t>Basra al qadima - Al Sa'doniyah</t>
  </si>
  <si>
    <t>البصرة القديمة / السعدونية</t>
  </si>
  <si>
    <t>IQ-P25277</t>
  </si>
  <si>
    <t>Basra Qadima / Alqubla</t>
  </si>
  <si>
    <t>البصرة القديمة / القبلة</t>
  </si>
  <si>
    <t>IQ-P25278</t>
  </si>
  <si>
    <t xml:space="preserve"> القبلة /حي الشهداء</t>
  </si>
  <si>
    <t>IQ-P25279</t>
  </si>
  <si>
    <t>Hay Al Tamim</t>
  </si>
  <si>
    <t>الحيانية /حي التاميم</t>
  </si>
  <si>
    <t>IQ-P25280</t>
  </si>
  <si>
    <t>Hay Al Zaiton</t>
  </si>
  <si>
    <t>حي الزيتون</t>
  </si>
  <si>
    <t>IQ-P25281</t>
  </si>
  <si>
    <t>Hor Al Saad</t>
  </si>
  <si>
    <t>القرنة / هور السعد</t>
  </si>
  <si>
    <t>IQ-P25282</t>
  </si>
  <si>
    <t>Karma Ali - Bani Malik Al Shamaliyah</t>
  </si>
  <si>
    <t>كرمة علي / بني مالك الشمالية</t>
  </si>
  <si>
    <t>IQ-P25283</t>
  </si>
  <si>
    <t>Mahalat Al hasan</t>
  </si>
  <si>
    <t>محلة الحسن</t>
  </si>
  <si>
    <t>IQ-P25284</t>
  </si>
  <si>
    <t>FAO AlShamaliya</t>
  </si>
  <si>
    <t>الفاو الشمالية</t>
  </si>
  <si>
    <t>IQ-P25285</t>
  </si>
  <si>
    <t xml:space="preserve"> Al Nashwa  Al radhia</t>
  </si>
  <si>
    <t>النشوة / الراضية</t>
  </si>
  <si>
    <t>IQ-P25286</t>
  </si>
  <si>
    <t>Hay Al Jawadin</t>
  </si>
  <si>
    <t>شط العرب التنومه / حي الجوادين</t>
  </si>
  <si>
    <t>IQ-P25287</t>
  </si>
  <si>
    <t>Shatt Al-Arab / Tanoma/36 St</t>
  </si>
  <si>
    <t>شط العرب التنومه / شارع 36</t>
  </si>
  <si>
    <t>IQ-P25288</t>
  </si>
  <si>
    <t>Street 40</t>
  </si>
  <si>
    <t>شط العرب التنومه / شارع 40</t>
  </si>
  <si>
    <t>IQ-P25289</t>
  </si>
  <si>
    <t>Dawodia Camp</t>
  </si>
  <si>
    <t/>
  </si>
  <si>
    <t>IQ-P25290</t>
  </si>
  <si>
    <t>مخيم داودية</t>
  </si>
  <si>
    <t>IQ-P25291</t>
  </si>
  <si>
    <t>Bagera</t>
  </si>
  <si>
    <t>باكيرا</t>
  </si>
  <si>
    <t>IQ-P25292</t>
  </si>
  <si>
    <t>Hetit</t>
  </si>
  <si>
    <t>هيتيت</t>
  </si>
  <si>
    <t>IQ-P25293</t>
  </si>
  <si>
    <t>Mazi</t>
  </si>
  <si>
    <t>مازي</t>
  </si>
  <si>
    <t>IQ-P25294</t>
  </si>
  <si>
    <t>Midiya</t>
  </si>
  <si>
    <t>ميديا</t>
  </si>
  <si>
    <t>IQ-P25295</t>
  </si>
  <si>
    <t>Muhabad</t>
  </si>
  <si>
    <t>مهاباد</t>
  </si>
  <si>
    <t>IQ-P25296</t>
  </si>
  <si>
    <t>Zozan City Area</t>
  </si>
  <si>
    <t>زوزان سيتي اريا</t>
  </si>
  <si>
    <t>IQ-P25297</t>
  </si>
  <si>
    <t>افرو سيتي</t>
  </si>
  <si>
    <t>IQ-P25298</t>
  </si>
  <si>
    <t>Bajet Kandala Camp</t>
  </si>
  <si>
    <t>مخيم باجت كندالا</t>
  </si>
  <si>
    <t>IQ-P25299</t>
  </si>
  <si>
    <t>Kabarto 1 Camp</t>
  </si>
  <si>
    <t>مخيم كبرتو 1</t>
  </si>
  <si>
    <t>IQ-P25300</t>
  </si>
  <si>
    <t>Kabarto 2 Camp</t>
  </si>
  <si>
    <t>مخيم كبرتو 2</t>
  </si>
  <si>
    <t>IQ-P25301</t>
  </si>
  <si>
    <t>Kadia Camp</t>
  </si>
  <si>
    <t>مخيم قاديا</t>
  </si>
  <si>
    <t>IQ-P25302</t>
  </si>
  <si>
    <t>Shariya Camp</t>
  </si>
  <si>
    <t>مخيم شاريا</t>
  </si>
  <si>
    <t>IQ-P25303</t>
  </si>
  <si>
    <t>Tanahi</t>
  </si>
  <si>
    <t>تناهي</t>
  </si>
  <si>
    <t>IQ-P25304</t>
  </si>
  <si>
    <t>Bazar</t>
  </si>
  <si>
    <t>بازار</t>
  </si>
  <si>
    <t>IQ-P25305</t>
  </si>
  <si>
    <t>Bersive 1 Camp</t>
  </si>
  <si>
    <t xml:space="preserve"> مخيم بيرسفي1</t>
  </si>
  <si>
    <t>IQ-P25306</t>
  </si>
  <si>
    <t>Bersive 2 Camp</t>
  </si>
  <si>
    <t xml:space="preserve"> مخيم بيرسفي2</t>
  </si>
  <si>
    <t>IQ-P25307</t>
  </si>
  <si>
    <t>Betasi</t>
  </si>
  <si>
    <t>بيتاسي</t>
  </si>
  <si>
    <t>IQ-P25308</t>
  </si>
  <si>
    <t>Chamishku Camp</t>
  </si>
  <si>
    <t xml:space="preserve"> مخيم جمشكو</t>
  </si>
  <si>
    <t>Al-Khalis</t>
  </si>
  <si>
    <t>IQ-P25309</t>
  </si>
  <si>
    <t>ناحية السلام / مركز الناحية</t>
  </si>
  <si>
    <t>IQ-P25310</t>
  </si>
  <si>
    <t>Al Sindiyah village</t>
  </si>
  <si>
    <t>قرية السندية</t>
  </si>
  <si>
    <t>IQ-P25311</t>
  </si>
  <si>
    <t>Arab Tetn</t>
  </si>
  <si>
    <t>قرية عرب تتن</t>
  </si>
  <si>
    <t>IQ-P25312</t>
  </si>
  <si>
    <t>Qazaneya</t>
  </si>
  <si>
    <t>قزانية / مركز الناحية</t>
  </si>
  <si>
    <t>IQ-P25313</t>
  </si>
  <si>
    <t xml:space="preserve"> Mu'skar Sa'ad Camp</t>
  </si>
  <si>
    <t>مخيم معسكر سعد للنازحين</t>
  </si>
  <si>
    <t>IQ-P25314</t>
  </si>
  <si>
    <t>Al Gatoon / Al Mujama Qtr.</t>
  </si>
  <si>
    <t>الكاطون /حي المجمع</t>
  </si>
  <si>
    <t>IQ-P25315</t>
  </si>
  <si>
    <t>Al Gatoon / Al rahma</t>
  </si>
  <si>
    <t>الكاطون /الرحمة</t>
  </si>
  <si>
    <t>IQ-P25316</t>
  </si>
  <si>
    <t>Al Gatoon / Al Yarmook Qtr.</t>
  </si>
  <si>
    <t>الكاطون / حي اليرموك</t>
  </si>
  <si>
    <t>IQ-P25317</t>
  </si>
  <si>
    <t>Al- Mustafa Qtr.</t>
  </si>
  <si>
    <t>IQ-P25318</t>
  </si>
  <si>
    <t>Al Sa'dah Village</t>
  </si>
  <si>
    <t>قرية السعادة</t>
  </si>
  <si>
    <t>IQ-P25319</t>
  </si>
  <si>
    <t>Bane Saad / Al-Askari</t>
  </si>
  <si>
    <t>الحي العسكري</t>
  </si>
  <si>
    <t>IQ-P25320</t>
  </si>
  <si>
    <t>Bani Saad - Hay Al Salam</t>
  </si>
  <si>
    <t>بني سعد / حي السلام</t>
  </si>
  <si>
    <t>IQ-P25321</t>
  </si>
  <si>
    <t>Bani Saad / Hay Ali Al Hady</t>
  </si>
  <si>
    <t>بني سعد / حي علي الهادي</t>
  </si>
  <si>
    <t>IQ-P25322</t>
  </si>
  <si>
    <t>Bani Saad / Hay Zahraa</t>
  </si>
  <si>
    <t>بني سعد / حي زهراء</t>
  </si>
  <si>
    <t>IQ-P25323</t>
  </si>
  <si>
    <t>Buhriz - Al-Asri</t>
  </si>
  <si>
    <t>بهرز- الحي العصري</t>
  </si>
  <si>
    <t>IQ-P25324</t>
  </si>
  <si>
    <t>Nahr Alshikh Village</t>
  </si>
  <si>
    <t>قرية نهر الشيخ</t>
  </si>
  <si>
    <t>IQ-P25325</t>
  </si>
  <si>
    <t>Um Al Edam Village</t>
  </si>
  <si>
    <t>قرية ام العظام</t>
  </si>
  <si>
    <t>IQ-P25326</t>
  </si>
  <si>
    <t xml:space="preserve"> Ahmed Taher Village</t>
  </si>
  <si>
    <t>قرية احمد طاهر</t>
  </si>
  <si>
    <t>IQ-P25327</t>
  </si>
  <si>
    <t>Aiden (New Alyawa) Camp</t>
  </si>
  <si>
    <t>مخيم ايدن (مخيم علياوة الجديد)</t>
  </si>
  <si>
    <t>IQ-P25328</t>
  </si>
  <si>
    <t>al madan village</t>
  </si>
  <si>
    <t>قرية المعدان</t>
  </si>
  <si>
    <t>IQ-P25329</t>
  </si>
  <si>
    <t>Al Ukhwah village</t>
  </si>
  <si>
    <t>قرية الاخوة</t>
  </si>
  <si>
    <t>IQ-P25330</t>
  </si>
  <si>
    <t>Al Wand Camp</t>
  </si>
  <si>
    <t>مخيم الوند</t>
  </si>
  <si>
    <t>IQ-P25331</t>
  </si>
  <si>
    <t>Al Yawa Old Camp</t>
  </si>
  <si>
    <t>IQ-P25332</t>
  </si>
  <si>
    <t>aldarawsha village</t>
  </si>
  <si>
    <t>قرية الدراوشة</t>
  </si>
  <si>
    <t>IQ-P25333</t>
  </si>
  <si>
    <t>alean village</t>
  </si>
  <si>
    <t>قرية عليان</t>
  </si>
  <si>
    <t>IQ-P25334</t>
  </si>
  <si>
    <t>Ali Saadoun village</t>
  </si>
  <si>
    <t>قرية علي سعدون</t>
  </si>
  <si>
    <t>IQ-P25335</t>
  </si>
  <si>
    <t>Aliawe Area</t>
  </si>
  <si>
    <t>Al yawa old camp</t>
  </si>
  <si>
    <t>IQ-P25336</t>
  </si>
  <si>
    <t>alkalah village</t>
  </si>
  <si>
    <t>قرية القلعة</t>
  </si>
  <si>
    <t>IQ-P25337</t>
  </si>
  <si>
    <t>alkubeah small village</t>
  </si>
  <si>
    <t>قرية الكبية الصغيرة</t>
  </si>
  <si>
    <t>IQ-P25338</t>
  </si>
  <si>
    <t>bab lawi village</t>
  </si>
  <si>
    <t>قرية باب لاوي</t>
  </si>
  <si>
    <t>IQ-P25339</t>
  </si>
  <si>
    <t>Bahari Taza Area</t>
  </si>
  <si>
    <t>منطقة بهار تازة</t>
  </si>
  <si>
    <t>IQ-P25340</t>
  </si>
  <si>
    <t>Bahari Taza camp</t>
  </si>
  <si>
    <t>مخيم بهارتازة</t>
  </si>
  <si>
    <t>IQ-P25341</t>
  </si>
  <si>
    <t>Bajilan village</t>
  </si>
  <si>
    <t>قرية باجلان</t>
  </si>
  <si>
    <t>IQ-P25342</t>
  </si>
  <si>
    <t>Clay Hussein village</t>
  </si>
  <si>
    <t>قرية كلاي حسين</t>
  </si>
  <si>
    <t>IQ-P25343</t>
  </si>
  <si>
    <t>dani arkab village</t>
  </si>
  <si>
    <t>قرية دني اركاب</t>
  </si>
  <si>
    <t>IQ-P25344</t>
  </si>
  <si>
    <t>darwish village</t>
  </si>
  <si>
    <t>قرية درويش</t>
  </si>
  <si>
    <t>IQ-P25345</t>
  </si>
  <si>
    <t>habib ali village</t>
  </si>
  <si>
    <t>قرية حبيب علي</t>
  </si>
  <si>
    <t>IQ-P25346</t>
  </si>
  <si>
    <t>Hay Al Askari</t>
  </si>
  <si>
    <t>حي عسكري</t>
  </si>
  <si>
    <t>IQ-P25347</t>
  </si>
  <si>
    <t>Hay alshortah</t>
  </si>
  <si>
    <t>حي الشرطة</t>
  </si>
  <si>
    <t>IQ-P25348</t>
  </si>
  <si>
    <t>Hay Imam Abas</t>
  </si>
  <si>
    <t>حي إمام عباس</t>
  </si>
  <si>
    <t>IQ-P25349</t>
  </si>
  <si>
    <t>Ibrahim bek village</t>
  </si>
  <si>
    <t>قرية ابراهيم بيك</t>
  </si>
  <si>
    <t>IQ-P25350</t>
  </si>
  <si>
    <t>kader bek village</t>
  </si>
  <si>
    <t>قرية قادر بيك</t>
  </si>
  <si>
    <t>IQ-P25351</t>
  </si>
  <si>
    <t>Karim alDaoud village</t>
  </si>
  <si>
    <t>قرية كريم الداود</t>
  </si>
  <si>
    <t>IQ-P25352</t>
  </si>
  <si>
    <t>Mazra'h</t>
  </si>
  <si>
    <t>مزرعة</t>
  </si>
  <si>
    <t>IQ-P25353</t>
  </si>
  <si>
    <t>mohammed humeli village</t>
  </si>
  <si>
    <t>قرية محمد هميلي</t>
  </si>
  <si>
    <t>IQ-P25354</t>
  </si>
  <si>
    <t>qurani village</t>
  </si>
  <si>
    <t>قرية قراني</t>
  </si>
  <si>
    <t>IQ-P25355</t>
  </si>
  <si>
    <t>Rizgari village</t>
  </si>
  <si>
    <t>قرية رزكاري</t>
  </si>
  <si>
    <t>IQ-P25356</t>
  </si>
  <si>
    <t>Shafiq village</t>
  </si>
  <si>
    <t>قرية شفيق</t>
  </si>
  <si>
    <t>IQ-P25357</t>
  </si>
  <si>
    <t>Shaikh Mahdi village</t>
  </si>
  <si>
    <t>قرية شيخ مهدي</t>
  </si>
  <si>
    <t>IQ-P25358</t>
  </si>
  <si>
    <t>Shakir village</t>
  </si>
  <si>
    <t>قرية شاكر</t>
  </si>
  <si>
    <t>IQ-P25359</t>
  </si>
  <si>
    <t>sheark village</t>
  </si>
  <si>
    <t>قرية شيرك</t>
  </si>
  <si>
    <t>IQ-P25360</t>
  </si>
  <si>
    <t>tal abbas village</t>
  </si>
  <si>
    <t>قرية تل عباس (القاية)</t>
  </si>
  <si>
    <t>IQ-P25361</t>
  </si>
  <si>
    <t>Todah village</t>
  </si>
  <si>
    <t>قرية تودة</t>
  </si>
  <si>
    <t>IQ-P25362</t>
  </si>
  <si>
    <t>Totk Village</t>
  </si>
  <si>
    <t>قرية توتك</t>
  </si>
  <si>
    <t>IQ-P25363</t>
  </si>
  <si>
    <t>Zurab village</t>
  </si>
  <si>
    <t>قرية زوراب</t>
  </si>
  <si>
    <t>IQ-P25364</t>
  </si>
  <si>
    <t>Kujalo</t>
  </si>
  <si>
    <t>inf tent settlement</t>
  </si>
  <si>
    <t>IQ-P25365</t>
  </si>
  <si>
    <t>Al Bohoth Al zira'yah camp</t>
  </si>
  <si>
    <t>مخيم البحوث الزراعية</t>
  </si>
  <si>
    <t>IQ-P25366</t>
  </si>
  <si>
    <t>Andzyaran Complex</t>
  </si>
  <si>
    <t>مجمع اندزياران السكني</t>
  </si>
  <si>
    <t>IQ-P25367</t>
  </si>
  <si>
    <t>Gaznah</t>
  </si>
  <si>
    <t>كزنه</t>
  </si>
  <si>
    <t>IQ-P25368</t>
  </si>
  <si>
    <t>Ginjan</t>
  </si>
  <si>
    <t>كنجان</t>
  </si>
  <si>
    <t>IQ-P25369</t>
  </si>
  <si>
    <t>Harhsam 1</t>
  </si>
  <si>
    <t>هرشم 1</t>
  </si>
  <si>
    <t>IQ-P25370</t>
  </si>
  <si>
    <t>Harhsam 2</t>
  </si>
  <si>
    <t>هرشم 2</t>
  </si>
  <si>
    <t>IQ-P25371</t>
  </si>
  <si>
    <t>Harhsam 3</t>
  </si>
  <si>
    <t>هرشم 3</t>
  </si>
  <si>
    <t>IQ-P25372</t>
  </si>
  <si>
    <t>Harshm Camp</t>
  </si>
  <si>
    <t>IQ-P25373</t>
  </si>
  <si>
    <t>Nisthtiman Comercial Complex</t>
  </si>
  <si>
    <t>مجمع نشتيمان التجاري</t>
  </si>
  <si>
    <t>IQ-P25374</t>
  </si>
  <si>
    <t>Nisthtiman Comercial Complex / 2</t>
  </si>
  <si>
    <t>مجمع نشتمان التجاري / 2</t>
  </si>
  <si>
    <t>IQ-P25375</t>
  </si>
  <si>
    <t>Nobel</t>
  </si>
  <si>
    <t>نوبل</t>
  </si>
  <si>
    <t>IQ-P25376</t>
  </si>
  <si>
    <t>Ozal city</t>
  </si>
  <si>
    <t>مجمع اوزال السكني</t>
  </si>
  <si>
    <t>IQ-P25377</t>
  </si>
  <si>
    <t>بيشوا</t>
  </si>
  <si>
    <t>IQ-P25378</t>
  </si>
  <si>
    <t>Zeren</t>
  </si>
  <si>
    <t>زيرين</t>
  </si>
  <si>
    <t>IQ-P25379</t>
  </si>
  <si>
    <t>Armota</t>
  </si>
  <si>
    <t>أرموته</t>
  </si>
  <si>
    <t>IQ-P25380</t>
  </si>
  <si>
    <t>Azady</t>
  </si>
  <si>
    <t>ازادي</t>
  </si>
  <si>
    <t>IQ-P25381</t>
  </si>
  <si>
    <t>Bazar koya</t>
  </si>
  <si>
    <t>بازار كويه</t>
  </si>
  <si>
    <t>IQ-P25382</t>
  </si>
  <si>
    <t>Jamiyah</t>
  </si>
  <si>
    <t>جمعية</t>
  </si>
  <si>
    <t>IQ-P25383</t>
  </si>
  <si>
    <t>Debakah</t>
  </si>
  <si>
    <t>ديبكة</t>
  </si>
  <si>
    <t>IQ-P25384</t>
  </si>
  <si>
    <t>Shaqlawa - Rizgari</t>
  </si>
  <si>
    <t>شقلاوة - رزكاري</t>
  </si>
  <si>
    <t>IQ-P25385</t>
  </si>
  <si>
    <t>Diana</t>
  </si>
  <si>
    <t>ديانا</t>
  </si>
  <si>
    <t>Al-Hindiya</t>
  </si>
  <si>
    <t>IQ-P25386</t>
  </si>
  <si>
    <t>Al-Tanbi</t>
  </si>
  <si>
    <t>الطنبي</t>
  </si>
  <si>
    <t>IQ-P25387</t>
  </si>
  <si>
    <t>Ahmad Al Wa'ely St</t>
  </si>
  <si>
    <t>شارع احمد الوائلي</t>
  </si>
  <si>
    <t>IQ-P25388</t>
  </si>
  <si>
    <t>Al Amin</t>
  </si>
  <si>
    <t>الامين</t>
  </si>
  <si>
    <t>IQ-P25389</t>
  </si>
  <si>
    <t>Al Hurr- Sumer</t>
  </si>
  <si>
    <t>حي سومر</t>
  </si>
  <si>
    <t>IQ-P25390</t>
  </si>
  <si>
    <t>Al Hussiniyah ST</t>
  </si>
  <si>
    <t>شارع الحسينية</t>
  </si>
  <si>
    <t>IQ-P25391</t>
  </si>
  <si>
    <t>Al Iman</t>
  </si>
  <si>
    <t>الايمان</t>
  </si>
  <si>
    <t>IQ-P25392</t>
  </si>
  <si>
    <t>Al Jamaliyah</t>
  </si>
  <si>
    <t>الجماليه</t>
  </si>
  <si>
    <t>IQ-P25393</t>
  </si>
  <si>
    <t>Al Qazwiniyah</t>
  </si>
  <si>
    <t>القزوينيه</t>
  </si>
  <si>
    <t>IQ-P25394</t>
  </si>
  <si>
    <t>Al Wand</t>
  </si>
  <si>
    <t xml:space="preserve"> الوند</t>
  </si>
  <si>
    <t>IQ-P25395</t>
  </si>
  <si>
    <t>Babylon ST</t>
  </si>
  <si>
    <t>شارع بابل</t>
  </si>
  <si>
    <t>IQ-P25396</t>
  </si>
  <si>
    <t>Baghdad ST</t>
  </si>
  <si>
    <t>شارع بغداد</t>
  </si>
  <si>
    <t>IQ-P25397</t>
  </si>
  <si>
    <t>Hay  Al-Sadaq</t>
  </si>
  <si>
    <t>حي الصادق</t>
  </si>
  <si>
    <t>IQ-P25398</t>
  </si>
  <si>
    <t>Hay Al Amel</t>
  </si>
  <si>
    <t>حي العامل</t>
  </si>
  <si>
    <t>IQ-P25399</t>
  </si>
  <si>
    <t>Malhak Dubbat Al-Mudfeen</t>
  </si>
  <si>
    <t>ملحق ضباط الموظفين</t>
  </si>
  <si>
    <t>Al-Hawiga</t>
  </si>
  <si>
    <t>IQ-P25400</t>
  </si>
  <si>
    <t>Al A'nadiyah Village</t>
  </si>
  <si>
    <t>قررية العنادية</t>
  </si>
  <si>
    <t>IQ-P25401</t>
  </si>
  <si>
    <t>Al Silkizat Village</t>
  </si>
  <si>
    <t>قرية السلكيزات</t>
  </si>
  <si>
    <t>IQ-P25402</t>
  </si>
  <si>
    <t>Atira Village</t>
  </si>
  <si>
    <t>قرية عتيرة</t>
  </si>
  <si>
    <t>IQ-P25403</t>
  </si>
  <si>
    <t>Hay Al Sha'b</t>
  </si>
  <si>
    <t>حي الشعب</t>
  </si>
  <si>
    <t>IQ-P25404</t>
  </si>
  <si>
    <t>Jamos Village</t>
  </si>
  <si>
    <t>قرية جاموس</t>
  </si>
  <si>
    <t>IQ-P25405</t>
  </si>
  <si>
    <t>Khazifi Village</t>
  </si>
  <si>
    <t>قرية خزيفي</t>
  </si>
  <si>
    <t>IQ-P25406</t>
  </si>
  <si>
    <t>Namisa Village</t>
  </si>
  <si>
    <t>قرية نميصة</t>
  </si>
  <si>
    <t>IQ-P25407</t>
  </si>
  <si>
    <t>Saba'h Village</t>
  </si>
  <si>
    <t>قرية سبعة</t>
  </si>
  <si>
    <t>IQ-P25408</t>
  </si>
  <si>
    <t>Shamitt Village</t>
  </si>
  <si>
    <t>قرية شميط</t>
  </si>
  <si>
    <t>IQ-P25409</t>
  </si>
  <si>
    <t>Al Qaragul</t>
  </si>
  <si>
    <t>قرية كراغول</t>
  </si>
  <si>
    <t>IQ-P25410</t>
  </si>
  <si>
    <t>Hay Al Mua'asker</t>
  </si>
  <si>
    <t>حي المعسكر</t>
  </si>
  <si>
    <t>IQ-P25411</t>
  </si>
  <si>
    <t>Hay Al Tanak</t>
  </si>
  <si>
    <t>حي التنك</t>
  </si>
  <si>
    <t>IQ-P25412</t>
  </si>
  <si>
    <t>Yayawah Camp</t>
  </si>
  <si>
    <t>IQ-P25413</t>
  </si>
  <si>
    <t>Al Hurriyah</t>
  </si>
  <si>
    <t>حي الحرية</t>
  </si>
  <si>
    <t>IQ-P25414</t>
  </si>
  <si>
    <t>Al Takhi Village</t>
  </si>
  <si>
    <t>قرية تأخي</t>
  </si>
  <si>
    <t>IQ-P25415</t>
  </si>
  <si>
    <t>Baglar</t>
  </si>
  <si>
    <t>حي بكلر</t>
  </si>
  <si>
    <t>IQ-P25416</t>
  </si>
  <si>
    <t>Hay Al Hamzali</t>
  </si>
  <si>
    <t>حي الحمزلي</t>
  </si>
  <si>
    <t>IQ-P25417</t>
  </si>
  <si>
    <t>Hay Al Sekak</t>
  </si>
  <si>
    <t>حي السكك</t>
  </si>
  <si>
    <t>IQ-P25418</t>
  </si>
  <si>
    <t>Hay Salah Al din</t>
  </si>
  <si>
    <t>حي صلاح الدين</t>
  </si>
  <si>
    <t>IQ-P25419</t>
  </si>
  <si>
    <t>Sary Kahya</t>
  </si>
  <si>
    <t>حي صاري كهيه</t>
  </si>
  <si>
    <t>IQ-P25420</t>
  </si>
  <si>
    <t>Sayada village</t>
  </si>
  <si>
    <t>قرية صيادة</t>
  </si>
  <si>
    <t>IQ-P25421</t>
  </si>
  <si>
    <t>Al A'dalah village  Ali Al Sharqi</t>
  </si>
  <si>
    <t>ناحية علي الشرقي / قرية العداله</t>
  </si>
  <si>
    <t>Al-Kahla</t>
  </si>
  <si>
    <t>IQ-P25422</t>
  </si>
  <si>
    <t>حي الصدر</t>
  </si>
  <si>
    <t>Al-Maimouna</t>
  </si>
  <si>
    <t>IQ-P25423</t>
  </si>
  <si>
    <t>Sayyed Ahmad Rifa'e / Um U'baida Village</t>
  </si>
  <si>
    <t>ناحية سيد احمد الرفاعي / قرية ام عبيده</t>
  </si>
  <si>
    <t>Al-Mejar Al-Kabir</t>
  </si>
  <si>
    <t>IQ-P25424</t>
  </si>
  <si>
    <t>Abu AlA'la Village</t>
  </si>
  <si>
    <t>قرية ابو العلا</t>
  </si>
  <si>
    <t>IQ-P25425</t>
  </si>
  <si>
    <t>Al Dawaya Village</t>
  </si>
  <si>
    <t>قرية الدوايه</t>
  </si>
  <si>
    <t>IQ-P25426</t>
  </si>
  <si>
    <t>Al Mabrukah Village</t>
  </si>
  <si>
    <t>قرية المبروكه</t>
  </si>
  <si>
    <t>IQ-P25427</t>
  </si>
  <si>
    <t>Hay Al Hassan</t>
  </si>
  <si>
    <t>حي الحسن</t>
  </si>
  <si>
    <t>IQ-P25428</t>
  </si>
  <si>
    <t>حي المعلمين الجديد</t>
  </si>
  <si>
    <t>IQ-P25429</t>
  </si>
  <si>
    <t>Hay Al Sadrayn</t>
  </si>
  <si>
    <t>حي الصدرين</t>
  </si>
  <si>
    <t>IQ-P25430</t>
  </si>
  <si>
    <t>Hay Al-Hussain</t>
  </si>
  <si>
    <t>حي الحسين</t>
  </si>
  <si>
    <t>IQ-P25431</t>
  </si>
  <si>
    <t>Hay Al-Hussain - Al A'dil</t>
  </si>
  <si>
    <t>ناحية العدل / حي الحسين</t>
  </si>
  <si>
    <t>IQ-P25432</t>
  </si>
  <si>
    <t>Hay Door Al Waraq</t>
  </si>
  <si>
    <t>حي دور الورق</t>
  </si>
  <si>
    <t>IQ-P25433</t>
  </si>
  <si>
    <t>A'iun Missan Camp</t>
  </si>
  <si>
    <t>مخيم عيون ميسان</t>
  </si>
  <si>
    <t>IQ-P25434</t>
  </si>
  <si>
    <t>Al Hay Al Jame'I</t>
  </si>
  <si>
    <t>الحي الجامعي</t>
  </si>
  <si>
    <t>IQ-P25435</t>
  </si>
  <si>
    <t>Al-Imarat Al Jadeda</t>
  </si>
  <si>
    <t>العمارات الجديده</t>
  </si>
  <si>
    <t>IQ-P25436</t>
  </si>
  <si>
    <t>Hay Al Baqer</t>
  </si>
  <si>
    <t>حي الباقر</t>
  </si>
  <si>
    <t>IQ-P25437</t>
  </si>
  <si>
    <t>Hay Al Jama'iat</t>
  </si>
  <si>
    <t>حي الجمعيات</t>
  </si>
  <si>
    <t>IQ-P25438</t>
  </si>
  <si>
    <t>Hay Al Khalij</t>
  </si>
  <si>
    <t>حي الخليج</t>
  </si>
  <si>
    <t>IQ-P25439</t>
  </si>
  <si>
    <t>Hay Al Nour - Kamit area</t>
  </si>
  <si>
    <t>ناحية كميت / حي النور</t>
  </si>
  <si>
    <t>IQ-P25440</t>
  </si>
  <si>
    <t>Hay Al-Ameer - Al Kumayt</t>
  </si>
  <si>
    <t>ناحية كميت / حي الامير</t>
  </si>
  <si>
    <t>IQ-P25441</t>
  </si>
  <si>
    <t>حي الهادي</t>
  </si>
  <si>
    <t>IQ-P25442</t>
  </si>
  <si>
    <t>Hay Al-Zahra'a - Al Kumayt</t>
  </si>
  <si>
    <t>ناحية كميت / حي الزهراء</t>
  </si>
  <si>
    <t>IQ-P25443</t>
  </si>
  <si>
    <t>Missan Camp</t>
  </si>
  <si>
    <t>IQ-P25444</t>
  </si>
  <si>
    <t>Hay al-shuhada'a</t>
  </si>
  <si>
    <t>Al-Manathera</t>
  </si>
  <si>
    <t>IQ-P25445</t>
  </si>
  <si>
    <t>Al Shahid Al Sader</t>
  </si>
  <si>
    <t>الشهيد الصدر</t>
  </si>
  <si>
    <t>IQ-P25446</t>
  </si>
  <si>
    <t>Al Abasiyah - Al wahaby</t>
  </si>
  <si>
    <t>العباسية - الوهابي</t>
  </si>
  <si>
    <t>IQ-P25447</t>
  </si>
  <si>
    <t>Al Abassiyah - Al Resalah 3</t>
  </si>
  <si>
    <t>العباسية حي الرسالة الثالثة</t>
  </si>
  <si>
    <t>IQ-P25448</t>
  </si>
  <si>
    <t>Al Abassiyah - Hay Al Resalah 2</t>
  </si>
  <si>
    <t>العباسية حي الرسالة الثانية</t>
  </si>
  <si>
    <t>IQ-P25449</t>
  </si>
  <si>
    <t>Al Hakeem</t>
  </si>
  <si>
    <t>حي الحكيم</t>
  </si>
  <si>
    <t>IQ-P25450</t>
  </si>
  <si>
    <t>Al Kreishat</t>
  </si>
  <si>
    <t>الكريشات</t>
  </si>
  <si>
    <t>IQ-P25451</t>
  </si>
  <si>
    <t>Al Sahla Illegal</t>
  </si>
  <si>
    <t xml:space="preserve"> تجاوزات السهلة</t>
  </si>
  <si>
    <t>IQ-P25452</t>
  </si>
  <si>
    <t>Albu Hadary</t>
  </si>
  <si>
    <t>البو حداري</t>
  </si>
  <si>
    <t>IQ-P25453</t>
  </si>
  <si>
    <t>Al Imam Al Mahdi</t>
  </si>
  <si>
    <t>الامام المهدي</t>
  </si>
  <si>
    <t>IQ-P25454</t>
  </si>
  <si>
    <t>Al Noor</t>
  </si>
  <si>
    <t>النور</t>
  </si>
  <si>
    <t>IQ-P25455</t>
  </si>
  <si>
    <t>Al Quds 22</t>
  </si>
  <si>
    <t xml:space="preserve"> القدس 22</t>
  </si>
  <si>
    <t>IQ-P25456</t>
  </si>
  <si>
    <t>IQ-P25457</t>
  </si>
  <si>
    <t>Al Shahid Al Sader 306</t>
  </si>
  <si>
    <t>الشهيد الصدر 306</t>
  </si>
  <si>
    <t>IQ-P25458</t>
  </si>
  <si>
    <t>Hay Al qadissiyah</t>
  </si>
  <si>
    <t>حي القادسية</t>
  </si>
  <si>
    <t>IQ-P25459</t>
  </si>
  <si>
    <t>Hay Tabok</t>
  </si>
  <si>
    <t>حي تبوك</t>
  </si>
  <si>
    <t>IQ-P25460</t>
  </si>
  <si>
    <t>Bardarash Camp</t>
  </si>
  <si>
    <t>مخيم بردرش</t>
  </si>
  <si>
    <t>IQ-P25461</t>
  </si>
  <si>
    <t>Kalak</t>
  </si>
  <si>
    <t>كلكك</t>
  </si>
  <si>
    <t>IQ-P25462</t>
  </si>
  <si>
    <t>Roviya</t>
  </si>
  <si>
    <t>روفيا</t>
  </si>
  <si>
    <t>Al-Shikhan</t>
  </si>
  <si>
    <t>IQ-P25463</t>
  </si>
  <si>
    <t>Esyan (Essian) Camp</t>
  </si>
  <si>
    <t>مخيم ايسيان</t>
  </si>
  <si>
    <t>IQ-P25464</t>
  </si>
  <si>
    <t>Al Harmaat</t>
  </si>
  <si>
    <t>الهرمات</t>
  </si>
  <si>
    <t>IQ-P25465</t>
  </si>
  <si>
    <t>Al Sahiroon</t>
  </si>
  <si>
    <t>الساهرون</t>
  </si>
  <si>
    <t>IQ-P25466</t>
  </si>
  <si>
    <t>Al Shamsiyat</t>
  </si>
  <si>
    <t>الشمسيات</t>
  </si>
  <si>
    <t>IQ-P25467</t>
  </si>
  <si>
    <t>Al-Harmat 2</t>
  </si>
  <si>
    <t>الهرمات الثانية</t>
  </si>
  <si>
    <t>IQ-P25468</t>
  </si>
  <si>
    <t>Al-Khazraj</t>
  </si>
  <si>
    <t>خزرج</t>
  </si>
  <si>
    <t>IQ-P25469</t>
  </si>
  <si>
    <t>Al-Methaq</t>
  </si>
  <si>
    <t>الميثاق</t>
  </si>
  <si>
    <t>IQ-P25470</t>
  </si>
  <si>
    <t>Hay 30 July</t>
  </si>
  <si>
    <t>حي 30 تموز</t>
  </si>
  <si>
    <t>IQ-P25471</t>
  </si>
  <si>
    <t>Hay Nablus</t>
  </si>
  <si>
    <t>حي نابلس</t>
  </si>
  <si>
    <t>IQ-P25472</t>
  </si>
  <si>
    <t>Sheikhan Camp</t>
  </si>
  <si>
    <t>UC Camp</t>
  </si>
  <si>
    <t>IQ-P25473</t>
  </si>
  <si>
    <t>Al Hay Al Askare</t>
  </si>
  <si>
    <t>IQ-P25474</t>
  </si>
  <si>
    <t>Ein Alhilwa</t>
  </si>
  <si>
    <t>قرية عين الحلوة</t>
  </si>
  <si>
    <t>IQ-P25475</t>
  </si>
  <si>
    <t>Kharab Alteben</t>
  </si>
  <si>
    <t>قرية خراب التبن</t>
  </si>
  <si>
    <t>IQ-P25476</t>
  </si>
  <si>
    <t>Al Qawsiyat</t>
  </si>
  <si>
    <t>القوسيات</t>
  </si>
  <si>
    <t>IQ-P25477</t>
  </si>
  <si>
    <t>Al Quba</t>
  </si>
  <si>
    <t>القبة</t>
  </si>
  <si>
    <t>IQ-P25478</t>
  </si>
  <si>
    <t>Beerzwat</t>
  </si>
  <si>
    <t>بيروزواة</t>
  </si>
  <si>
    <t>IQ-P25479</t>
  </si>
  <si>
    <t>Dashqutan</t>
  </si>
  <si>
    <t>داشقوتان</t>
  </si>
  <si>
    <t>IQ-P25480</t>
  </si>
  <si>
    <t>Garmawa Camp</t>
  </si>
  <si>
    <t>مخيم كرماوه</t>
  </si>
  <si>
    <t>IQ-P25481</t>
  </si>
  <si>
    <t>Jambour Village</t>
  </si>
  <si>
    <t>قرية جمبور</t>
  </si>
  <si>
    <t>IQ-P25482</t>
  </si>
  <si>
    <t>Kalata Farhan village</t>
  </si>
  <si>
    <t>قرية كلاتة فرحان (طماشة)</t>
  </si>
  <si>
    <t>IQ-P25483</t>
  </si>
  <si>
    <t>Karmawa</t>
  </si>
  <si>
    <t>كرماوة</t>
  </si>
  <si>
    <t>IQ-P25484</t>
  </si>
  <si>
    <t>Tall Mashraf</t>
  </si>
  <si>
    <t>قرية تل مشرف</t>
  </si>
  <si>
    <t>IQ-P25485</t>
  </si>
  <si>
    <t>Al-Sabkaia-Summer</t>
  </si>
  <si>
    <t>ناحية سومر/ الصبخاية</t>
  </si>
  <si>
    <t>IQ-P25486</t>
  </si>
  <si>
    <t>Hay Al-Hakeem - Summar</t>
  </si>
  <si>
    <t>ناحية سومر/ حي الحكيم</t>
  </si>
  <si>
    <t>IQ-P25487</t>
  </si>
  <si>
    <t>Hay Al-Waely-Abdeer</t>
  </si>
  <si>
    <t>ناحية البدير/حي الوائلي</t>
  </si>
  <si>
    <t>Al-Shamiya</t>
  </si>
  <si>
    <t>IQ-P25488</t>
  </si>
  <si>
    <t>Hay Al-Ameer - Al Mahnawiya</t>
  </si>
  <si>
    <t>ناحية المهناووية/ حي الامير</t>
  </si>
  <si>
    <t>IQ-P25489</t>
  </si>
  <si>
    <t>Um Al-Bat - Al Salhiya</t>
  </si>
  <si>
    <t>ناحية الصلاحية/ قرية ام البط</t>
  </si>
  <si>
    <t>IQ-P25490</t>
  </si>
  <si>
    <t>Al Suniyah / Al himran village</t>
  </si>
  <si>
    <t>ناحية السنية / قرية الحمران</t>
  </si>
  <si>
    <t>IQ-P25491</t>
  </si>
  <si>
    <t>Al suniyah / Um tibashi village</t>
  </si>
  <si>
    <t>ناحية السنية / قرية ام طباشي</t>
  </si>
  <si>
    <t>IQ-P25492</t>
  </si>
  <si>
    <t>Al Suniyah Area - Albo Hasan</t>
  </si>
  <si>
    <t>ناحية السنية/ قرية البو حسن</t>
  </si>
  <si>
    <t>IQ-P25493</t>
  </si>
  <si>
    <t>Al-Asaia village</t>
  </si>
  <si>
    <t>قرية العصية</t>
  </si>
  <si>
    <t>IQ-P25494</t>
  </si>
  <si>
    <t>Al-Jethaa</t>
  </si>
  <si>
    <t>منطقة الجذع</t>
  </si>
  <si>
    <t>IQ-P25495</t>
  </si>
  <si>
    <t>Al-Taqiya 2</t>
  </si>
  <si>
    <t>التقية الثانية</t>
  </si>
  <si>
    <t>IQ-P25496</t>
  </si>
  <si>
    <t>Al-Zawad village</t>
  </si>
  <si>
    <t>قرية الزواد</t>
  </si>
  <si>
    <t>IQ-P25497</t>
  </si>
  <si>
    <t>Hay Al Hurriya - Daghara</t>
  </si>
  <si>
    <t>حي الحرية / دغارة</t>
  </si>
  <si>
    <t>IQ-P25498</t>
  </si>
  <si>
    <t>Hay Al Mu'lmeen - Daghara</t>
  </si>
  <si>
    <t>حي المعلمين / دغارة</t>
  </si>
  <si>
    <t>IQ-P25499</t>
  </si>
  <si>
    <t>Hay Al Sadir 2</t>
  </si>
  <si>
    <t>حي الصدر الثاني</t>
  </si>
  <si>
    <t>IQ-P25500</t>
  </si>
  <si>
    <t>Hay Al Shomos</t>
  </si>
  <si>
    <t>حي الشموس</t>
  </si>
  <si>
    <t>IQ-P25501</t>
  </si>
  <si>
    <t>Hay Al-Askary - Al Siniya</t>
  </si>
  <si>
    <t>ناحية السنية/حي العسكري</t>
  </si>
  <si>
    <t>IQ-P25502</t>
  </si>
  <si>
    <t>Monaem village</t>
  </si>
  <si>
    <t xml:space="preserve"> حي قرية منعم</t>
  </si>
  <si>
    <t>IQ-P25503</t>
  </si>
  <si>
    <t>Al Shanafiyah area - Al Asriyah Village</t>
  </si>
  <si>
    <t>ناحية الشنافية / القرية العصرية</t>
  </si>
  <si>
    <t>IQ-P25504</t>
  </si>
  <si>
    <t>Al-Giwam</t>
  </si>
  <si>
    <t>منطقة الكوام</t>
  </si>
  <si>
    <t>IQ-P25505</t>
  </si>
  <si>
    <t>Al-Hacham village</t>
  </si>
  <si>
    <t>ناحية السدير/قرية الحجام</t>
  </si>
  <si>
    <t>IQ-P25506</t>
  </si>
  <si>
    <t>Al-Marshad village</t>
  </si>
  <si>
    <t>قرية المرشد</t>
  </si>
  <si>
    <t>IQ-P25507</t>
  </si>
  <si>
    <t>Hay Al saray - Al Shanafiyah Area</t>
  </si>
  <si>
    <t>ناحية الشنافية / حي السراي</t>
  </si>
  <si>
    <t>Al-Daur</t>
  </si>
  <si>
    <t>IQ-P25508</t>
  </si>
  <si>
    <t>Hay Alsharqiah - Mahalla 112</t>
  </si>
  <si>
    <t>الدور حي الشرقية  محلة 112</t>
  </si>
  <si>
    <t>IQ-P25509</t>
  </si>
  <si>
    <t>Hay Mohammad Aldorri - Mhalla 107</t>
  </si>
  <si>
    <t>الدورحي محمد الدري محلة 107</t>
  </si>
  <si>
    <t>Al-Shirqat</t>
  </si>
  <si>
    <t>IQ-P25510</t>
  </si>
  <si>
    <t>Al hawy village - Al qlisat</t>
  </si>
  <si>
    <t xml:space="preserve"> حاوي قرية الخصم الجديدة (القليصات)</t>
  </si>
  <si>
    <t>IQ-P25511</t>
  </si>
  <si>
    <t>Kamel Al Shallal compound village</t>
  </si>
  <si>
    <t>مقاطعة 87 البلاليج قرية مجمع كامل شلال</t>
  </si>
  <si>
    <t>IQ-P25512</t>
  </si>
  <si>
    <t>Al Fathah Area</t>
  </si>
  <si>
    <t>صدر الفتحة ووادي الرفيع منطقة الفتحة</t>
  </si>
  <si>
    <t>IQ-P25513</t>
  </si>
  <si>
    <t>Tazar De Camp</t>
  </si>
  <si>
    <t>IQ-P25514</t>
  </si>
  <si>
    <t>Zirgwez Camp</t>
  </si>
  <si>
    <t>Barzinja</t>
  </si>
  <si>
    <t>IQ-P25515</t>
  </si>
  <si>
    <t>Barznja 1 Camp</t>
  </si>
  <si>
    <t>IQ-P25516</t>
  </si>
  <si>
    <t>Chamchamal - Raparin</t>
  </si>
  <si>
    <t>ششمال - رابرين</t>
  </si>
  <si>
    <t>IQ-P25517</t>
  </si>
  <si>
    <t>Harim</t>
  </si>
  <si>
    <t>هريم</t>
  </si>
  <si>
    <t>IQ-P25518</t>
  </si>
  <si>
    <t>Khak</t>
  </si>
  <si>
    <t>خاك</t>
  </si>
  <si>
    <t>IQ-P25519</t>
  </si>
  <si>
    <t>Pura Gulla</t>
  </si>
  <si>
    <t>بوره كوله</t>
  </si>
  <si>
    <t>IQ-P25520</t>
  </si>
  <si>
    <t>Takya - Ashty</t>
  </si>
  <si>
    <t>تكية - اشتى</t>
  </si>
  <si>
    <t>IQ-P25521</t>
  </si>
  <si>
    <t>Takya - Azadi</t>
  </si>
  <si>
    <t>تكية - ازادى</t>
  </si>
  <si>
    <t>IQ-P25522</t>
  </si>
  <si>
    <t>Takya - Rizgari</t>
  </si>
  <si>
    <t>تكية - رزكاري</t>
  </si>
  <si>
    <t>IQ-P25523</t>
  </si>
  <si>
    <t>Takya - Sharawny</t>
  </si>
  <si>
    <t>تكية - شاروانى</t>
  </si>
  <si>
    <t>IQ-P25524</t>
  </si>
  <si>
    <t>سرا</t>
  </si>
  <si>
    <t>IQ-P25525</t>
  </si>
  <si>
    <t>Warmawa</t>
  </si>
  <si>
    <t>وارماوا</t>
  </si>
  <si>
    <t>IQ-P25526</t>
  </si>
  <si>
    <t>Daban</t>
  </si>
  <si>
    <t>دابان</t>
  </si>
  <si>
    <t>IQ-P25527</t>
  </si>
  <si>
    <t>Farmanbaran</t>
  </si>
  <si>
    <t>فرمانبران</t>
  </si>
  <si>
    <t>IQ-P25528</t>
  </si>
  <si>
    <t>Tokma</t>
  </si>
  <si>
    <t>توكمة</t>
  </si>
  <si>
    <t>IQ-P25529</t>
  </si>
  <si>
    <t>Khormal - Dalani</t>
  </si>
  <si>
    <t>خورمال-دالاني</t>
  </si>
  <si>
    <t>IQ-P25530</t>
  </si>
  <si>
    <t>IQ-P25531</t>
  </si>
  <si>
    <t>Ban Asiaw</t>
  </si>
  <si>
    <t>بان اسياو</t>
  </si>
  <si>
    <t>IQ-P25532</t>
  </si>
  <si>
    <t>Harem</t>
  </si>
  <si>
    <t>IQ-P25533</t>
  </si>
  <si>
    <t>Kalar - Rizgari</t>
  </si>
  <si>
    <t>كالار ريزقاري</t>
  </si>
  <si>
    <t>IQ-P25534</t>
  </si>
  <si>
    <t>Kalari Nawa</t>
  </si>
  <si>
    <t>كلارى نوى</t>
  </si>
  <si>
    <t>IQ-P25535</t>
  </si>
  <si>
    <t>Qoratu / Banrasayi Camp</t>
  </si>
  <si>
    <t>قورتو</t>
  </si>
  <si>
    <t>IQ-P25536</t>
  </si>
  <si>
    <t>Sharawani</t>
  </si>
  <si>
    <t>شارواني</t>
  </si>
  <si>
    <t>IQ-P25537</t>
  </si>
  <si>
    <t>Sirawan</t>
  </si>
  <si>
    <t>سيروان</t>
  </si>
  <si>
    <t>IQ-P25538</t>
  </si>
  <si>
    <t>Ashty - Qaladiza</t>
  </si>
  <si>
    <t>اشتي-قلادزي</t>
  </si>
  <si>
    <t>IQ-P25539</t>
  </si>
  <si>
    <t>Khanaqa - Qaladiza</t>
  </si>
  <si>
    <t>خانقا - قلادزي</t>
  </si>
  <si>
    <t>IQ-P25540</t>
  </si>
  <si>
    <t>Chwarchra</t>
  </si>
  <si>
    <t>جوارجرا</t>
  </si>
  <si>
    <t>IQ-P25541</t>
  </si>
  <si>
    <t>ماموستايان</t>
  </si>
  <si>
    <t>IQ-P25542</t>
  </si>
  <si>
    <t>Peshawa</t>
  </si>
  <si>
    <t>IQ-P25543</t>
  </si>
  <si>
    <t>Shishar</t>
  </si>
  <si>
    <t>شيشار</t>
  </si>
  <si>
    <t>IQ-P25544</t>
  </si>
  <si>
    <t>Tekoshar</t>
  </si>
  <si>
    <t>تبكوشر</t>
  </si>
  <si>
    <t>IQ-P25545</t>
  </si>
  <si>
    <t>Sitak Camp</t>
  </si>
  <si>
    <t>سيتك</t>
  </si>
  <si>
    <t>IQ-P25546</t>
  </si>
  <si>
    <t>Bakrajoy Taza</t>
  </si>
  <si>
    <t>بكرجو تازه</t>
  </si>
  <si>
    <t>IQ-P25547</t>
  </si>
  <si>
    <t>Diya City</t>
  </si>
  <si>
    <t>دييه ستى</t>
  </si>
  <si>
    <t>IQ-P25548</t>
  </si>
  <si>
    <t>Kostay Cham</t>
  </si>
  <si>
    <t>كوستى جم</t>
  </si>
  <si>
    <t>IQ-P25549</t>
  </si>
  <si>
    <t>Lebanon City</t>
  </si>
  <si>
    <t>لبنان ستي</t>
  </si>
  <si>
    <t>IQ-P25550</t>
  </si>
  <si>
    <t>Mashkhalan</t>
  </si>
  <si>
    <t>مشخلان</t>
  </si>
  <si>
    <t>IQ-P25551</t>
  </si>
  <si>
    <t>Runaki City</t>
  </si>
  <si>
    <t>روناكى ستى</t>
  </si>
  <si>
    <t>IQ-P25552</t>
  </si>
  <si>
    <t>Saib City</t>
  </si>
  <si>
    <t>صائب ستي</t>
  </si>
  <si>
    <t>IQ-P25553</t>
  </si>
  <si>
    <t>Sardaw</t>
  </si>
  <si>
    <t>سارداو</t>
  </si>
  <si>
    <t>IQ-P25554</t>
  </si>
  <si>
    <t>Saya City</t>
  </si>
  <si>
    <t>سايه ستى</t>
  </si>
  <si>
    <t>IQ-P25555</t>
  </si>
  <si>
    <t>Shakraka</t>
  </si>
  <si>
    <t>شكركه</t>
  </si>
  <si>
    <t>Al-Chibayish</t>
  </si>
  <si>
    <t>IQ-P25556</t>
  </si>
  <si>
    <t>Al Shuhada Foundation Camp</t>
  </si>
  <si>
    <t>مخيم مؤسسة الشهداء</t>
  </si>
  <si>
    <t>Al-Rifa'i</t>
  </si>
  <si>
    <t>IQ-P25557</t>
  </si>
  <si>
    <t>Hay Al Hussien</t>
  </si>
  <si>
    <t>Al-Shatra</t>
  </si>
  <si>
    <t>IQ-P25558</t>
  </si>
  <si>
    <t>Al Mustashfa St</t>
  </si>
  <si>
    <t>شارع المستشفى</t>
  </si>
  <si>
    <t>IQ-P25559</t>
  </si>
  <si>
    <t>Streat Suq</t>
  </si>
  <si>
    <t>شارع السوق</t>
  </si>
  <si>
    <t>IQ-P25560</t>
  </si>
  <si>
    <t>Al Aker</t>
  </si>
  <si>
    <t>العكر</t>
  </si>
  <si>
    <t>IQ-P25561</t>
  </si>
  <si>
    <t>Al Asrriyah Village</t>
  </si>
  <si>
    <t>القرية العصرية</t>
  </si>
  <si>
    <t>IQ-P25562</t>
  </si>
  <si>
    <t>Al bohyaleh</t>
  </si>
  <si>
    <t>ال ابو حواله</t>
  </si>
  <si>
    <t>IQ-P25563</t>
  </si>
  <si>
    <t>Al Ghazi</t>
  </si>
  <si>
    <t>ال غزي</t>
  </si>
  <si>
    <t>IQ-P25564</t>
  </si>
  <si>
    <t>الاسكان</t>
  </si>
  <si>
    <t>IQ-P25565</t>
  </si>
  <si>
    <t>Al Mahaliyah</t>
  </si>
  <si>
    <t xml:space="preserve"> المحليه</t>
  </si>
  <si>
    <t>IQ-P25566</t>
  </si>
  <si>
    <t>Al-Berid</t>
  </si>
  <si>
    <t>البريد</t>
  </si>
  <si>
    <t>IQ-P25567</t>
  </si>
  <si>
    <t>Hay Al Al Ghadeer</t>
  </si>
  <si>
    <t>حي الغدير</t>
  </si>
  <si>
    <t>IQ-P25568</t>
  </si>
  <si>
    <t>Hay Al Khadra'a</t>
  </si>
  <si>
    <t>حي الخضراء</t>
  </si>
  <si>
    <t>IQ-P25569</t>
  </si>
  <si>
    <t>Hay Al Shou'la 1</t>
  </si>
  <si>
    <t>حي الشعله 1</t>
  </si>
  <si>
    <t>IQ-P25570</t>
  </si>
  <si>
    <t>Hay Al-Hakim</t>
  </si>
  <si>
    <t>IQ-P25571</t>
  </si>
  <si>
    <t>Sayid khudair</t>
  </si>
  <si>
    <t>سيد خضير</t>
  </si>
  <si>
    <t>IQ-P25572</t>
  </si>
  <si>
    <t>Syied Dakhil - Al - bjara</t>
  </si>
  <si>
    <t>سيد دخيل - قرية البجاري</t>
  </si>
  <si>
    <t>IQ-P25573</t>
  </si>
  <si>
    <t>Syied Dakhil - Al-hay al-'askary</t>
  </si>
  <si>
    <t>سيد دخيل - حي العسكري</t>
  </si>
  <si>
    <t>IQ-P25574</t>
  </si>
  <si>
    <t>Al Fadhliyah Al Barid Street</t>
  </si>
  <si>
    <t>الفضليه شارع البريد</t>
  </si>
  <si>
    <t>IQ-P25575</t>
  </si>
  <si>
    <t>Hey Al Tahrear</t>
  </si>
  <si>
    <t>حي التحرير</t>
  </si>
  <si>
    <t>IQ-P25576</t>
  </si>
  <si>
    <t>Hey al-chaoui</t>
  </si>
  <si>
    <t>حي الشاوي</t>
  </si>
  <si>
    <t>Al-Azezia</t>
  </si>
  <si>
    <t>IQ-P25577</t>
  </si>
  <si>
    <t>Al Dawar Al Gharbi</t>
  </si>
  <si>
    <t>الدوار الغربي</t>
  </si>
  <si>
    <t>IQ-P25578</t>
  </si>
  <si>
    <t>Al Sa'doniyah</t>
  </si>
  <si>
    <t>السعدونية</t>
  </si>
  <si>
    <t>IQ-P25579</t>
  </si>
  <si>
    <t>Al-Azezia 150 area</t>
  </si>
  <si>
    <t>العزيزية 150</t>
  </si>
  <si>
    <t>IQ-P25580</t>
  </si>
  <si>
    <t>Al-Dawar Al-Sharqi</t>
  </si>
  <si>
    <t>الدوار الشرقي</t>
  </si>
  <si>
    <t>IQ-P25581</t>
  </si>
  <si>
    <t>Al-Hardan Village</t>
  </si>
  <si>
    <t>قرية الحردان</t>
  </si>
  <si>
    <t>IQ-P25582</t>
  </si>
  <si>
    <t>Al-Jadidada</t>
  </si>
  <si>
    <t>الجديدة</t>
  </si>
  <si>
    <t>IQ-P25583</t>
  </si>
  <si>
    <t>Al-Kadhra village</t>
  </si>
  <si>
    <t>قرية الخضراء</t>
  </si>
  <si>
    <t>IQ-P25584</t>
  </si>
  <si>
    <t>Al-Kamas 2</t>
  </si>
  <si>
    <t>حي الخماس الثانية</t>
  </si>
  <si>
    <t>IQ-P25585</t>
  </si>
  <si>
    <t>Al-Kamas 3</t>
  </si>
  <si>
    <t>حي الخماس االثالثة</t>
  </si>
  <si>
    <t>IQ-P25586</t>
  </si>
  <si>
    <t>Al-Kamas1</t>
  </si>
  <si>
    <t>الخماس الاولى</t>
  </si>
  <si>
    <t>IQ-P25587</t>
  </si>
  <si>
    <t>Al-Mazraa</t>
  </si>
  <si>
    <t>المزرعة</t>
  </si>
  <si>
    <t>IQ-P25588</t>
  </si>
  <si>
    <t>Al-Nedhal village</t>
  </si>
  <si>
    <t>قرية النضال</t>
  </si>
  <si>
    <t>IQ-P25589</t>
  </si>
  <si>
    <t>Al-Qutneya Al-Garbeya</t>
  </si>
  <si>
    <t>القطنية الغربية</t>
  </si>
  <si>
    <t>IQ-P25590</t>
  </si>
  <si>
    <t>Al-Rafidain</t>
  </si>
  <si>
    <t>الرافدين</t>
  </si>
  <si>
    <t>IQ-P25591</t>
  </si>
  <si>
    <t>Al-Sarai</t>
  </si>
  <si>
    <t>السراي</t>
  </si>
  <si>
    <t>IQ-P25592</t>
  </si>
  <si>
    <t>Al-Shabab 2</t>
  </si>
  <si>
    <t>الشباب الثانية</t>
  </si>
  <si>
    <t>IQ-P25593</t>
  </si>
  <si>
    <t>Al-Za lja3</t>
  </si>
  <si>
    <t>الزلجة الثالثة</t>
  </si>
  <si>
    <t>IQ-P25594</t>
  </si>
  <si>
    <t>Al-Zalja 1</t>
  </si>
  <si>
    <t>الزلجة الاولى</t>
  </si>
  <si>
    <t>IQ-P25595</t>
  </si>
  <si>
    <t>Bader Al-Kubra</t>
  </si>
  <si>
    <t>بدر الكبرى</t>
  </si>
  <si>
    <t>IQ-P25596</t>
  </si>
  <si>
    <t>Hay Al-Askari 1</t>
  </si>
  <si>
    <t>الحي العسكري الاولى</t>
  </si>
  <si>
    <t>IQ-P25597</t>
  </si>
  <si>
    <t>Hay Al-Askari 3</t>
  </si>
  <si>
    <t>الحي العسكري الثالثة</t>
  </si>
  <si>
    <t>IQ-P25598</t>
  </si>
  <si>
    <t>Hay Al-Askari 4</t>
  </si>
  <si>
    <t>الحي العسكري الرابعة</t>
  </si>
  <si>
    <t>IQ-P25599</t>
  </si>
  <si>
    <t>Hay Al-Hashimy</t>
  </si>
  <si>
    <t>حي الهاشمي</t>
  </si>
  <si>
    <t>IQ-P25600</t>
  </si>
  <si>
    <t>Hay Al-Oroba 1</t>
  </si>
  <si>
    <t>حي العروبة الاولى</t>
  </si>
  <si>
    <t>IQ-P25601</t>
  </si>
  <si>
    <t>Hay Al-Oroba 2</t>
  </si>
  <si>
    <t>حي العروبة الثانية</t>
  </si>
  <si>
    <t>IQ-P25602</t>
  </si>
  <si>
    <t>Hay Emam Mahdi</t>
  </si>
  <si>
    <t>حي الامام المهدي</t>
  </si>
  <si>
    <t>IQ-P25603</t>
  </si>
  <si>
    <t>Hay Fadek</t>
  </si>
  <si>
    <t>حي فدك</t>
  </si>
  <si>
    <t>IQ-P25604</t>
  </si>
  <si>
    <t>Salman Al-Mohammedi</t>
  </si>
  <si>
    <t>سلمان المحمدي</t>
  </si>
  <si>
    <t>IQ-P25605</t>
  </si>
  <si>
    <t>Saloomi village</t>
  </si>
  <si>
    <t>قرية سلومي</t>
  </si>
  <si>
    <t>IQ-P25606</t>
  </si>
  <si>
    <t>Tabaruk village</t>
  </si>
  <si>
    <t>قرية  تبارك</t>
  </si>
  <si>
    <t>IQ-P25607</t>
  </si>
  <si>
    <t>Taj al-dien center 1</t>
  </si>
  <si>
    <t>مركز تاج الدين 1</t>
  </si>
  <si>
    <t>IQ-P25608</t>
  </si>
  <si>
    <t>Utba  Al-Kawaled Village</t>
  </si>
  <si>
    <t>قرية عتبة الخوالد</t>
  </si>
  <si>
    <t>Al-Hai</t>
  </si>
  <si>
    <t>IQ-P25609</t>
  </si>
  <si>
    <t>Al Markaz</t>
  </si>
  <si>
    <t>المركز</t>
  </si>
  <si>
    <t>IQ-P25610</t>
  </si>
  <si>
    <t>IQ-P25611</t>
  </si>
  <si>
    <t>Hay Emam Ali</t>
  </si>
  <si>
    <t>حي الامام علي</t>
  </si>
  <si>
    <t>IQ-P25612</t>
  </si>
  <si>
    <t>Hay Ghilan</t>
  </si>
  <si>
    <t>حي غيلان</t>
  </si>
  <si>
    <t>IQ-P25613</t>
  </si>
  <si>
    <t>Um shaeir village</t>
  </si>
  <si>
    <t>قرية ام شعير</t>
  </si>
  <si>
    <t>IQ-P25614</t>
  </si>
  <si>
    <t>Al Hakeem Al-Khdhra</t>
  </si>
  <si>
    <t>الحكيم الخضراء</t>
  </si>
  <si>
    <t>IQ-P25615</t>
  </si>
  <si>
    <t>Al Mantiqa Al qadima</t>
  </si>
  <si>
    <t>المنطقة القديمة</t>
  </si>
  <si>
    <t>IQ-P25616</t>
  </si>
  <si>
    <t>Al Nahalat</t>
  </si>
  <si>
    <t>النحالات</t>
  </si>
  <si>
    <t>IQ-P25617</t>
  </si>
  <si>
    <t>Al Oroba 1</t>
  </si>
  <si>
    <t>العروبة الاولى</t>
  </si>
  <si>
    <t>IQ-P25618</t>
  </si>
  <si>
    <t>Al-Badreya village</t>
  </si>
  <si>
    <t>قرية البدرية</t>
  </si>
  <si>
    <t>IQ-P25619</t>
  </si>
  <si>
    <t>Al-Kadhra'a Village</t>
  </si>
  <si>
    <t>IQ-P25620</t>
  </si>
  <si>
    <t>Al-Oroba 2</t>
  </si>
  <si>
    <t>العروبة الثانية</t>
  </si>
  <si>
    <t>IQ-P25621</t>
  </si>
  <si>
    <t>Al-Oroba -Al-Ansar</t>
  </si>
  <si>
    <t>العروبة حي الانصار</t>
  </si>
  <si>
    <t>IQ-P25622</t>
  </si>
  <si>
    <t>Al-Sebtain W Al-Maa'mel</t>
  </si>
  <si>
    <t>السبطين والمعامل</t>
  </si>
  <si>
    <t>IQ-P25623</t>
  </si>
  <si>
    <t>Al-Wafdin Al-Sadrain</t>
  </si>
  <si>
    <t>الوافدين الصدرين</t>
  </si>
  <si>
    <t>IQ-P25624</t>
  </si>
  <si>
    <t>Al-Zahra 2</t>
  </si>
  <si>
    <t>الزهراء الثانية</t>
  </si>
  <si>
    <t>IQ-P25625</t>
  </si>
  <si>
    <t>Al-Zahra -Al-Jihad</t>
  </si>
  <si>
    <t>الزهراء الجهاد</t>
  </si>
  <si>
    <t>IQ-P25626</t>
  </si>
  <si>
    <t>Al-Zahra Al-Karavanat</t>
  </si>
  <si>
    <t>الزهراء الكرفانات</t>
  </si>
  <si>
    <t>IQ-P25627</t>
  </si>
  <si>
    <t>Damook Al-Dhbat</t>
  </si>
  <si>
    <t>داموك الضباط</t>
  </si>
  <si>
    <t>IQ-P25628</t>
  </si>
  <si>
    <t>Hai Al-Emam Ali</t>
  </si>
  <si>
    <t xml:space="preserve">حي الامام علي  </t>
  </si>
  <si>
    <t>IQ-P25629</t>
  </si>
  <si>
    <t>Hay Al Zahraa 1</t>
  </si>
  <si>
    <t>الزهراء الاولى</t>
  </si>
  <si>
    <t>IQ-P25630</t>
  </si>
  <si>
    <t>Hay Al-Karar</t>
  </si>
  <si>
    <t>حي الكرار</t>
  </si>
  <si>
    <t>IQ-P25631</t>
  </si>
  <si>
    <t>Hay Askari-1</t>
  </si>
  <si>
    <t>حي العسكري الاولى</t>
  </si>
  <si>
    <t>IQ-P25632</t>
  </si>
  <si>
    <t>Jihad- Znabra</t>
  </si>
  <si>
    <t>الجهاد -الزنابرة</t>
  </si>
  <si>
    <t>IQ-P25633</t>
  </si>
  <si>
    <t>Kut Spot city Camp</t>
  </si>
  <si>
    <t>IQ-P25634</t>
  </si>
  <si>
    <t>Said Naji village</t>
  </si>
  <si>
    <t>قرية سيد ناجي</t>
  </si>
  <si>
    <t>IQ-P25635</t>
  </si>
  <si>
    <t>Sewada Said Shati</t>
  </si>
  <si>
    <t>سوادة وسيد شاطي</t>
  </si>
  <si>
    <t>IQ-P25636</t>
  </si>
  <si>
    <t>Shaka 9</t>
  </si>
  <si>
    <t>شاخة 9</t>
  </si>
  <si>
    <t>IQ-P00001</t>
  </si>
  <si>
    <t>Al 'bor (Shishan)</t>
  </si>
  <si>
    <t>حي العبور</t>
  </si>
  <si>
    <t>IQ-P00002</t>
  </si>
  <si>
    <t>Al ma'adid</t>
  </si>
  <si>
    <t>المعاضيد</t>
  </si>
  <si>
    <t>IQ-P00003</t>
  </si>
  <si>
    <t>Al Tadamon</t>
  </si>
  <si>
    <t>حي التضامن</t>
  </si>
  <si>
    <t>IQ-P00004</t>
  </si>
  <si>
    <t>Al-A'wany Village</t>
  </si>
  <si>
    <t>قرية العواني</t>
  </si>
  <si>
    <t>IQ-P00009</t>
  </si>
  <si>
    <t>Hay Al Nasir</t>
  </si>
  <si>
    <t>حي النصر</t>
  </si>
  <si>
    <t>IQ-P00010</t>
  </si>
  <si>
    <t>Hay Al Qadissiyah</t>
  </si>
  <si>
    <t>IQ-P00011</t>
  </si>
  <si>
    <t>IQ-P00012</t>
  </si>
  <si>
    <t>Hay Al Tammem</t>
  </si>
  <si>
    <t>حي التأميم</t>
  </si>
  <si>
    <t>IQ-P00013</t>
  </si>
  <si>
    <t>Hay Al Zera'I</t>
  </si>
  <si>
    <t>حي الزراعي</t>
  </si>
  <si>
    <t>IQ-P00018</t>
  </si>
  <si>
    <t>Rayhana</t>
  </si>
  <si>
    <t>مجمع الريحانه</t>
  </si>
  <si>
    <t>IQ-P00019</t>
  </si>
  <si>
    <t>Yarmouk</t>
  </si>
  <si>
    <t>حي اليرموك</t>
  </si>
  <si>
    <t>IQ-P00024</t>
  </si>
  <si>
    <t>Al `Amiriyah</t>
  </si>
  <si>
    <t xml:space="preserve">العامرية </t>
  </si>
  <si>
    <t>IQ-P00025</t>
  </si>
  <si>
    <t>Al A'rimiyah</t>
  </si>
  <si>
    <t>العريمية</t>
  </si>
  <si>
    <t>IQ-P00029</t>
  </si>
  <si>
    <t>Al Dawayah village</t>
  </si>
  <si>
    <t>الدواية</t>
  </si>
  <si>
    <t>IQ-P00031</t>
  </si>
  <si>
    <t>Al Husaiwat</t>
  </si>
  <si>
    <t xml:space="preserve">الحصيوات </t>
  </si>
  <si>
    <t>IQ-P00032</t>
  </si>
  <si>
    <t>Al Husi</t>
  </si>
  <si>
    <t>الحصي</t>
  </si>
  <si>
    <t>IQ-P00033</t>
  </si>
  <si>
    <t>Al jdawil (qnatir)</t>
  </si>
  <si>
    <t xml:space="preserve">الجداول ( الكناطر ) </t>
  </si>
  <si>
    <t>IQ-P00037</t>
  </si>
  <si>
    <t>Al Madina Al Siyahiya</t>
  </si>
  <si>
    <t xml:space="preserve">المدينة السياحية </t>
  </si>
  <si>
    <t>IQ-P00043</t>
  </si>
  <si>
    <t>Al Rumila</t>
  </si>
  <si>
    <t>الرميلة</t>
  </si>
  <si>
    <t>IQ-P00045</t>
  </si>
  <si>
    <t>AL Shihaa</t>
  </si>
  <si>
    <t>الشيحة</t>
  </si>
  <si>
    <t>IQ-P00047</t>
  </si>
  <si>
    <t>Al Shuhadaa 2</t>
  </si>
  <si>
    <t xml:space="preserve">الشهداء الثانية </t>
  </si>
  <si>
    <t>IQ-P00050</t>
  </si>
  <si>
    <t>Al Tal'a</t>
  </si>
  <si>
    <t xml:space="preserve">الطالعة </t>
  </si>
  <si>
    <t>IQ-P00051</t>
  </si>
  <si>
    <t>Al Zaghareed</t>
  </si>
  <si>
    <t>الزغاريد</t>
  </si>
  <si>
    <t>IQ-P00056</t>
  </si>
  <si>
    <t>Al-A'zrakih</t>
  </si>
  <si>
    <t xml:space="preserve">الازركية </t>
  </si>
  <si>
    <t>IQ-P00061</t>
  </si>
  <si>
    <t>Albo Hasan</t>
  </si>
  <si>
    <t xml:space="preserve">البوعبد الحسن </t>
  </si>
  <si>
    <t>IQ-P00063</t>
  </si>
  <si>
    <t>Albu Aifan</t>
  </si>
  <si>
    <t>البوعيفان</t>
  </si>
  <si>
    <t>IQ-P00064</t>
  </si>
  <si>
    <t>Albu Alwan</t>
  </si>
  <si>
    <t>قرية البوعلوان</t>
  </si>
  <si>
    <t>IQ-P00067</t>
  </si>
  <si>
    <t>Albu Hatem</t>
  </si>
  <si>
    <t>البوحاتم</t>
  </si>
  <si>
    <t>IQ-P00068</t>
  </si>
  <si>
    <t>Albu Hawa</t>
  </si>
  <si>
    <t xml:space="preserve">البوهوى </t>
  </si>
  <si>
    <t>IQ-P00069</t>
  </si>
  <si>
    <t>Albu Hori</t>
  </si>
  <si>
    <t>البوحوري</t>
  </si>
  <si>
    <t>IQ-P00072</t>
  </si>
  <si>
    <t>Albu Jasim - Karma</t>
  </si>
  <si>
    <t>البوجاسم - الكرمة</t>
  </si>
  <si>
    <t>IQ-P00074</t>
  </si>
  <si>
    <t>Albu Khalifa</t>
  </si>
  <si>
    <t xml:space="preserve">البوخليفة </t>
  </si>
  <si>
    <t>IQ-P00075</t>
  </si>
  <si>
    <t>Albu Khanfar</t>
  </si>
  <si>
    <t xml:space="preserve">البوخنفر </t>
  </si>
  <si>
    <t>IQ-P00078</t>
  </si>
  <si>
    <t>Albu Shbeeb</t>
  </si>
  <si>
    <t>البوشبيب</t>
  </si>
  <si>
    <t>IQ-P00079</t>
  </si>
  <si>
    <t>Albu Shejel</t>
  </si>
  <si>
    <t>البوشجل</t>
  </si>
  <si>
    <t>IQ-P00080</t>
  </si>
  <si>
    <t>Albu Shihab</t>
  </si>
  <si>
    <t>البوشهاب</t>
  </si>
  <si>
    <t>IQ-P00083</t>
  </si>
  <si>
    <t>Albu U'akash</t>
  </si>
  <si>
    <t>البوعكاش</t>
  </si>
  <si>
    <t>IQ-P00084</t>
  </si>
  <si>
    <t>Albu Udah</t>
  </si>
  <si>
    <t>البوعودة</t>
  </si>
  <si>
    <t>IQ-P00086</t>
  </si>
  <si>
    <t>Al-Cettak</t>
  </si>
  <si>
    <t>السي تاك</t>
  </si>
  <si>
    <t>IQ-P00088</t>
  </si>
  <si>
    <t>Al-Ekhaa Compaund</t>
  </si>
  <si>
    <t xml:space="preserve">مجمع الاخاء السكني </t>
  </si>
  <si>
    <t>IQ-P00089</t>
  </si>
  <si>
    <t>Al-Falahat</t>
  </si>
  <si>
    <t xml:space="preserve">قرية الفلاحات </t>
  </si>
  <si>
    <t>IQ-P00092</t>
  </si>
  <si>
    <t>Al-Huraimat</t>
  </si>
  <si>
    <t xml:space="preserve">الهريمات </t>
  </si>
  <si>
    <t>IQ-P00095</t>
  </si>
  <si>
    <t>Al-Karagul</t>
  </si>
  <si>
    <t xml:space="preserve">الكراغول </t>
  </si>
  <si>
    <t>IQ-P00097</t>
  </si>
  <si>
    <t>Al-Mejar</t>
  </si>
  <si>
    <t>المجر</t>
  </si>
  <si>
    <t>IQ-P00105</t>
  </si>
  <si>
    <t>Al-Rufa</t>
  </si>
  <si>
    <t>الروفة</t>
  </si>
  <si>
    <t>IQ-P00106</t>
  </si>
  <si>
    <t>Al-shahabi-1</t>
  </si>
  <si>
    <t>الشهابي الاولى</t>
  </si>
  <si>
    <t>IQ-P00107</t>
  </si>
  <si>
    <t>Al-shahabi-2</t>
  </si>
  <si>
    <t xml:space="preserve">الشهابي الثانية </t>
  </si>
  <si>
    <t>IQ-P00110</t>
  </si>
  <si>
    <t>Al-Shurtan</t>
  </si>
  <si>
    <t xml:space="preserve">الشورتان </t>
  </si>
  <si>
    <t>IQ-P00114</t>
  </si>
  <si>
    <t>Al-Zuwayiah</t>
  </si>
  <si>
    <t xml:space="preserve">قرية الزوية </t>
  </si>
  <si>
    <t>IQ-P00127</t>
  </si>
  <si>
    <t>Halabsa - Al karma</t>
  </si>
  <si>
    <t>الحلابسة  الكرمة</t>
  </si>
  <si>
    <t>IQ-P00128</t>
  </si>
  <si>
    <t>Halabsa - Falluja</t>
  </si>
  <si>
    <t xml:space="preserve">قرية الحلابسة </t>
  </si>
  <si>
    <t>IQ-P00152</t>
  </si>
  <si>
    <t>Huwaiwa</t>
  </si>
  <si>
    <t xml:space="preserve">حويوة </t>
  </si>
  <si>
    <t>IQ-P00156</t>
  </si>
  <si>
    <t>Karma - Al Somod</t>
  </si>
  <si>
    <t>الصمود</t>
  </si>
  <si>
    <t>IQ-P00157</t>
  </si>
  <si>
    <t>Luhib</t>
  </si>
  <si>
    <t>اللهيب</t>
  </si>
  <si>
    <t>IQ-P00161</t>
  </si>
  <si>
    <t>Mujamma' Al Therthar Al Sakani</t>
  </si>
  <si>
    <t>مجمع الثرثار السكني</t>
  </si>
  <si>
    <t>IQ-P00164</t>
  </si>
  <si>
    <t>Neeamiya</t>
  </si>
  <si>
    <t xml:space="preserve">النعيمية </t>
  </si>
  <si>
    <t>IQ-P00166</t>
  </si>
  <si>
    <t>Qaryat Albu Hadid Al-Nasir</t>
  </si>
  <si>
    <t xml:space="preserve">البوحديد الناصر </t>
  </si>
  <si>
    <t>IQ-P00168</t>
  </si>
  <si>
    <t>Qaryat Al-Jaffa</t>
  </si>
  <si>
    <t xml:space="preserve">الجفة </t>
  </si>
  <si>
    <t>IQ-P00175</t>
  </si>
  <si>
    <t>subihat</t>
  </si>
  <si>
    <t xml:space="preserve">الصبيحات </t>
  </si>
  <si>
    <t>IQ-P00178</t>
  </si>
  <si>
    <t>Al Furat Complex</t>
  </si>
  <si>
    <t>مجمع الفرات</t>
  </si>
  <si>
    <t>IQ-P00181</t>
  </si>
  <si>
    <t>Al hawija</t>
  </si>
  <si>
    <t>حي الحويجه</t>
  </si>
  <si>
    <t>قرية البوحياة</t>
  </si>
  <si>
    <t>IQ-P00185</t>
  </si>
  <si>
    <t>Al-Khafajiyah Village</t>
  </si>
  <si>
    <t>قرية الخفاجية</t>
  </si>
  <si>
    <t>IQ-P00186</t>
  </si>
  <si>
    <t>Al-Mutanabi</t>
  </si>
  <si>
    <t>المتنبي</t>
  </si>
  <si>
    <t>IQ-P00187</t>
  </si>
  <si>
    <t>Al-sad Complex</t>
  </si>
  <si>
    <t>المجمع السكني لسد حديثة</t>
  </si>
  <si>
    <t>حي بني داهر</t>
  </si>
  <si>
    <t>IQ-P00190</t>
  </si>
  <si>
    <t>Barwanah - Hay Al-Shurta</t>
  </si>
  <si>
    <t>حي الشرطة - بروانه</t>
  </si>
  <si>
    <t>IQ-P00193</t>
  </si>
  <si>
    <t>Haqlaniyah - Al shuhada'a</t>
  </si>
  <si>
    <t>حي الشهداء - الحقلانية</t>
  </si>
  <si>
    <t>IQ-P00194</t>
  </si>
  <si>
    <t>Haqlaniyah- Hay Al-Faroq</t>
  </si>
  <si>
    <t>حي الفاروق - حقلانية</t>
  </si>
  <si>
    <t>IQ-P00197</t>
  </si>
  <si>
    <t>Hay Al Askary</t>
  </si>
  <si>
    <t>حي العسكري</t>
  </si>
  <si>
    <t>IQ-P00198</t>
  </si>
  <si>
    <t>Hay Al Haqlaniyah Qadim</t>
  </si>
  <si>
    <t>حي حقلانية القديمة</t>
  </si>
  <si>
    <t>IQ-P00199</t>
  </si>
  <si>
    <t>Hay Al Rifa'y</t>
  </si>
  <si>
    <t>حي الرفاعي</t>
  </si>
  <si>
    <t>IQ-P00200</t>
  </si>
  <si>
    <t>حي السراي</t>
  </si>
  <si>
    <t>IQ-P00201</t>
  </si>
  <si>
    <t>Hay Al Sha'y</t>
  </si>
  <si>
    <t>حي الشاعي</t>
  </si>
  <si>
    <t>IQ-P00202</t>
  </si>
  <si>
    <t>IQ-P00203</t>
  </si>
  <si>
    <t>IQ-P00204</t>
  </si>
  <si>
    <t>Hay Al Yarmuk</t>
  </si>
  <si>
    <t>IQ-P00205</t>
  </si>
  <si>
    <t>Hay Al-A'lya'a</t>
  </si>
  <si>
    <t>حي العلياء</t>
  </si>
  <si>
    <t>IQ-P00206</t>
  </si>
  <si>
    <t>Hay Al-Amin</t>
  </si>
  <si>
    <t>حي الامين</t>
  </si>
  <si>
    <t>IQ-P00207</t>
  </si>
  <si>
    <t>Hay Al-Farouq</t>
  </si>
  <si>
    <t>IQ-P00208</t>
  </si>
  <si>
    <t>Hay Al-Kurnish</t>
  </si>
  <si>
    <t>حي كورنيش</t>
  </si>
  <si>
    <t>IQ-P00209</t>
  </si>
  <si>
    <t>Hay al-mala'b</t>
  </si>
  <si>
    <t>حي الملعب</t>
  </si>
  <si>
    <t>IQ-P00210</t>
  </si>
  <si>
    <t>Hay Al-Mu'lameen</t>
  </si>
  <si>
    <t>حي المعلمين</t>
  </si>
  <si>
    <t>IQ-P00211</t>
  </si>
  <si>
    <t>Hay Al-Mu'tasem</t>
  </si>
  <si>
    <t>حي المعتصم</t>
  </si>
  <si>
    <t>IQ-P00212</t>
  </si>
  <si>
    <t>Hay Al-Rifaq</t>
  </si>
  <si>
    <t>حي الرفاق</t>
  </si>
  <si>
    <t>IQ-P00213</t>
  </si>
  <si>
    <t>Hay Al-shikh Al Hadid</t>
  </si>
  <si>
    <t>حي شيخ حديد</t>
  </si>
  <si>
    <t>IQ-P00214</t>
  </si>
  <si>
    <t>Hay Al-Subhani</t>
  </si>
  <si>
    <t>حي السبحاني</t>
  </si>
  <si>
    <t>IQ-P00215</t>
  </si>
  <si>
    <t>Hay Al-Thamaniya</t>
  </si>
  <si>
    <t>حي الثمانية</t>
  </si>
  <si>
    <t>IQ-P00216</t>
  </si>
  <si>
    <t>Hay Barwanah Al Gharbiyah</t>
  </si>
  <si>
    <t>حي بروانه غربيه</t>
  </si>
  <si>
    <t>IQ-P00217</t>
  </si>
  <si>
    <t>Hay Barwanah Al Sharqiyah</t>
  </si>
  <si>
    <t>حي بروانه شرقيه</t>
  </si>
  <si>
    <t>IQ-P00218</t>
  </si>
  <si>
    <t>Hay Ibn Al Haitham</t>
  </si>
  <si>
    <t>حي ابن الهيثم</t>
  </si>
  <si>
    <t>IQ-P00219</t>
  </si>
  <si>
    <t>Hay Ibn Bittar</t>
  </si>
  <si>
    <t>حي ابن بيطار</t>
  </si>
  <si>
    <t>IQ-P00220</t>
  </si>
  <si>
    <t>Hay K 28</t>
  </si>
  <si>
    <t>مجمع ك 28 (( كي ثري ))</t>
  </si>
  <si>
    <t>IQ-P00221</t>
  </si>
  <si>
    <t>Hay Sala Din</t>
  </si>
  <si>
    <t>IQ-P00227</t>
  </si>
  <si>
    <t>Qaryat Al khafsa</t>
  </si>
  <si>
    <t>منطقة  الخسفة</t>
  </si>
  <si>
    <t>IQ-P00232</t>
  </si>
  <si>
    <t>Zaghdan</t>
  </si>
  <si>
    <t>زغدان</t>
  </si>
  <si>
    <t>IQ-P00234</t>
  </si>
  <si>
    <t>Abu Tibban</t>
  </si>
  <si>
    <t>ابوطيبان</t>
  </si>
  <si>
    <t>العواصل</t>
  </si>
  <si>
    <t>IQ-P00238</t>
  </si>
  <si>
    <t>Al Baker</t>
  </si>
  <si>
    <t>حي البكر</t>
  </si>
  <si>
    <t>IQ-P00240</t>
  </si>
  <si>
    <t>Al Heet - Smnet Collective</t>
  </si>
  <si>
    <t xml:space="preserve">الحي السكني لمعمل الاسمنت </t>
  </si>
  <si>
    <t>IQ-P00244</t>
  </si>
  <si>
    <t>Al Khudha</t>
  </si>
  <si>
    <t xml:space="preserve">الخوضة </t>
  </si>
  <si>
    <t>IQ-P00246</t>
  </si>
  <si>
    <t>Al Muhamdee</t>
  </si>
  <si>
    <t xml:space="preserve">المحمدي </t>
  </si>
  <si>
    <t>السكلة</t>
  </si>
  <si>
    <t>IQ-P00248</t>
  </si>
  <si>
    <t>IQ-P00249</t>
  </si>
  <si>
    <t>Al-A'liyah</t>
  </si>
  <si>
    <t>العلية</t>
  </si>
  <si>
    <t>IQ-P00250</t>
  </si>
  <si>
    <t>Al-Bustamiyah</t>
  </si>
  <si>
    <t>البسطامية</t>
  </si>
  <si>
    <t>IQ-P00252</t>
  </si>
  <si>
    <t>Al-Jananiyah</t>
  </si>
  <si>
    <t>الجنانية</t>
  </si>
  <si>
    <t>IQ-P00253</t>
  </si>
  <si>
    <t>Al-Jawa'nah</t>
  </si>
  <si>
    <t xml:space="preserve">الجواعنة </t>
  </si>
  <si>
    <t>IQ-P00255</t>
  </si>
  <si>
    <t>Al-Khaldiyah</t>
  </si>
  <si>
    <t xml:space="preserve">الخالدية </t>
  </si>
  <si>
    <t>IQ-P00256</t>
  </si>
  <si>
    <t>Al-Ma'mora</t>
  </si>
  <si>
    <t>المعمورة</t>
  </si>
  <si>
    <t>IQ-P00257</t>
  </si>
  <si>
    <t>Al-Mashhad</t>
  </si>
  <si>
    <t>المشهد</t>
  </si>
  <si>
    <t>IQ-P00258</t>
  </si>
  <si>
    <t>Al-muabdiyat</t>
  </si>
  <si>
    <t>المعبديات</t>
  </si>
  <si>
    <t>IQ-P00259</t>
  </si>
  <si>
    <t>Al-Mujama' Al-Sakani</t>
  </si>
  <si>
    <t>الحي السكني</t>
  </si>
  <si>
    <t>IQ-P00261</t>
  </si>
  <si>
    <t>Al-Qalqalah</t>
  </si>
  <si>
    <t xml:space="preserve">القلقة </t>
  </si>
  <si>
    <t>IQ-P00262</t>
  </si>
  <si>
    <t>Al-Qutiniyah</t>
  </si>
  <si>
    <t xml:space="preserve">القطنية </t>
  </si>
  <si>
    <t>IQ-P00263</t>
  </si>
  <si>
    <t>Al-shuhdaْa</t>
  </si>
  <si>
    <t>الشهداء</t>
  </si>
  <si>
    <t>IQ-P00264</t>
  </si>
  <si>
    <t>Al-Sikak</t>
  </si>
  <si>
    <t>السكك</t>
  </si>
  <si>
    <t>IQ-P00265</t>
  </si>
  <si>
    <t>Al-Tarabshah</t>
  </si>
  <si>
    <t xml:space="preserve">مجمع الطرابشة </t>
  </si>
  <si>
    <t>IQ-P00266</t>
  </si>
  <si>
    <t>Al-Ummal</t>
  </si>
  <si>
    <t xml:space="preserve">العمال </t>
  </si>
  <si>
    <t>IQ-P00267</t>
  </si>
  <si>
    <t>`Aqabah</t>
  </si>
  <si>
    <t>العكبة</t>
  </si>
  <si>
    <t>بني خزرج</t>
  </si>
  <si>
    <t>IQ-P00270</t>
  </si>
  <si>
    <t>Basair</t>
  </si>
  <si>
    <t xml:space="preserve">البصائر </t>
  </si>
  <si>
    <t>IQ-P00273</t>
  </si>
  <si>
    <t>Binan</t>
  </si>
  <si>
    <t>بنان</t>
  </si>
  <si>
    <t>IQ-P00275</t>
  </si>
  <si>
    <t>Duweliyah</t>
  </si>
  <si>
    <t xml:space="preserve">دويلية </t>
  </si>
  <si>
    <t>IQ-P00278</t>
  </si>
  <si>
    <t>Hay Al Farouq</t>
  </si>
  <si>
    <t>IQ-P00279</t>
  </si>
  <si>
    <t>Hay Al Hurriya</t>
  </si>
  <si>
    <t>الحرية</t>
  </si>
  <si>
    <t>IQ-P00281</t>
  </si>
  <si>
    <t>Hay al Jury</t>
  </si>
  <si>
    <t>الجري</t>
  </si>
  <si>
    <t>IQ-P00282</t>
  </si>
  <si>
    <t>Hay Al Khadraa</t>
  </si>
  <si>
    <t>الخضراء</t>
  </si>
  <si>
    <t>IQ-P00283</t>
  </si>
  <si>
    <t>Hay Al Ma'moun</t>
  </si>
  <si>
    <t xml:space="preserve">حي المامون </t>
  </si>
  <si>
    <t>IQ-P00284</t>
  </si>
  <si>
    <t>السلام</t>
  </si>
  <si>
    <t>IQ-P00285</t>
  </si>
  <si>
    <t>IQ-P00286</t>
  </si>
  <si>
    <t>Hay Al-Dawarah Al-Sharqiyah</t>
  </si>
  <si>
    <t>الدوارة الشرقية</t>
  </si>
  <si>
    <t>IQ-P00287</t>
  </si>
  <si>
    <t>Hay Al-Etfa'a</t>
  </si>
  <si>
    <t>حي الاطفاء</t>
  </si>
  <si>
    <t>IQ-P00288</t>
  </si>
  <si>
    <t>Hay Al-Hasaniya</t>
  </si>
  <si>
    <t>الحسنية</t>
  </si>
  <si>
    <t>IQ-P00289</t>
  </si>
  <si>
    <t>Hay Al-Jabal</t>
  </si>
  <si>
    <t xml:space="preserve">الجبل </t>
  </si>
  <si>
    <t>IQ-P00291</t>
  </si>
  <si>
    <t>Hay Al-jam'yah 2</t>
  </si>
  <si>
    <t>الجمعية الثانية</t>
  </si>
  <si>
    <t>IQ-P00292</t>
  </si>
  <si>
    <t>Hay Al-Khudhir</t>
  </si>
  <si>
    <t>IQ-P00294</t>
  </si>
  <si>
    <t>القدس</t>
  </si>
  <si>
    <t>IQ-P00295</t>
  </si>
  <si>
    <t>Hay Al-Sadiq</t>
  </si>
  <si>
    <t>IQ-P00297</t>
  </si>
  <si>
    <t>Hay Al-Sina'y</t>
  </si>
  <si>
    <t xml:space="preserve"> الحي الصناعي </t>
  </si>
  <si>
    <t>IQ-P00298</t>
  </si>
  <si>
    <t>Hay Al-Sirajiyah</t>
  </si>
  <si>
    <t>السراجية</t>
  </si>
  <si>
    <t>IQ-P00299</t>
  </si>
  <si>
    <t>Hay Al-Zuhoor</t>
  </si>
  <si>
    <t>حي الزهور</t>
  </si>
  <si>
    <t>IQ-P00305</t>
  </si>
  <si>
    <t>Jubbah</t>
  </si>
  <si>
    <t xml:space="preserve">جبة </t>
  </si>
  <si>
    <t>IQ-P00307</t>
  </si>
  <si>
    <t>Kapisah - Hay Al-Sina'y</t>
  </si>
  <si>
    <t>الحي الصناعي</t>
  </si>
  <si>
    <t>IQ-P00312</t>
  </si>
  <si>
    <t>Kubaisa Al-qadimah</t>
  </si>
  <si>
    <t>كبيسة القديمة</t>
  </si>
  <si>
    <t>IQ-P00319</t>
  </si>
  <si>
    <t>Maskhan</t>
  </si>
  <si>
    <t>المصخن</t>
  </si>
  <si>
    <t>IQ-P00320</t>
  </si>
  <si>
    <t>Mualmeen</t>
  </si>
  <si>
    <t>المعلمين</t>
  </si>
  <si>
    <t>IQ-P00326</t>
  </si>
  <si>
    <t>Qaryat Al-Dolab</t>
  </si>
  <si>
    <t xml:space="preserve">الدولاب </t>
  </si>
  <si>
    <t>IQ-P00332</t>
  </si>
  <si>
    <t>Samalah</t>
  </si>
  <si>
    <t>سمالة</t>
  </si>
  <si>
    <t>IQ-P00335</t>
  </si>
  <si>
    <t>Sawar</t>
  </si>
  <si>
    <t>الصاور</t>
  </si>
  <si>
    <t>IQ-P00336</t>
  </si>
  <si>
    <t>Saweeb</t>
  </si>
  <si>
    <t>سويب</t>
  </si>
  <si>
    <t>IQ-P00338</t>
  </si>
  <si>
    <t>Tal aswad</t>
  </si>
  <si>
    <t>تل اسود</t>
  </si>
  <si>
    <t>IQ-P00341</t>
  </si>
  <si>
    <t>The first jamaiya</t>
  </si>
  <si>
    <t>الجمعية الاولى</t>
  </si>
  <si>
    <t>IQ-P00344</t>
  </si>
  <si>
    <t>Zakhikhah</t>
  </si>
  <si>
    <t>زخيخة</t>
  </si>
  <si>
    <t>IQ-P00346</t>
  </si>
  <si>
    <t>Zoyah Al-gharbiyah</t>
  </si>
  <si>
    <t>زوية الغربية</t>
  </si>
  <si>
    <t>IQ-P00347</t>
  </si>
  <si>
    <t>Zoyah Al-sharqiyah</t>
  </si>
  <si>
    <t xml:space="preserve">زوية الشرقية </t>
  </si>
  <si>
    <t>IQ-P00348</t>
  </si>
  <si>
    <t>Zuwayyah</t>
  </si>
  <si>
    <t>الزوية</t>
  </si>
  <si>
    <t>Al-Ka'im</t>
  </si>
  <si>
    <t>IQ-P00349</t>
  </si>
  <si>
    <t>Al `Ubaydi</t>
  </si>
  <si>
    <t>مرحلة الاولى</t>
  </si>
  <si>
    <t>IQ-P00350</t>
  </si>
  <si>
    <t>Al `Ubaydi-2</t>
  </si>
  <si>
    <t xml:space="preserve">مرحلة الثانية </t>
  </si>
  <si>
    <t>IQ-P00351</t>
  </si>
  <si>
    <t>Al `Ubaydi-3</t>
  </si>
  <si>
    <t>مرحلة الثالثة</t>
  </si>
  <si>
    <t>IQ-P00352</t>
  </si>
  <si>
    <t>Al `Ubaydi-Smnt</t>
  </si>
  <si>
    <t>المجمع السكني لمعمل سمنت القائم</t>
  </si>
  <si>
    <t>IQ-P00353</t>
  </si>
  <si>
    <t>Al Anga'a</t>
  </si>
  <si>
    <t>حي العنقاء</t>
  </si>
  <si>
    <t>IQ-P00354</t>
  </si>
  <si>
    <t>Al Aubaidi Al Qadima</t>
  </si>
  <si>
    <t xml:space="preserve">العبيدي القديمة </t>
  </si>
  <si>
    <t>IQ-P00358</t>
  </si>
  <si>
    <t>Al Nahda Al-Sharqiyah</t>
  </si>
  <si>
    <t>حي النهضة الشرقية</t>
  </si>
  <si>
    <t>IQ-P00361</t>
  </si>
  <si>
    <t>Al Rumanah Al Gharbiyah</t>
  </si>
  <si>
    <t>حي الرمانة الغربية</t>
  </si>
  <si>
    <t>IQ-P00362</t>
  </si>
  <si>
    <t>Al Rumanah Al Sharqiyah</t>
  </si>
  <si>
    <t>حي الرمانة الشرقية</t>
  </si>
  <si>
    <t>IQ-P00365</t>
  </si>
  <si>
    <t>Al Zalla</t>
  </si>
  <si>
    <t>قرية الزلة</t>
  </si>
  <si>
    <t>IQ-P00368</t>
  </si>
  <si>
    <t>Albu Hardan</t>
  </si>
  <si>
    <t>قرية البوحردان</t>
  </si>
  <si>
    <t>IQ-P00369</t>
  </si>
  <si>
    <t>Albu Ubaid</t>
  </si>
  <si>
    <t>قرية البوعبيد</t>
  </si>
  <si>
    <t>قرية الربط</t>
  </si>
  <si>
    <t>حي 12ربيع الاول</t>
  </si>
  <si>
    <t>IQ-P00376</t>
  </si>
  <si>
    <t>IQ-P00377</t>
  </si>
  <si>
    <t>Hay Al Rashid</t>
  </si>
  <si>
    <t>حي الرشيد</t>
  </si>
  <si>
    <t>IQ-P00378</t>
  </si>
  <si>
    <t>Hay Al Sham</t>
  </si>
  <si>
    <t>حي الشام ( الجمعية )</t>
  </si>
  <si>
    <t>IQ-P00380</t>
  </si>
  <si>
    <t>Hay Al Sina'y</t>
  </si>
  <si>
    <t>حي الصناعي</t>
  </si>
  <si>
    <t>حي الاندلس</t>
  </si>
  <si>
    <t>IQ-P00383</t>
  </si>
  <si>
    <t>Hay Al-Athar</t>
  </si>
  <si>
    <t>حي الاثار</t>
  </si>
  <si>
    <t>IQ-P00384</t>
  </si>
  <si>
    <t>Hay Al-Farooq</t>
  </si>
  <si>
    <t>IQ-P00387</t>
  </si>
  <si>
    <t>Hay Al-Ma'amon</t>
  </si>
  <si>
    <t>حي المامون</t>
  </si>
  <si>
    <t>IQ-P00388</t>
  </si>
  <si>
    <t>Hay Al-Makarim</t>
  </si>
  <si>
    <t>حي المكارم</t>
  </si>
  <si>
    <t>IQ-P00390</t>
  </si>
  <si>
    <t>Hay Al-Salam</t>
  </si>
  <si>
    <t>IQ-P00391</t>
  </si>
  <si>
    <t>Hay Al-Yarmook</t>
  </si>
  <si>
    <t>IQ-P00398</t>
  </si>
  <si>
    <t>Sa`dah</t>
  </si>
  <si>
    <t>قرية سعده</t>
  </si>
  <si>
    <t>IQ-P00401</t>
  </si>
  <si>
    <t>Wazeeriya</t>
  </si>
  <si>
    <t>حي الوزيرية</t>
  </si>
  <si>
    <t>IQ-P00402</t>
  </si>
  <si>
    <t>5 Kilo</t>
  </si>
  <si>
    <t>الخمسة كيلو</t>
  </si>
  <si>
    <t>IQ-P00403</t>
  </si>
  <si>
    <t>7 Killo - Al Barkhrabit complex</t>
  </si>
  <si>
    <t xml:space="preserve">السبعة كيلو - مجمع البخربيط </t>
  </si>
  <si>
    <t>IQ-P00404</t>
  </si>
  <si>
    <t>7 Killo - Al Karfanat</t>
  </si>
  <si>
    <t xml:space="preserve">السبعة كيلو - الكرفانات  </t>
  </si>
  <si>
    <t>IQ-P00405</t>
  </si>
  <si>
    <t>7 Killo - Al Sat</t>
  </si>
  <si>
    <t xml:space="preserve">السبعة كيلو - السات  </t>
  </si>
  <si>
    <t>IQ-P00406</t>
  </si>
  <si>
    <t>7 Killo - al-mojama'a al-sakany</t>
  </si>
  <si>
    <t xml:space="preserve">السبعة كيلو - المجمع السكني </t>
  </si>
  <si>
    <t>IQ-P00408</t>
  </si>
  <si>
    <t>Abu Fless</t>
  </si>
  <si>
    <t xml:space="preserve">ابو فليس </t>
  </si>
  <si>
    <t>IQ-P00427</t>
  </si>
  <si>
    <t>Al Sofeya</t>
  </si>
  <si>
    <t>الصوفية</t>
  </si>
  <si>
    <t>IQ-P00429</t>
  </si>
  <si>
    <t>Al-Ankor</t>
  </si>
  <si>
    <t>العنكور</t>
  </si>
  <si>
    <t>IQ-P00454</t>
  </si>
  <si>
    <t>Al-Jazerah</t>
  </si>
  <si>
    <t>IQ-P00455</t>
  </si>
  <si>
    <t>Al-Jeraishi</t>
  </si>
  <si>
    <t>الجرايشي</t>
  </si>
  <si>
    <t>IQ-P00456</t>
  </si>
  <si>
    <t>Al-Kully Kom Complex</t>
  </si>
  <si>
    <t xml:space="preserve">مجمع الكولي كم </t>
  </si>
  <si>
    <t>IQ-P00459</t>
  </si>
  <si>
    <t>Al-Sadiqiyah</t>
  </si>
  <si>
    <t xml:space="preserve">الصديقية </t>
  </si>
  <si>
    <t>IQ-P00463</t>
  </si>
  <si>
    <t>Al-Shuhada'a</t>
  </si>
  <si>
    <t xml:space="preserve"> حي الشهداء</t>
  </si>
  <si>
    <t>IQ-P00477</t>
  </si>
  <si>
    <t>Hay Al Mu'lmeen</t>
  </si>
  <si>
    <t xml:space="preserve">حي المعلمين </t>
  </si>
  <si>
    <t>IQ-P00480</t>
  </si>
  <si>
    <t>Hay Al-Madani</t>
  </si>
  <si>
    <t xml:space="preserve">الحي المدني </t>
  </si>
  <si>
    <t>IQ-P00481</t>
  </si>
  <si>
    <t>IQ-P00484</t>
  </si>
  <si>
    <t>Hay Al-Umal</t>
  </si>
  <si>
    <t xml:space="preserve">حي العمال </t>
  </si>
  <si>
    <t>IQ-P00487</t>
  </si>
  <si>
    <t>Housiyba Al-sharqiyah</t>
  </si>
  <si>
    <t xml:space="preserve">حصيبة الشرقية </t>
  </si>
  <si>
    <t>IQ-P00496</t>
  </si>
  <si>
    <t>Sin Al-Thubban</t>
  </si>
  <si>
    <t>سن الذبان</t>
  </si>
  <si>
    <t>IQ-P00499</t>
  </si>
  <si>
    <t>Warar</t>
  </si>
  <si>
    <t>الورار</t>
  </si>
  <si>
    <t>IQ-P00501</t>
  </si>
  <si>
    <t>Zoyaha Al-Thuban</t>
  </si>
  <si>
    <t>زوية الذبان</t>
  </si>
  <si>
    <t>IQ-P00503</t>
  </si>
  <si>
    <t>Al Askaree</t>
  </si>
  <si>
    <t>IQ-P00504</t>
  </si>
  <si>
    <t>Al Haara</t>
  </si>
  <si>
    <t>حي الحارة</t>
  </si>
  <si>
    <t>IQ-P00505</t>
  </si>
  <si>
    <t>Al Wadi</t>
  </si>
  <si>
    <t>حي الوادي</t>
  </si>
  <si>
    <t>IQ-P00509</t>
  </si>
  <si>
    <t>Al-Dara'emah Village</t>
  </si>
  <si>
    <t>قرية الدراعمة</t>
  </si>
  <si>
    <t>حي الانتصار</t>
  </si>
  <si>
    <t>IQ-P00516</t>
  </si>
  <si>
    <t>Germany Company Location</t>
  </si>
  <si>
    <t>مجمع الشركة الالمانية</t>
  </si>
  <si>
    <t>IQ-P00517</t>
  </si>
  <si>
    <t>Gharb Al-Wadi</t>
  </si>
  <si>
    <t>حي غرب الوادي</t>
  </si>
  <si>
    <t>حي المطار</t>
  </si>
  <si>
    <t>IQ-P00521</t>
  </si>
  <si>
    <t>Hay Al Meethagh</t>
  </si>
  <si>
    <t>حي الميثاق</t>
  </si>
  <si>
    <t>IQ-P00523</t>
  </si>
  <si>
    <t>Al Nakheeb</t>
  </si>
  <si>
    <t>النخيب</t>
  </si>
  <si>
    <t>IQ-P00524</t>
  </si>
  <si>
    <t>Rumilah Village</t>
  </si>
  <si>
    <t>قرية رميلة</t>
  </si>
  <si>
    <t>Ra'ua</t>
  </si>
  <si>
    <t>IQ-P00527</t>
  </si>
  <si>
    <t>IQ-P00531</t>
  </si>
  <si>
    <t>Al Qaal'a</t>
  </si>
  <si>
    <t>حي القلعة</t>
  </si>
  <si>
    <t>حي الهداية</t>
  </si>
  <si>
    <t>IQ-P00546</t>
  </si>
  <si>
    <t>IQ-P00547</t>
  </si>
  <si>
    <t xml:space="preserve">حي السلام </t>
  </si>
  <si>
    <t>IQ-P00548</t>
  </si>
  <si>
    <t>Hay Al Sho'ba</t>
  </si>
  <si>
    <t>حي الشعبة</t>
  </si>
  <si>
    <t>IQ-P00549</t>
  </si>
  <si>
    <t>IQ-P00550</t>
  </si>
  <si>
    <t>Hay Ra'ua Al-Jadida</t>
  </si>
  <si>
    <t>حي راوة جديدة</t>
  </si>
  <si>
    <t>IQ-P00555</t>
  </si>
  <si>
    <t>Rawa Al Qadima</t>
  </si>
  <si>
    <t>حي راوة قديمة</t>
  </si>
  <si>
    <t xml:space="preserve">البصرة / ابو الخصيب /ابو الجوزي </t>
  </si>
  <si>
    <t>IQ-P00562</t>
  </si>
  <si>
    <t>Abu flos</t>
  </si>
  <si>
    <t xml:space="preserve">البصرة /ابو الخصيب /ابو فلوس </t>
  </si>
  <si>
    <t>IQ-P00564</t>
  </si>
  <si>
    <t>Abu magheera</t>
  </si>
  <si>
    <t>ابو مغيره</t>
  </si>
  <si>
    <t>IQ-P00576</t>
  </si>
  <si>
    <t>Al Ma'areef</t>
  </si>
  <si>
    <t xml:space="preserve">البصرة /ابو الخصيب /المعارف </t>
  </si>
  <si>
    <t>IQ-P00581</t>
  </si>
  <si>
    <t>Al-Abdaliyan</t>
  </si>
  <si>
    <t xml:space="preserve">البصرة /ابو الخصيب /العبدليان </t>
  </si>
  <si>
    <t>IQ-P00585</t>
  </si>
  <si>
    <t>Al-Awjah</t>
  </si>
  <si>
    <t>البصرة /ابو الخصيب /العوجه</t>
  </si>
  <si>
    <t>IQ-P00586</t>
  </si>
  <si>
    <t>Al-bahadria</t>
  </si>
  <si>
    <t xml:space="preserve">البهادرية </t>
  </si>
  <si>
    <t>IQ-P00601</t>
  </si>
  <si>
    <t>Al-jadida</t>
  </si>
  <si>
    <t>البصرة / ابو الخصيب /الجُديدا</t>
  </si>
  <si>
    <t>IQ-P00606</t>
  </si>
  <si>
    <t>Darb Al-lebany</t>
  </si>
  <si>
    <t>البصرة / ابو الخصيب / درب اللباني</t>
  </si>
  <si>
    <t>IQ-P00624</t>
  </si>
  <si>
    <t>Awaisian</t>
  </si>
  <si>
    <t>عويسيان</t>
  </si>
  <si>
    <t>باب دباغ</t>
  </si>
  <si>
    <t>IQ-P00632</t>
  </si>
  <si>
    <t>Bab midan</t>
  </si>
  <si>
    <t xml:space="preserve">باب ميدان </t>
  </si>
  <si>
    <t xml:space="preserve">البصرة/ ابو الخصيب /باب طويل </t>
  </si>
  <si>
    <t>البصرة / ابو الخصيب /حمدن</t>
  </si>
  <si>
    <t>IQ-P00658</t>
  </si>
  <si>
    <t>Hay Al Askarye</t>
  </si>
  <si>
    <t xml:space="preserve">الحي العسكري </t>
  </si>
  <si>
    <t>IQ-P00681</t>
  </si>
  <si>
    <t>Kut Al Solhy</t>
  </si>
  <si>
    <t>ابو الخصيب / كوت الصلحي</t>
  </si>
  <si>
    <t>نهر خوز</t>
  </si>
  <si>
    <t>IQ-P00726</t>
  </si>
  <si>
    <t>Yousifan</t>
  </si>
  <si>
    <t xml:space="preserve">البصرة / ابو الخصيب / يوسفان </t>
  </si>
  <si>
    <t>IQ-P00730</t>
  </si>
  <si>
    <t>50 hosh</t>
  </si>
  <si>
    <t xml:space="preserve"> 50حوش</t>
  </si>
  <si>
    <t>IQ-P00733</t>
  </si>
  <si>
    <t>Abu Hilwa</t>
  </si>
  <si>
    <t>الهارثة / ابو حلوه</t>
  </si>
  <si>
    <t>IQ-P00736</t>
  </si>
  <si>
    <t>Abu sukhair</t>
  </si>
  <si>
    <t>ابو صخير</t>
  </si>
  <si>
    <t xml:space="preserve">البصرة /العشار/ العطيرية </t>
  </si>
  <si>
    <t>البصرة / المعقل /الابله</t>
  </si>
  <si>
    <t xml:space="preserve">البصرة/الامن الداخلي </t>
  </si>
  <si>
    <t>IQ-P00754</t>
  </si>
  <si>
    <t>Al Harthah</t>
  </si>
  <si>
    <t xml:space="preserve">البصرة /مركز الهارثة </t>
  </si>
  <si>
    <t xml:space="preserve">البصرة / الجزائر </t>
  </si>
  <si>
    <t xml:space="preserve">البصرة / الجمهورية </t>
  </si>
  <si>
    <t>IQ-P00765</t>
  </si>
  <si>
    <t>Al Khaleej4</t>
  </si>
  <si>
    <t>البصرة /الجمعيات /حي الخليج 4</t>
  </si>
  <si>
    <t>IQ-P00771</t>
  </si>
  <si>
    <t>Al Maqil</t>
  </si>
  <si>
    <t>البصرة /المعقل /حي جنادين</t>
  </si>
  <si>
    <t xml:space="preserve">البصرة /الموفقية </t>
  </si>
  <si>
    <t>IQ-P00776</t>
  </si>
  <si>
    <t>Al Qabla \\ Hay Al Baladiyat</t>
  </si>
  <si>
    <t xml:space="preserve">البصرة /القبلة /حي البلديات </t>
  </si>
  <si>
    <t>IQ-P00777</t>
  </si>
  <si>
    <t>AL Qiziza</t>
  </si>
  <si>
    <t>الكزيزه</t>
  </si>
  <si>
    <t>الشعله</t>
  </si>
  <si>
    <t>السيبيليات</t>
  </si>
  <si>
    <t>البصرة / التميمية</t>
  </si>
  <si>
    <t>IQ-P00783</t>
  </si>
  <si>
    <t>Al Tuwaysa</t>
  </si>
  <si>
    <t>البصرة /الطويسه</t>
  </si>
  <si>
    <t>IQ-P00785</t>
  </si>
  <si>
    <t>Al-abbasya</t>
  </si>
  <si>
    <t xml:space="preserve">العباسية </t>
  </si>
  <si>
    <t>الاصمعي الجديد</t>
  </si>
  <si>
    <t>البصرة /الهارثة /البدران</t>
  </si>
  <si>
    <t>IQ-P00795</t>
  </si>
  <si>
    <t>Al-Baker &amp; Al-Ahrar</t>
  </si>
  <si>
    <t>البكر والاحرار</t>
  </si>
  <si>
    <t xml:space="preserve">البصرة / البراضعية </t>
  </si>
  <si>
    <t>IQ-P00807</t>
  </si>
  <si>
    <t>5 Miles - AlHadi Al Ula</t>
  </si>
  <si>
    <t>5ميل الهادي الاولى</t>
  </si>
  <si>
    <t xml:space="preserve">البصرة /القبلة / حي الحكيم </t>
  </si>
  <si>
    <t xml:space="preserve">البصرة / الحكيمية </t>
  </si>
  <si>
    <t>IQ-P00815</t>
  </si>
  <si>
    <t>Al-Jnaina</t>
  </si>
  <si>
    <t xml:space="preserve">الجنينة </t>
  </si>
  <si>
    <t>الجبيله</t>
  </si>
  <si>
    <t>IQ-P00820</t>
  </si>
  <si>
    <t>Al-khaleeliya/2</t>
  </si>
  <si>
    <t>الخليلية 2</t>
  </si>
  <si>
    <t>IQ-P00826</t>
  </si>
  <si>
    <t>Al Maqil- Al-kindi</t>
  </si>
  <si>
    <t>البصرة / المعقل / الكندي</t>
  </si>
  <si>
    <t xml:space="preserve">البصرة /المشراق القديم </t>
  </si>
  <si>
    <t>البصرة / المشراق/المشراق الجديد</t>
  </si>
  <si>
    <t>IQ-P00840</t>
  </si>
  <si>
    <t>Al-mutaiha</t>
  </si>
  <si>
    <t xml:space="preserve">المطيحة </t>
  </si>
  <si>
    <t>IQ-P00842</t>
  </si>
  <si>
    <t>Al-qeshla</t>
  </si>
  <si>
    <t xml:space="preserve">القشلة </t>
  </si>
  <si>
    <t>IQ-P00852</t>
  </si>
  <si>
    <t>Al-tahseeniya al-qadeema</t>
  </si>
  <si>
    <t>التحسينية القديمة</t>
  </si>
  <si>
    <t>حي الرافدين</t>
  </si>
  <si>
    <t>IQ-P00860</t>
  </si>
  <si>
    <t>As-sa_ii</t>
  </si>
  <si>
    <t>الساعي</t>
  </si>
  <si>
    <t>IQ-P00861</t>
  </si>
  <si>
    <t>As-safat - Al Qadima</t>
  </si>
  <si>
    <t>البصرة القديمة / الصفاة</t>
  </si>
  <si>
    <t>IQ-P00862</t>
  </si>
  <si>
    <t>As-saimar</t>
  </si>
  <si>
    <t>السيمر</t>
  </si>
  <si>
    <t>البصرة / التحسينية /التحسينية الجديده</t>
  </si>
  <si>
    <t>IQ-P00876</t>
  </si>
  <si>
    <t>Braiha</t>
  </si>
  <si>
    <t xml:space="preserve">بريهة </t>
  </si>
  <si>
    <t>البصرة /كازينو لبنان</t>
  </si>
  <si>
    <t>IQ-P00879</t>
  </si>
  <si>
    <t>Door Al Dubbat</t>
  </si>
  <si>
    <t>دور الضباط</t>
  </si>
  <si>
    <t>IQ-P00880</t>
  </si>
  <si>
    <t>Door al-hendiya</t>
  </si>
  <si>
    <t xml:space="preserve">دور الهندية </t>
  </si>
  <si>
    <t>IQ-P00881</t>
  </si>
  <si>
    <t>Door Al-Sho'oen</t>
  </si>
  <si>
    <t>دور الشؤون</t>
  </si>
  <si>
    <t>IQ-P00885</t>
  </si>
  <si>
    <t>Door as-sailo_</t>
  </si>
  <si>
    <t>دور السايلو</t>
  </si>
  <si>
    <t>IQ-P00887</t>
  </si>
  <si>
    <t>Door at-taqa</t>
  </si>
  <si>
    <t xml:space="preserve">دور الطاقة </t>
  </si>
  <si>
    <t>IQ-P00888</t>
  </si>
  <si>
    <t>Door Nowab Al Dubbat</t>
  </si>
  <si>
    <t>دور النواب الضباط</t>
  </si>
  <si>
    <t>البصرة / دور النفط</t>
  </si>
  <si>
    <t>IQ-P00891</t>
  </si>
  <si>
    <t>Eskan al-mawanie'</t>
  </si>
  <si>
    <t>اسكان المواني</t>
  </si>
  <si>
    <t>IQ-P00902</t>
  </si>
  <si>
    <t>Hai al-antesar</t>
  </si>
  <si>
    <t>البصرة/الجنينة / حي الانتصار</t>
  </si>
  <si>
    <t>IQ-P00904</t>
  </si>
  <si>
    <t>Hai al-bato_l</t>
  </si>
  <si>
    <t>حي البتول</t>
  </si>
  <si>
    <t>IQ-P00906</t>
  </si>
  <si>
    <t>Hai al-hussain/2</t>
  </si>
  <si>
    <t>الحيانية / حي الحسين 2</t>
  </si>
  <si>
    <t>البصرة / حي الكفاءات</t>
  </si>
  <si>
    <t>البصرة / الجمعيات / حي الخليج3</t>
  </si>
  <si>
    <t xml:space="preserve">البصرة / حي المهندسين </t>
  </si>
  <si>
    <t>IQ-P00921</t>
  </si>
  <si>
    <t>Hai al-mu_alemin</t>
  </si>
  <si>
    <t xml:space="preserve">البصرة القديمة / حي المعلمين </t>
  </si>
  <si>
    <t>IQ-P00923</t>
  </si>
  <si>
    <t>Hai amman</t>
  </si>
  <si>
    <t>حي عمان</t>
  </si>
  <si>
    <t>IQ-P00924</t>
  </si>
  <si>
    <t>Al Harthah / Hay Al Risalah</t>
  </si>
  <si>
    <t>الهارثة / حي الرسالة</t>
  </si>
  <si>
    <t>البصرة / حي الزهراء</t>
  </si>
  <si>
    <t>IQ-P00929</t>
  </si>
  <si>
    <t>Hai sana_a</t>
  </si>
  <si>
    <t>حي صنعاء</t>
  </si>
  <si>
    <t>IQ-P00938</t>
  </si>
  <si>
    <t>Hay Al Hussain 4</t>
  </si>
  <si>
    <t>البصرة /الحيانية /حي الحسين 4</t>
  </si>
  <si>
    <t>IQ-P00939</t>
  </si>
  <si>
    <t>Hay AL Hussainyia</t>
  </si>
  <si>
    <t xml:space="preserve">البصرة / حي الحسينية </t>
  </si>
  <si>
    <t xml:space="preserve">البصرة / القبلة /حي الجامعة </t>
  </si>
  <si>
    <t>IQ-P00945</t>
  </si>
  <si>
    <t>Hay Al Qai'm 2</t>
  </si>
  <si>
    <t>البصرة /القبلة /القائم 2</t>
  </si>
  <si>
    <t>IQ-P00946</t>
  </si>
  <si>
    <t>Hay Al Rasheed</t>
  </si>
  <si>
    <t>البصرة / القبلة /حي الرشيد</t>
  </si>
  <si>
    <t xml:space="preserve">البصرة / حي الرسالة </t>
  </si>
  <si>
    <t>IQ-P00952</t>
  </si>
  <si>
    <t>Hay Al-Asdiqa'a</t>
  </si>
  <si>
    <t>حي الاصدقاء</t>
  </si>
  <si>
    <t>IQ-P00953</t>
  </si>
  <si>
    <t>Hay Al-Asma'e Al-Qadeem</t>
  </si>
  <si>
    <t xml:space="preserve">حي الاصمعي القديم </t>
  </si>
  <si>
    <t>IQ-P00954</t>
  </si>
  <si>
    <t>Hay Al-Husain 3</t>
  </si>
  <si>
    <t>البصرة/الحيانية /حي الحسين 3</t>
  </si>
  <si>
    <t>IQ-P00960</t>
  </si>
  <si>
    <t>Hay Al-Markaz</t>
  </si>
  <si>
    <t>حي المركز</t>
  </si>
  <si>
    <t>البصرة / العشار/حي الزهور</t>
  </si>
  <si>
    <t>IQ-P00967</t>
  </si>
  <si>
    <t>Hay Tariq</t>
  </si>
  <si>
    <t>البصرة / المعقل /حي طارق</t>
  </si>
  <si>
    <t>البصرة / منطقة ابن غزوان (العالية )</t>
  </si>
  <si>
    <t>IQ-P00978</t>
  </si>
  <si>
    <t>Karmat `Ali</t>
  </si>
  <si>
    <t xml:space="preserve">كرمة علي  </t>
  </si>
  <si>
    <t>IQ-P00979</t>
  </si>
  <si>
    <t>Kut al-hejaj</t>
  </si>
  <si>
    <t xml:space="preserve">البصرة / كوت الحجاج </t>
  </si>
  <si>
    <t xml:space="preserve">مناوي لجم </t>
  </si>
  <si>
    <t>IQ-P00991</t>
  </si>
  <si>
    <t>Manawi pasha</t>
  </si>
  <si>
    <t>مناوي باشا</t>
  </si>
  <si>
    <t>IQ-P00998</t>
  </si>
  <si>
    <t>Mosa Kadhim</t>
  </si>
  <si>
    <t xml:space="preserve">البصرة /القبلة / موسى الكاظم </t>
  </si>
  <si>
    <t>IQ-P01002</t>
  </si>
  <si>
    <t>Nadhran</t>
  </si>
  <si>
    <t>البصرة / نظران</t>
  </si>
  <si>
    <t>IQ-P01005</t>
  </si>
  <si>
    <t>Najibiah</t>
  </si>
  <si>
    <t xml:space="preserve">نجيبية </t>
  </si>
  <si>
    <t>IQ-P01013</t>
  </si>
  <si>
    <t>Sabkhat al-arab</t>
  </si>
  <si>
    <t xml:space="preserve"> صبخة العرب </t>
  </si>
  <si>
    <t>IQ-P01020</t>
  </si>
  <si>
    <t>Shuqaq al-faw</t>
  </si>
  <si>
    <t>البصرة / شقق الفاو</t>
  </si>
  <si>
    <t>IQ-P01028</t>
  </si>
  <si>
    <t>Um Al Nea'jj</t>
  </si>
  <si>
    <t>البصرة / منطقة ام النعاج</t>
  </si>
  <si>
    <t>IQ-P01201</t>
  </si>
  <si>
    <t>Al-a_wijah</t>
  </si>
  <si>
    <t>NULL</t>
  </si>
  <si>
    <t>البصرة /المدينة /البدران</t>
  </si>
  <si>
    <t>IQ-P01326</t>
  </si>
  <si>
    <t>Shalhat al-hajaj</t>
  </si>
  <si>
    <t>IQ-P01331</t>
  </si>
  <si>
    <t>Shuwayj</t>
  </si>
  <si>
    <t xml:space="preserve">القرنة / الثغر </t>
  </si>
  <si>
    <t xml:space="preserve">القرنة/المزيرعة </t>
  </si>
  <si>
    <t>IQ-P01389</t>
  </si>
  <si>
    <t>Al-shannanh</t>
  </si>
  <si>
    <t>الشنانه</t>
  </si>
  <si>
    <t>IQ-P01410</t>
  </si>
  <si>
    <t>Dair</t>
  </si>
  <si>
    <t>الدير</t>
  </si>
  <si>
    <t xml:space="preserve">البصرة / القرنة /حي جمعة </t>
  </si>
  <si>
    <t>IQ-P01466</t>
  </si>
  <si>
    <t>Al Hota</t>
  </si>
  <si>
    <t xml:space="preserve">الحوطة </t>
  </si>
  <si>
    <t>البصرة /شط العرب /الجزيرة 3</t>
  </si>
  <si>
    <t>IQ-P01475</t>
  </si>
  <si>
    <t>Al Nashwa - Center</t>
  </si>
  <si>
    <t>النشوة / مركز النشوة</t>
  </si>
  <si>
    <t>IQ-P01477</t>
  </si>
  <si>
    <t>Al Sahel village</t>
  </si>
  <si>
    <t>شط العرب التنومه / الساحل</t>
  </si>
  <si>
    <t>IQ-P01483</t>
  </si>
  <si>
    <t>Al-andalus</t>
  </si>
  <si>
    <t xml:space="preserve">البصرة / الاندلس </t>
  </si>
  <si>
    <t>IQ-P01498</t>
  </si>
  <si>
    <t>Al-Kabasi Al-Kabeer</t>
  </si>
  <si>
    <t>البصرة /شط العرب /الكباسي الكبير</t>
  </si>
  <si>
    <t>IQ-P01499</t>
  </si>
  <si>
    <t>Al-Kabasi As-Sagheer</t>
  </si>
  <si>
    <t>البصرة /شط العرب /الكباسي الصغير</t>
  </si>
  <si>
    <t>IQ-P01511</t>
  </si>
  <si>
    <t>Bait zair</t>
  </si>
  <si>
    <t>شط العرب / بيت زعير</t>
  </si>
  <si>
    <t>IQ-P01518</t>
  </si>
  <si>
    <t>Geridlan</t>
  </si>
  <si>
    <t>شط العرب التنومه / كردلان</t>
  </si>
  <si>
    <t>IQ-P01520</t>
  </si>
  <si>
    <t>شط العرب التنومه / حي الغدير</t>
  </si>
  <si>
    <t xml:space="preserve">البصرة / شط العرب / حي الجامعة </t>
  </si>
  <si>
    <t>البصرة / شط العرب / شارع 13</t>
  </si>
  <si>
    <t xml:space="preserve">البصرة /الزبير /محلة الشمال </t>
  </si>
  <si>
    <t>IQ-P01564</t>
  </si>
  <si>
    <t>Al-dhweihrat</t>
  </si>
  <si>
    <t>الضويهرات</t>
  </si>
  <si>
    <t>IQ-P01566</t>
  </si>
  <si>
    <t>Al-jamhoriyah al-'olah</t>
  </si>
  <si>
    <t>البصرة /الزبير /الجمهورية 1</t>
  </si>
  <si>
    <t>الجمهورية 2</t>
  </si>
  <si>
    <t>IQ-P01570</t>
  </si>
  <si>
    <t>Al-marbed al-kadeem</t>
  </si>
  <si>
    <t xml:space="preserve">المربد القديم </t>
  </si>
  <si>
    <t>IQ-P01575</t>
  </si>
  <si>
    <t>Al-rasheidiyah  al-thaniyah</t>
  </si>
  <si>
    <t>البصرة /الزبير /الرشيدية 2</t>
  </si>
  <si>
    <t>IQ-P01588</t>
  </si>
  <si>
    <t>Al Dirhamiyah 1</t>
  </si>
  <si>
    <t>البصرة / الزبير / الدرهمية 1</t>
  </si>
  <si>
    <t>IQ-P01593</t>
  </si>
  <si>
    <t>Door al hindiyah ash shemaliyah</t>
  </si>
  <si>
    <t xml:space="preserve">البصرة /الزبير /الشعيبة /دور السكك </t>
  </si>
  <si>
    <t>IQ-P01602</t>
  </si>
  <si>
    <t>Door al-farook</t>
  </si>
  <si>
    <t>البصرة / الزبير / الدرهمية 3</t>
  </si>
  <si>
    <t xml:space="preserve">البصرة /الزبير /حي الحسين </t>
  </si>
  <si>
    <t>البصرة /الزبير /حي الشهداء</t>
  </si>
  <si>
    <t>IQ-P01629</t>
  </si>
  <si>
    <t>حي الانصار</t>
  </si>
  <si>
    <t>البصرة /الزبير /حي الحكيم /2</t>
  </si>
  <si>
    <t>IQ-P01648</t>
  </si>
  <si>
    <t>Hay door al-sena'ah</t>
  </si>
  <si>
    <t>IQ-P01653</t>
  </si>
  <si>
    <t>khor Al Zubair-Hay AL Hasan</t>
  </si>
  <si>
    <t>البصرة /الزبير / خور الزبير /حي الحسن</t>
  </si>
  <si>
    <t>خور الزبير</t>
  </si>
  <si>
    <t>IQ-P01657</t>
  </si>
  <si>
    <t>Mahalat Al-Arab</t>
  </si>
  <si>
    <t>البصرة /الزبير / محلة العرب</t>
  </si>
  <si>
    <t>IQ-P01666</t>
  </si>
  <si>
    <t>Safwan</t>
  </si>
  <si>
    <t>سفوان</t>
  </si>
  <si>
    <t xml:space="preserve">البصرة/الزبير /ناحية ام قصر </t>
  </si>
  <si>
    <t>ناحية سومر/قرية العطاوة</t>
  </si>
  <si>
    <t>IQ-P02598</t>
  </si>
  <si>
    <t>Al-Dariya village</t>
  </si>
  <si>
    <t>ناحية نفر / قرية الدرعية</t>
  </si>
  <si>
    <t>القاطع</t>
  </si>
  <si>
    <t xml:space="preserve">حي العسكري </t>
  </si>
  <si>
    <t>IQ-P02717</t>
  </si>
  <si>
    <t>Hay Al-luaiby</t>
  </si>
  <si>
    <t>ناحية نفر / حي لعيبي</t>
  </si>
  <si>
    <t>حي السلام/ منطقة التجاوز</t>
  </si>
  <si>
    <t>IQ-P02723</t>
  </si>
  <si>
    <t>Hay Al-Waili</t>
  </si>
  <si>
    <t>حي الوائلي</t>
  </si>
  <si>
    <t>IQ-P02752</t>
  </si>
  <si>
    <t>Qaryat Al-Ein</t>
  </si>
  <si>
    <t>ناحية نفر/ قرية العين</t>
  </si>
  <si>
    <t>IQ-P02821</t>
  </si>
  <si>
    <t>Albu Khnefis village</t>
  </si>
  <si>
    <t>قرية البو خنيفس</t>
  </si>
  <si>
    <t>IQ-P02825</t>
  </si>
  <si>
    <t>Al Emarat Al Sakaniyah</t>
  </si>
  <si>
    <t>المجمع السكني</t>
  </si>
  <si>
    <t>قرية الحمد</t>
  </si>
  <si>
    <t>IQ-P02838</t>
  </si>
  <si>
    <t>Al Jumhori Al Sharqi</t>
  </si>
  <si>
    <t>حي الجمهوري الشرقي</t>
  </si>
  <si>
    <t>حي الوحدة الثانية</t>
  </si>
  <si>
    <t>IQ-P02975</t>
  </si>
  <si>
    <t>Al-Jazaair 2</t>
  </si>
  <si>
    <t>الجزائر الثانية</t>
  </si>
  <si>
    <t>IQ-P02989</t>
  </si>
  <si>
    <t>`al-khalifa</t>
  </si>
  <si>
    <t>قرية الخليفة</t>
  </si>
  <si>
    <t>IQ-P03037</t>
  </si>
  <si>
    <t>Al-Sadiq (1)</t>
  </si>
  <si>
    <t>الصادق الاولى</t>
  </si>
  <si>
    <t>دور الشهداء</t>
  </si>
  <si>
    <t>IQ-P03073</t>
  </si>
  <si>
    <t>Al-tharwa al- alhaiwaniya</t>
  </si>
  <si>
    <t>منطقة الثروة الحيوانية</t>
  </si>
  <si>
    <t>حي الفرات الثانية</t>
  </si>
  <si>
    <t>حي الجامعة / الحولي</t>
  </si>
  <si>
    <t>حي الصدر الاول</t>
  </si>
  <si>
    <t>حي الصدر الثالث</t>
  </si>
  <si>
    <t>IQ-P03157</t>
  </si>
  <si>
    <t>Hay AL-Amel</t>
  </si>
  <si>
    <t>حي العسكري / دغارة</t>
  </si>
  <si>
    <t>IQ-P03162</t>
  </si>
  <si>
    <t>Hay Al-Asry - 118</t>
  </si>
  <si>
    <t>حي العصري محلة 118</t>
  </si>
  <si>
    <t>حي الضباط الثاني</t>
  </si>
  <si>
    <t>حي الحضارة</t>
  </si>
  <si>
    <t>حي الصدر الرابعة</t>
  </si>
  <si>
    <t>ناحية الشافعية/ حي العسكري</t>
  </si>
  <si>
    <t>ام الخيل الثانية</t>
  </si>
  <si>
    <t>IQ-P03504</t>
  </si>
  <si>
    <t>AL-Marsoul village</t>
  </si>
  <si>
    <t>قرية المرسول</t>
  </si>
  <si>
    <t>IQ-P03529</t>
  </si>
  <si>
    <t>Al-subah</t>
  </si>
  <si>
    <t>قرية الصباح</t>
  </si>
  <si>
    <t>IQ-P03530</t>
  </si>
  <si>
    <t>Al-suraa</t>
  </si>
  <si>
    <t>قرية السورة</t>
  </si>
  <si>
    <t>IQ-P03583</t>
  </si>
  <si>
    <t>Hay Hussain</t>
  </si>
  <si>
    <t>IQ-P03713</t>
  </si>
  <si>
    <t>Al-aaskary al-gharby</t>
  </si>
  <si>
    <t>حي العسكري الغربي</t>
  </si>
  <si>
    <t>IQ-P03868</t>
  </si>
  <si>
    <t>Hawy</t>
  </si>
  <si>
    <t>قرية حاوي</t>
  </si>
  <si>
    <t>IQ-P03873</t>
  </si>
  <si>
    <t>Hay Al Tabqa - Shamiyah</t>
  </si>
  <si>
    <t>ناحية غماس/ حي الطبكة</t>
  </si>
  <si>
    <t>حي الشهادة</t>
  </si>
  <si>
    <t>IQ-P03902</t>
  </si>
  <si>
    <t>Mahlat al-souq</t>
  </si>
  <si>
    <t>محلة السوق</t>
  </si>
  <si>
    <t>انفالكان</t>
  </si>
  <si>
    <t>IQ-P03974</t>
  </si>
  <si>
    <t>ازادى</t>
  </si>
  <si>
    <t>IQ-P03998</t>
  </si>
  <si>
    <t>Bekas</t>
  </si>
  <si>
    <t>IQ-P04078</t>
  </si>
  <si>
    <t>Gurgai Fattah</t>
  </si>
  <si>
    <t>كوركى فتاح</t>
  </si>
  <si>
    <t>IQ-P04094</t>
  </si>
  <si>
    <t>Handreen</t>
  </si>
  <si>
    <t>هندرين</t>
  </si>
  <si>
    <t>جرمو ستى</t>
  </si>
  <si>
    <t>بيريادى</t>
  </si>
  <si>
    <t>قادركرميكان</t>
  </si>
  <si>
    <t>IQ-P04293</t>
  </si>
  <si>
    <t>Chamchamal - Rizgari</t>
  </si>
  <si>
    <t>ششمال رزكاري</t>
  </si>
  <si>
    <t>IQ-P04299</t>
  </si>
  <si>
    <t>Sangaw</t>
  </si>
  <si>
    <t>سنكاو</t>
  </si>
  <si>
    <t>سنكاويكان</t>
  </si>
  <si>
    <t>هواربرزة</t>
  </si>
  <si>
    <t>IQ-P04503</t>
  </si>
  <si>
    <t>Banwan</t>
  </si>
  <si>
    <t>بانوان</t>
  </si>
  <si>
    <t>IQ-P04529</t>
  </si>
  <si>
    <t>Chawa spy</t>
  </si>
  <si>
    <t>جوسبى</t>
  </si>
  <si>
    <t>IQ-P04535</t>
  </si>
  <si>
    <t>Dakani Suro</t>
  </si>
  <si>
    <t>دكانى سرو</t>
  </si>
  <si>
    <t>IQ-P04611</t>
  </si>
  <si>
    <t>Khalakan</t>
  </si>
  <si>
    <t>خلكان</t>
  </si>
  <si>
    <t>IQ-P04642</t>
  </si>
  <si>
    <t>Mughagh</t>
  </si>
  <si>
    <t>مغاغ</t>
  </si>
  <si>
    <t>IQ-P04660</t>
  </si>
  <si>
    <t>Qamchugha</t>
  </si>
  <si>
    <t>قمجوغة</t>
  </si>
  <si>
    <t>سارا</t>
  </si>
  <si>
    <t>IQ-P04680</t>
  </si>
  <si>
    <t>Sarcham</t>
  </si>
  <si>
    <t>سرجم</t>
  </si>
  <si>
    <t>شهيدان</t>
  </si>
  <si>
    <t>شاروانى</t>
  </si>
  <si>
    <t>IQ-P04737</t>
  </si>
  <si>
    <t>Timar</t>
  </si>
  <si>
    <t>تيمار</t>
  </si>
  <si>
    <t>IQ-P04739</t>
  </si>
  <si>
    <t>Topzawa</t>
  </si>
  <si>
    <t>توبزاوا</t>
  </si>
  <si>
    <t>IQ-P04754</t>
  </si>
  <si>
    <t>Ahmadawa</t>
  </si>
  <si>
    <t>احمد اوا</t>
  </si>
  <si>
    <t>IQ-P04758</t>
  </si>
  <si>
    <t>Ardalan</t>
  </si>
  <si>
    <t>اردلان</t>
  </si>
  <si>
    <t>IQ-P04786</t>
  </si>
  <si>
    <t>Barkew</t>
  </si>
  <si>
    <t>بركيو</t>
  </si>
  <si>
    <t>IQ-P04843</t>
  </si>
  <si>
    <t>IQ-P04887</t>
  </si>
  <si>
    <t>Hassar</t>
  </si>
  <si>
    <t>حسار</t>
  </si>
  <si>
    <t>أشتى</t>
  </si>
  <si>
    <t>IQ-P04962</t>
  </si>
  <si>
    <t>Marzboto</t>
  </si>
  <si>
    <t>مرزى بوتو</t>
  </si>
  <si>
    <t>IQ-P05005</t>
  </si>
  <si>
    <t>قلا</t>
  </si>
  <si>
    <t>ساراى</t>
  </si>
  <si>
    <t>IQ-P05046</t>
  </si>
  <si>
    <t>IQ-P05072</t>
  </si>
  <si>
    <t>Sirwan</t>
  </si>
  <si>
    <t>IQ-P05147</t>
  </si>
  <si>
    <t>Barda Sur</t>
  </si>
  <si>
    <t>بردسور</t>
  </si>
  <si>
    <t>IQ-P05158</t>
  </si>
  <si>
    <t>Bingrd</t>
  </si>
  <si>
    <t>بنكرد</t>
  </si>
  <si>
    <t>IQ-P05187</t>
  </si>
  <si>
    <t>IQ-P05194</t>
  </si>
  <si>
    <t>Gazino</t>
  </si>
  <si>
    <t>كازينو</t>
  </si>
  <si>
    <t>IQ-P05205</t>
  </si>
  <si>
    <t>Grda Gozina</t>
  </si>
  <si>
    <t>IQ-P05238</t>
  </si>
  <si>
    <t>Kalar Kon</t>
  </si>
  <si>
    <t>كلار كون</t>
  </si>
  <si>
    <t>IQ-P05269</t>
  </si>
  <si>
    <t>Kulajo</t>
  </si>
  <si>
    <t>كلجو</t>
  </si>
  <si>
    <t>IQ-P05310</t>
  </si>
  <si>
    <t>Pebaz</t>
  </si>
  <si>
    <t>IQ-P05340</t>
  </si>
  <si>
    <t>Kalar - Raparin</t>
  </si>
  <si>
    <t>كالار -رابرين</t>
  </si>
  <si>
    <t>صالح أغا</t>
  </si>
  <si>
    <t>IQ-P05365</t>
  </si>
  <si>
    <t>Shaykh Lankar</t>
  </si>
  <si>
    <t>IQ-P05369</t>
  </si>
  <si>
    <t>Sherwana</t>
  </si>
  <si>
    <t>شيروانة</t>
  </si>
  <si>
    <t>IQ-P05508</t>
  </si>
  <si>
    <t>Kani Goizh</t>
  </si>
  <si>
    <t>كانى كويز</t>
  </si>
  <si>
    <t>IQ-P05892</t>
  </si>
  <si>
    <t>Sangasar</t>
  </si>
  <si>
    <t>سنكسر</t>
  </si>
  <si>
    <t>IQ-P06006</t>
  </si>
  <si>
    <t>Chwarqurna</t>
  </si>
  <si>
    <t>جوارقورنه</t>
  </si>
  <si>
    <t>IQ-P06038</t>
  </si>
  <si>
    <t>Hajiawa</t>
  </si>
  <si>
    <t>حاجى اوا</t>
  </si>
  <si>
    <t>IQ-P06083</t>
  </si>
  <si>
    <t>نوروز</t>
  </si>
  <si>
    <t>IQ-P06097</t>
  </si>
  <si>
    <t>Qalat</t>
  </si>
  <si>
    <t>قلات</t>
  </si>
  <si>
    <t>IQ-P06102</t>
  </si>
  <si>
    <t>Qula</t>
  </si>
  <si>
    <t>قولة</t>
  </si>
  <si>
    <t>IQ-P06119</t>
  </si>
  <si>
    <t>Sarkapkan</t>
  </si>
  <si>
    <t>سركبكان</t>
  </si>
  <si>
    <t>IQ-P06185</t>
  </si>
  <si>
    <t>Bakhtyari</t>
  </si>
  <si>
    <t>بختيارى</t>
  </si>
  <si>
    <t>IQ-P06254</t>
  </si>
  <si>
    <t>Chwarta</t>
  </si>
  <si>
    <t>جوارتا</t>
  </si>
  <si>
    <t>IQ-P06300</t>
  </si>
  <si>
    <t>Gapilon</t>
  </si>
  <si>
    <t>كابيلون</t>
  </si>
  <si>
    <t>IQ-P06527</t>
  </si>
  <si>
    <t>Sharazoor-  Razgari</t>
  </si>
  <si>
    <t>رزكارى</t>
  </si>
  <si>
    <t>IQ-P06546</t>
  </si>
  <si>
    <t>Sitak</t>
  </si>
  <si>
    <t>IQ-P06554</t>
  </si>
  <si>
    <t>Soreen</t>
  </si>
  <si>
    <t>سورين</t>
  </si>
  <si>
    <t>IQ-P06604</t>
  </si>
  <si>
    <t>Ablakh</t>
  </si>
  <si>
    <t>ابلاخ</t>
  </si>
  <si>
    <t>IQ-P06615</t>
  </si>
  <si>
    <t>Allay</t>
  </si>
  <si>
    <t>اللاهى</t>
  </si>
  <si>
    <t>عقارى</t>
  </si>
  <si>
    <t>IQ-P06622</t>
  </si>
  <si>
    <t>Arbat Camp</t>
  </si>
  <si>
    <t>عربت كمب</t>
  </si>
  <si>
    <t>اشتى</t>
  </si>
  <si>
    <t>IQ-P06641</t>
  </si>
  <si>
    <t>Awbara</t>
  </si>
  <si>
    <t>اوبارة</t>
  </si>
  <si>
    <t>بكرجو</t>
  </si>
  <si>
    <t>برانان</t>
  </si>
  <si>
    <t>IQ-P06669</t>
  </si>
  <si>
    <t>Barez City</t>
  </si>
  <si>
    <t>بريز ستى</t>
  </si>
  <si>
    <t>IQ-P06678</t>
  </si>
  <si>
    <t>Raparin-Bawa Mrda</t>
  </si>
  <si>
    <t>رابرين - باوه مرده</t>
  </si>
  <si>
    <t>IQ-P06692</t>
  </si>
  <si>
    <t>Brayati</t>
  </si>
  <si>
    <t>برايتى</t>
  </si>
  <si>
    <t>IQ-P06708</t>
  </si>
  <si>
    <t>Chwar Bakh</t>
  </si>
  <si>
    <t>جوارباخ</t>
  </si>
  <si>
    <t>IQ-P06713</t>
  </si>
  <si>
    <t>Damrkan</t>
  </si>
  <si>
    <t>دمركان</t>
  </si>
  <si>
    <t>دركزين</t>
  </si>
  <si>
    <t>IQ-P06743</t>
  </si>
  <si>
    <t>Dilan City</t>
  </si>
  <si>
    <t>ديلان ستى</t>
  </si>
  <si>
    <t>IQ-P06755</t>
  </si>
  <si>
    <t>IQ-P06771</t>
  </si>
  <si>
    <t>Goyzha City</t>
  </si>
  <si>
    <t>كويزة ستى</t>
  </si>
  <si>
    <t>IQ-P06774</t>
  </si>
  <si>
    <t>Grdi Sarchnar</t>
  </si>
  <si>
    <t>IQ-P06775</t>
  </si>
  <si>
    <t>Guezhay Kun</t>
  </si>
  <si>
    <t>كويزة كون</t>
  </si>
  <si>
    <t>IQ-P06777</t>
  </si>
  <si>
    <t>Gundy Almany</t>
  </si>
  <si>
    <t>كوندى المانى</t>
  </si>
  <si>
    <t>IQ-P06800</t>
  </si>
  <si>
    <t>Haware Shar</t>
  </si>
  <si>
    <t>هوارى شار</t>
  </si>
  <si>
    <t>IQ-P06801</t>
  </si>
  <si>
    <t>Hawari Taza</t>
  </si>
  <si>
    <t>هوارى تازة</t>
  </si>
  <si>
    <t>هوانة</t>
  </si>
  <si>
    <t>IQ-P06809</t>
  </si>
  <si>
    <t>Ibrahim Ahmad</t>
  </si>
  <si>
    <t>ابراهيم احمد</t>
  </si>
  <si>
    <t>كانى كوردة</t>
  </si>
  <si>
    <t>IQ-P06859</t>
  </si>
  <si>
    <t>Kani spika</t>
  </si>
  <si>
    <t>كانى سبيكة</t>
  </si>
  <si>
    <t>IQ-P06864</t>
  </si>
  <si>
    <t>Karezawshk</t>
  </si>
  <si>
    <t>كاريزوشك</t>
  </si>
  <si>
    <t>IQ-P06869</t>
  </si>
  <si>
    <t>خبات</t>
  </si>
  <si>
    <t>IQ-P06893</t>
  </si>
  <si>
    <t>Kurdsat</t>
  </si>
  <si>
    <t>كوردسات</t>
  </si>
  <si>
    <t>IQ-P06900</t>
  </si>
  <si>
    <t>Majeed Bag</t>
  </si>
  <si>
    <t>مجيد بك</t>
  </si>
  <si>
    <t>IQ-P06905</t>
  </si>
  <si>
    <t>MAMOSTAYAN</t>
  </si>
  <si>
    <t>باشا ستى</t>
  </si>
  <si>
    <t>IQ-P06936</t>
  </si>
  <si>
    <t>Qalawa Camp</t>
  </si>
  <si>
    <t xml:space="preserve">قالاوة </t>
  </si>
  <si>
    <t>IQ-P06941</t>
  </si>
  <si>
    <t>Qaradagh</t>
  </si>
  <si>
    <t>قرداغ</t>
  </si>
  <si>
    <t>قرتوغان</t>
  </si>
  <si>
    <t>قركة</t>
  </si>
  <si>
    <t>قلياسان</t>
  </si>
  <si>
    <t>قولرسى كون</t>
  </si>
  <si>
    <t>IQ-P06963</t>
  </si>
  <si>
    <t>Raparrin</t>
  </si>
  <si>
    <t>رابرين</t>
  </si>
  <si>
    <t>IQ-P06968</t>
  </si>
  <si>
    <t>Rizgari - Arbat</t>
  </si>
  <si>
    <t>IQ-P06970</t>
  </si>
  <si>
    <t>Sabun karan Qt,</t>
  </si>
  <si>
    <t>صابن كران</t>
  </si>
  <si>
    <t>سرجنار</t>
  </si>
  <si>
    <t>Bakrajo - Sardawa</t>
  </si>
  <si>
    <t>بكرجو - سرداراوا</t>
  </si>
  <si>
    <t>سرشقام</t>
  </si>
  <si>
    <t>IQ-P06992</t>
  </si>
  <si>
    <t>Shekh Abbas</t>
  </si>
  <si>
    <t>شيخ عباس</t>
  </si>
  <si>
    <t>شيخ محى الدين</t>
  </si>
  <si>
    <t>شنيار ستى</t>
  </si>
  <si>
    <t>طاسلوجة</t>
  </si>
  <si>
    <t>توملك</t>
  </si>
  <si>
    <t>زركتة</t>
  </si>
  <si>
    <t>زيرينوك</t>
  </si>
  <si>
    <t>IQ-P07092</t>
  </si>
  <si>
    <t>Al Ansaar</t>
  </si>
  <si>
    <t>الانصار</t>
  </si>
  <si>
    <t>ناحية القاسم - العسكري</t>
  </si>
  <si>
    <t>IQ-P07140</t>
  </si>
  <si>
    <t>Albu Ghayadh</t>
  </si>
  <si>
    <t>البو فياض</t>
  </si>
  <si>
    <t>IQ-P07167</t>
  </si>
  <si>
    <t>Al-ibrahemiyah</t>
  </si>
  <si>
    <t>الابراهيمية</t>
  </si>
  <si>
    <t>IQ-P07188</t>
  </si>
  <si>
    <t>Al-khiweldiyah</t>
  </si>
  <si>
    <t>الخويلدية</t>
  </si>
  <si>
    <t>المزيدية</t>
  </si>
  <si>
    <t>IQ-P07264</t>
  </si>
  <si>
    <t>Hay Al Amir</t>
  </si>
  <si>
    <t>حي الامير</t>
  </si>
  <si>
    <t>IQ-P07267</t>
  </si>
  <si>
    <t>Hay Al- Jamiea</t>
  </si>
  <si>
    <t>حي الجمعيه</t>
  </si>
  <si>
    <t>IQ-P07286</t>
  </si>
  <si>
    <t>IQ-P07293</t>
  </si>
  <si>
    <t>IQ-P07299</t>
  </si>
  <si>
    <t>Hay al-tahady</t>
  </si>
  <si>
    <t>ناحية الشوملي - التحدي</t>
  </si>
  <si>
    <t>مركز القضاء - حي الزهراء</t>
  </si>
  <si>
    <t>IQ-P07310</t>
  </si>
  <si>
    <t>Hay khirbatt</t>
  </si>
  <si>
    <t>ناحية القاسم - خرباط</t>
  </si>
  <si>
    <t>ناحية القاسم - ام عياش</t>
  </si>
  <si>
    <t>IQ-P07375</t>
  </si>
  <si>
    <t>Qaryat Al Tiyas</t>
  </si>
  <si>
    <t>قرية التياس</t>
  </si>
  <si>
    <t>ناحية الكفل - قرية عبد الله بن زيد</t>
  </si>
  <si>
    <t>IQ-P07420</t>
  </si>
  <si>
    <t>Abi gharaq al-awsatt</t>
  </si>
  <si>
    <t>ابي غرق الاوسط</t>
  </si>
  <si>
    <t>الاكرمين</t>
  </si>
  <si>
    <t>IQ-P07438</t>
  </si>
  <si>
    <t>Al Baqer</t>
  </si>
  <si>
    <t>IQ-P07444</t>
  </si>
  <si>
    <t>Al Hamam</t>
  </si>
  <si>
    <t>ناحية ابي غرق - الحمام</t>
  </si>
  <si>
    <t>IQ-P07445</t>
  </si>
  <si>
    <t>Al Hay Al Askary - Street 80</t>
  </si>
  <si>
    <t>العسكري-80</t>
  </si>
  <si>
    <t>IQ-P07446</t>
  </si>
  <si>
    <t>Al Hukam Al Rafdeen</t>
  </si>
  <si>
    <t>الحكام والرافدين</t>
  </si>
  <si>
    <t>IQ-P07449</t>
  </si>
  <si>
    <t>Al- Jamiea'</t>
  </si>
  <si>
    <t>حي الجمعية</t>
  </si>
  <si>
    <t>IQ-P07450</t>
  </si>
  <si>
    <t>Al Jami'een</t>
  </si>
  <si>
    <t>حي الجامعين</t>
  </si>
  <si>
    <t>الجزائر</t>
  </si>
  <si>
    <t>IQ-P07452</t>
  </si>
  <si>
    <t>الجزره والصحة</t>
  </si>
  <si>
    <t>IQ-P07455</t>
  </si>
  <si>
    <t>Al Ibrahimiyah - Al Mashtah</t>
  </si>
  <si>
    <t>الابراهيمية والماشطة</t>
  </si>
  <si>
    <t>IQ-P07456</t>
  </si>
  <si>
    <t>Al Mua'lmeen</t>
  </si>
  <si>
    <t>IQ-P07458</t>
  </si>
  <si>
    <t>Al Murtada 2</t>
  </si>
  <si>
    <t>المرتضى 2</t>
  </si>
  <si>
    <t>IQ-P07465</t>
  </si>
  <si>
    <t>Al Thawra Al Gharbiya</t>
  </si>
  <si>
    <t>مركز المدينة - الثورة الغربية</t>
  </si>
  <si>
    <t>الطهمازيه</t>
  </si>
  <si>
    <t>العسكري - المشتل</t>
  </si>
  <si>
    <t>IQ-P07503</t>
  </si>
  <si>
    <t>Al-'iefar</t>
  </si>
  <si>
    <t>العيفار</t>
  </si>
  <si>
    <t>IQ-P07514</t>
  </si>
  <si>
    <t>Al-mi'amrah</t>
  </si>
  <si>
    <t>المعيميره</t>
  </si>
  <si>
    <t>IQ-P07520</t>
  </si>
  <si>
    <t>Al-muradiyah</t>
  </si>
  <si>
    <t>الكفل - المرادية</t>
  </si>
  <si>
    <t>IQ-P07525</t>
  </si>
  <si>
    <t>Al-nidhal</t>
  </si>
  <si>
    <t>ناحية ابي غرق - قرية النضال</t>
  </si>
  <si>
    <t>IQ-P07546</t>
  </si>
  <si>
    <t>Al-Shawi</t>
  </si>
  <si>
    <t>الشاوي</t>
  </si>
  <si>
    <t>مركز القضاء - الثورة الشرقية</t>
  </si>
  <si>
    <t>IQ-P07557</t>
  </si>
  <si>
    <t>Anana village</t>
  </si>
  <si>
    <t>عنانه</t>
  </si>
  <si>
    <t>IQ-P07575</t>
  </si>
  <si>
    <t>Bustan Al-helu</t>
  </si>
  <si>
    <t>بستان الحلو</t>
  </si>
  <si>
    <t>IQ-P07582</t>
  </si>
  <si>
    <t>Emhezem Al Qadima</t>
  </si>
  <si>
    <t>محيزم القديمة</t>
  </si>
  <si>
    <t>IQ-P07592</t>
  </si>
  <si>
    <t>Hamza Al Dali Village</t>
  </si>
  <si>
    <t>قرية حمزه الدلي</t>
  </si>
  <si>
    <t>IQ-P07605</t>
  </si>
  <si>
    <t>Hay Al Asatitha</t>
  </si>
  <si>
    <t>الاساتذه</t>
  </si>
  <si>
    <t>IQ-P07617</t>
  </si>
  <si>
    <t>Hay Al Karamah 1</t>
  </si>
  <si>
    <t>مركز المدينة - حي الكرامة /1</t>
  </si>
  <si>
    <t>IQ-P07620</t>
  </si>
  <si>
    <t>Hay Al-Muharbeen</t>
  </si>
  <si>
    <t>المحاربين</t>
  </si>
  <si>
    <t>IQ-P07628</t>
  </si>
  <si>
    <t>Hay Al-Akrad</t>
  </si>
  <si>
    <t>حي الاكراد</t>
  </si>
  <si>
    <t>IQ-P07629</t>
  </si>
  <si>
    <t>Hay al-amer</t>
  </si>
  <si>
    <t>IQ-P07637</t>
  </si>
  <si>
    <t>Hay Al-Muhandiseen 2</t>
  </si>
  <si>
    <t>حب المهندسين - 2</t>
  </si>
  <si>
    <t>IQ-P07639</t>
  </si>
  <si>
    <t>IQ-P07642</t>
  </si>
  <si>
    <t>Hay al-salam</t>
  </si>
  <si>
    <t>IQ-P07649</t>
  </si>
  <si>
    <t>Hay Al-Teyara 1</t>
  </si>
  <si>
    <t>الطيارة/1</t>
  </si>
  <si>
    <t>مركز الحله - حي الزهراء</t>
  </si>
  <si>
    <t>هور السلطان</t>
  </si>
  <si>
    <t>IQ-P07693</t>
  </si>
  <si>
    <t>Kurete'ah</t>
  </si>
  <si>
    <t>كريطعه</t>
  </si>
  <si>
    <t>نادر 1</t>
  </si>
  <si>
    <t>كص سويلم - المجمع السكني</t>
  </si>
  <si>
    <t>IQ-P07730</t>
  </si>
  <si>
    <t>Singar</t>
  </si>
  <si>
    <t>IQ-P07731</t>
  </si>
  <si>
    <t>Tajia village</t>
  </si>
  <si>
    <t>التاجية</t>
  </si>
  <si>
    <t>IQ-P07741</t>
  </si>
  <si>
    <t>Zighaib al-arab/1</t>
  </si>
  <si>
    <t>ناحية ابي غرق - زغيب العرب</t>
  </si>
  <si>
    <t>IQ-P07751</t>
  </si>
  <si>
    <t>Abo nafa'a</t>
  </si>
  <si>
    <t>أبو نافع</t>
  </si>
  <si>
    <t>IQ-P07753</t>
  </si>
  <si>
    <t>Abu Sudairah</t>
  </si>
  <si>
    <t>ابو سديره</t>
  </si>
  <si>
    <t>ناحية الامام - حي الامير</t>
  </si>
  <si>
    <t>IQ-P07767</t>
  </si>
  <si>
    <t>Al Rashayed</t>
  </si>
  <si>
    <t>الرشايد</t>
  </si>
  <si>
    <t>IQ-P07769</t>
  </si>
  <si>
    <t>Al Shahed Al Sader</t>
  </si>
  <si>
    <t>ناحية الامام - الشهيد الصدر</t>
  </si>
  <si>
    <t>IQ-P07771</t>
  </si>
  <si>
    <t>Al Talaea'</t>
  </si>
  <si>
    <t>الطلائع</t>
  </si>
  <si>
    <t>IQ-P07774</t>
  </si>
  <si>
    <t>Al-Akfia village</t>
  </si>
  <si>
    <t>العاكفية</t>
  </si>
  <si>
    <t>IQ-P07797</t>
  </si>
  <si>
    <t>Al-Jadrjy</t>
  </si>
  <si>
    <t>الجادرجي</t>
  </si>
  <si>
    <t>IQ-P07810</t>
  </si>
  <si>
    <t>Al-Shakiria</t>
  </si>
  <si>
    <t>الشاكريه</t>
  </si>
  <si>
    <t>IQ-P07819</t>
  </si>
  <si>
    <t>An Nil</t>
  </si>
  <si>
    <t>مركز ناحية النيل</t>
  </si>
  <si>
    <t>IQ-P07835</t>
  </si>
  <si>
    <t>Btt Merry</t>
  </si>
  <si>
    <t>بتت ميري</t>
  </si>
  <si>
    <t>IQ-P07836</t>
  </si>
  <si>
    <t>Btt Wahby</t>
  </si>
  <si>
    <t>بتت وهبي</t>
  </si>
  <si>
    <t>IQ-P07843</t>
  </si>
  <si>
    <t>Findhiya</t>
  </si>
  <si>
    <t>الفنديه</t>
  </si>
  <si>
    <t>IQ-P07855</t>
  </si>
  <si>
    <t>IQ-P07859</t>
  </si>
  <si>
    <t>جبلة -حي الرسالة</t>
  </si>
  <si>
    <t>جبلة - الامام</t>
  </si>
  <si>
    <t>IQ-P07902</t>
  </si>
  <si>
    <t>Qal'at Al Na'eb</t>
  </si>
  <si>
    <t>قلعة النائب</t>
  </si>
  <si>
    <t>IQ-P07903</t>
  </si>
  <si>
    <t>Qaryat Al Haidery</t>
  </si>
  <si>
    <t>الحيدري</t>
  </si>
  <si>
    <t>IQ-P07908</t>
  </si>
  <si>
    <t>Sabbaghiyah</t>
  </si>
  <si>
    <t>ناحية الامام - الصباغية</t>
  </si>
  <si>
    <t>IQ-P07929</t>
  </si>
  <si>
    <t>Abo Luka</t>
  </si>
  <si>
    <t>ناحيه الاسكندريه- ابولوكه</t>
  </si>
  <si>
    <t>الغدير 2</t>
  </si>
  <si>
    <t>الحامية - المتقاعدين 2</t>
  </si>
  <si>
    <t>الحامية - قرية ال عامر</t>
  </si>
  <si>
    <t>IQ-P07939</t>
  </si>
  <si>
    <t>Al Musiyab Center</t>
  </si>
  <si>
    <t>مركز المسيب</t>
  </si>
  <si>
    <t>IQ-P07941</t>
  </si>
  <si>
    <t>Al Reef Al Zaher</t>
  </si>
  <si>
    <t>السدة - الريف الزاهر</t>
  </si>
  <si>
    <t>الشيوخ</t>
  </si>
  <si>
    <t>IQ-P08001</t>
  </si>
  <si>
    <t>Awlad Kazim</t>
  </si>
  <si>
    <t>اولاد كاظم</t>
  </si>
  <si>
    <t>الغدير</t>
  </si>
  <si>
    <t>الغدير 4</t>
  </si>
  <si>
    <t>حي المواطنين 3</t>
  </si>
  <si>
    <t>IQ-P08051</t>
  </si>
  <si>
    <t>Hay al-hussein</t>
  </si>
  <si>
    <t>IQ-P08056</t>
  </si>
  <si>
    <t>Hay Al-Jamhoreiah</t>
  </si>
  <si>
    <t>الجمهوريه</t>
  </si>
  <si>
    <t>IQ-P08079</t>
  </si>
  <si>
    <t>Hay Al-Shuhada'a</t>
  </si>
  <si>
    <t>IQ-P08101</t>
  </si>
  <si>
    <t>Hitten Complex</t>
  </si>
  <si>
    <t>اسكان حطين</t>
  </si>
  <si>
    <t>هور حسين</t>
  </si>
  <si>
    <t>حي المتقاعدين</t>
  </si>
  <si>
    <t>الحامية - قرية عويف</t>
  </si>
  <si>
    <t>IQ-P08132</t>
  </si>
  <si>
    <t>Sadat Al-Ameir</t>
  </si>
  <si>
    <t>السدة - حي الامير</t>
  </si>
  <si>
    <t>سدة الهندية - قرية العوفي</t>
  </si>
  <si>
    <t>ناحية السده - حي الزهراء</t>
  </si>
  <si>
    <t>IQ-P08154</t>
  </si>
  <si>
    <t>1 Athar</t>
  </si>
  <si>
    <t>1 اذار</t>
  </si>
  <si>
    <t>IQ-P08155</t>
  </si>
  <si>
    <t>1 Huzairan</t>
  </si>
  <si>
    <t>1 حزيران</t>
  </si>
  <si>
    <t>IQ-P08160</t>
  </si>
  <si>
    <t>Abo Moniaser</t>
  </si>
  <si>
    <t>ابو منيصير</t>
  </si>
  <si>
    <t xml:space="preserve">مركز ابو غريب </t>
  </si>
  <si>
    <t>IQ-P08163</t>
  </si>
  <si>
    <t>Akr koof - 14</t>
  </si>
  <si>
    <t>عكركوف</t>
  </si>
  <si>
    <t>IQ-P08164</t>
  </si>
  <si>
    <t>Al A'bady</t>
  </si>
  <si>
    <t>العبادي</t>
  </si>
  <si>
    <t>IQ-P08165</t>
  </si>
  <si>
    <t>Al A'yashiyah 9</t>
  </si>
  <si>
    <t>العياشية - 9</t>
  </si>
  <si>
    <t>IQ-P08166</t>
  </si>
  <si>
    <t>Al Daham</t>
  </si>
  <si>
    <t>الدهام</t>
  </si>
  <si>
    <t>IQ-P08167</t>
  </si>
  <si>
    <t>Al E'marat Al Sakaniyah</t>
  </si>
  <si>
    <t>العمارات السكنية</t>
  </si>
  <si>
    <t>IQ-P08168</t>
  </si>
  <si>
    <t>IQ-P08171</t>
  </si>
  <si>
    <t>Al Thanyah - 2</t>
  </si>
  <si>
    <t>الثنايا</t>
  </si>
  <si>
    <t>IQ-P08172</t>
  </si>
  <si>
    <t>Al Zaidan</t>
  </si>
  <si>
    <t>الزيدان</t>
  </si>
  <si>
    <t>IQ-P08174</t>
  </si>
  <si>
    <t>Al-Dhahab Al-Abyadh</t>
  </si>
  <si>
    <t>الذهب الأبيض</t>
  </si>
  <si>
    <t>IQ-P08176</t>
  </si>
  <si>
    <t>Al-Nasir Walsalam /3000</t>
  </si>
  <si>
    <t>النصر والسلام--3000</t>
  </si>
  <si>
    <t>IQ-P08177</t>
  </si>
  <si>
    <t>Al-Nasir Walsalam /4000</t>
  </si>
  <si>
    <t>النصر والسلام--4000</t>
  </si>
  <si>
    <t>IQ-P08178</t>
  </si>
  <si>
    <t>Al-Nasir Walsalam /7000</t>
  </si>
  <si>
    <t>النصر والسلام--7000</t>
  </si>
  <si>
    <t>IQ-P08179</t>
  </si>
  <si>
    <t>Al-Nasir Walsalam /8000</t>
  </si>
  <si>
    <t>النصر والسلام--8000</t>
  </si>
  <si>
    <t>IQ-P08180</t>
  </si>
  <si>
    <t>Al-Nasir Walsalam/ 1000</t>
  </si>
  <si>
    <t>النصر والسلام --1000</t>
  </si>
  <si>
    <t>IQ-P08181</t>
  </si>
  <si>
    <t>Al-Nasir Walsalam/ 2000</t>
  </si>
  <si>
    <t>النصر والسلام --2000</t>
  </si>
  <si>
    <t>IQ-P08182</t>
  </si>
  <si>
    <t>Al-Nasir Walsalam/ 5000</t>
  </si>
  <si>
    <t>النصر والسلام --5000</t>
  </si>
  <si>
    <t>IQ-P08183</t>
  </si>
  <si>
    <t>Al-Nasir Walsalam/ 6000</t>
  </si>
  <si>
    <t>النصر والسلام --6000</t>
  </si>
  <si>
    <t>IQ-P08186</t>
  </si>
  <si>
    <t>Al-Resalah</t>
  </si>
  <si>
    <t>الرسالة</t>
  </si>
  <si>
    <t>IQ-P08187</t>
  </si>
  <si>
    <t>Al-Tawarea'</t>
  </si>
  <si>
    <t>مركز ابو غريب - الطوارئ</t>
  </si>
  <si>
    <t>IQ-P08188</t>
  </si>
  <si>
    <t>Arab Tahoos</t>
  </si>
  <si>
    <t>عرب طاحوس</t>
  </si>
  <si>
    <t>IQ-P08192</t>
  </si>
  <si>
    <t>Door Al hummer</t>
  </si>
  <si>
    <t>دور الحمر</t>
  </si>
  <si>
    <t>IQ-P08193</t>
  </si>
  <si>
    <t>Dorithan village</t>
  </si>
  <si>
    <t>دورثيني</t>
  </si>
  <si>
    <t>IQ-P08194</t>
  </si>
  <si>
    <t>Ghirbawy 1</t>
  </si>
  <si>
    <t>غرباوي--1</t>
  </si>
  <si>
    <t>IQ-P08196</t>
  </si>
  <si>
    <t>Hamid Al Hasan</t>
  </si>
  <si>
    <t>حميد الحسن</t>
  </si>
  <si>
    <t>IQ-P08198</t>
  </si>
  <si>
    <t>Hay Al Asreyah</t>
  </si>
  <si>
    <t>حي العصرية</t>
  </si>
  <si>
    <t>IQ-P08199</t>
  </si>
  <si>
    <t>Hay Al Ghawassah</t>
  </si>
  <si>
    <t>حي الغواصة</t>
  </si>
  <si>
    <t>IQ-P08200</t>
  </si>
  <si>
    <t>Hay Al Madfa'y</t>
  </si>
  <si>
    <t>حي المدفعي</t>
  </si>
  <si>
    <t>IQ-P08201</t>
  </si>
  <si>
    <t>Hay Al Sadiq</t>
  </si>
  <si>
    <t>IQ-P08202</t>
  </si>
  <si>
    <t>Hay Al Zaitoon</t>
  </si>
  <si>
    <t>الزيتون</t>
  </si>
  <si>
    <t>IQ-P08203</t>
  </si>
  <si>
    <t>Hay Al Zohor</t>
  </si>
  <si>
    <t>الزهور</t>
  </si>
  <si>
    <t>IQ-P08206</t>
  </si>
  <si>
    <t>حي الشهداء - خان ضاري</t>
  </si>
  <si>
    <t>IQ-P08208</t>
  </si>
  <si>
    <t>Hay Shuhada</t>
  </si>
  <si>
    <t>الشهداء - المركز</t>
  </si>
  <si>
    <t>IQ-P08209</t>
  </si>
  <si>
    <t>Hay Sina'a</t>
  </si>
  <si>
    <t>سيناء</t>
  </si>
  <si>
    <t>IQ-P08211</t>
  </si>
  <si>
    <t>Kadem Al  Athab village</t>
  </si>
  <si>
    <t>كاظم العذاب</t>
  </si>
  <si>
    <t>IQ-P08214</t>
  </si>
  <si>
    <t>Kharnabat 13</t>
  </si>
  <si>
    <t>خرنابات13</t>
  </si>
  <si>
    <t>IQ-P08215</t>
  </si>
  <si>
    <t>Khernabat (North-South)</t>
  </si>
  <si>
    <t>خرنابات الشمالية والجنوبية</t>
  </si>
  <si>
    <t>IQ-P08218</t>
  </si>
  <si>
    <t>Sayed Sajit</t>
  </si>
  <si>
    <t>سيد ساجت</t>
  </si>
  <si>
    <t>IQ-P08225</t>
  </si>
  <si>
    <t>Adhamia - 314</t>
  </si>
  <si>
    <t>الأعظمية--314</t>
  </si>
  <si>
    <t>IQ-P08226</t>
  </si>
  <si>
    <t>Adhamia 308</t>
  </si>
  <si>
    <t>الاعظمية - 308</t>
  </si>
  <si>
    <t>IQ-P08227</t>
  </si>
  <si>
    <t>Adhamia 312</t>
  </si>
  <si>
    <t>الاعظمية - 312</t>
  </si>
  <si>
    <t>IQ-P08229</t>
  </si>
  <si>
    <t>Adhamiya - 310</t>
  </si>
  <si>
    <t>الاعظمية - 310</t>
  </si>
  <si>
    <t>IQ-P08230</t>
  </si>
  <si>
    <t>Adhamiya - 324</t>
  </si>
  <si>
    <t>الاعظمية - 324</t>
  </si>
  <si>
    <t xml:space="preserve">البساتين - مجمع الصدرين </t>
  </si>
  <si>
    <t>IQ-P08239</t>
  </si>
  <si>
    <t>Al Biydha'a - 321</t>
  </si>
  <si>
    <t>حي البيضاء - 321</t>
  </si>
  <si>
    <t>IQ-P08243</t>
  </si>
  <si>
    <t>Al Husayniya - Mahalla 221</t>
  </si>
  <si>
    <t>الحسينية--221</t>
  </si>
  <si>
    <t>IQ-P08244</t>
  </si>
  <si>
    <t>Al Husayniya - Mahalla 225</t>
  </si>
  <si>
    <t>الحسينية / 225</t>
  </si>
  <si>
    <t>IQ-P08245</t>
  </si>
  <si>
    <t>Al Hussainiya - Mahalla 202</t>
  </si>
  <si>
    <t>الحسينية--202</t>
  </si>
  <si>
    <t>IQ-P08246</t>
  </si>
  <si>
    <t>Al Hussainiya - Mahalla 203</t>
  </si>
  <si>
    <t>IQ-P08247</t>
  </si>
  <si>
    <t>Al Hussainiya - Mahalla 204</t>
  </si>
  <si>
    <t>IQ-P08248</t>
  </si>
  <si>
    <t>Al Hussainiya - Mahalla 205</t>
  </si>
  <si>
    <t>IQ-P08249</t>
  </si>
  <si>
    <t>Al Hussainiya - Mahalla 206</t>
  </si>
  <si>
    <t>IQ-P08250</t>
  </si>
  <si>
    <t>Al Hussainiya - Mahalla 209</t>
  </si>
  <si>
    <t>IQ-P08251</t>
  </si>
  <si>
    <t>Al Hussainiya - Mahalla 213</t>
  </si>
  <si>
    <t>الحسينية--213</t>
  </si>
  <si>
    <t>IQ-P08252</t>
  </si>
  <si>
    <t>Al Hussainiya - Mahalla 215</t>
  </si>
  <si>
    <t>الحسينية--215</t>
  </si>
  <si>
    <t>IQ-P08253</t>
  </si>
  <si>
    <t>Al Hussainiya - Mahalla 216</t>
  </si>
  <si>
    <t>الحسينية--216</t>
  </si>
  <si>
    <t>IQ-P08254</t>
  </si>
  <si>
    <t>Al Hussainiya - Mahalla 217</t>
  </si>
  <si>
    <t>الحسينية--217</t>
  </si>
  <si>
    <t>IQ-P08255</t>
  </si>
  <si>
    <t>Al Hussainiya - Mahalla 219</t>
  </si>
  <si>
    <t>الحسينية--219</t>
  </si>
  <si>
    <t>IQ-P08256</t>
  </si>
  <si>
    <t>Al Hussainiya - Mahalla 227</t>
  </si>
  <si>
    <t>الحسينية--227</t>
  </si>
  <si>
    <t>IQ-P08258</t>
  </si>
  <si>
    <t>AL Hussayniya - Mahala 201</t>
  </si>
  <si>
    <t>IQ-P08259</t>
  </si>
  <si>
    <t>Al Hussayniya - Mahalla 207</t>
  </si>
  <si>
    <t>الحسينية--207</t>
  </si>
  <si>
    <t>IQ-P08260</t>
  </si>
  <si>
    <t>Al Hussayniya - Mahalla 214</t>
  </si>
  <si>
    <t>الحسينية -214</t>
  </si>
  <si>
    <t>IQ-P08261</t>
  </si>
  <si>
    <t>Al Hussayniya - Mahalla 220</t>
  </si>
  <si>
    <t>IQ-P08263</t>
  </si>
  <si>
    <t>Al Hussayniya (Mahala 210)</t>
  </si>
  <si>
    <t>IQ-P08264</t>
  </si>
  <si>
    <t>Al Hussayniya (Mahala 222)</t>
  </si>
  <si>
    <t>IQ-P08267</t>
  </si>
  <si>
    <t>Al Maghreb - 302</t>
  </si>
  <si>
    <t>المغرب - 302</t>
  </si>
  <si>
    <t>IQ-P08268</t>
  </si>
  <si>
    <t>Al Maghreb - 304</t>
  </si>
  <si>
    <t>المغرب - 304</t>
  </si>
  <si>
    <t>IQ-P08271</t>
  </si>
  <si>
    <t>Al Qahira - 307</t>
  </si>
  <si>
    <t>القاهرة - 307</t>
  </si>
  <si>
    <t>IQ-P08272</t>
  </si>
  <si>
    <t>Al Qahira - 309</t>
  </si>
  <si>
    <t>القاهرة - 309</t>
  </si>
  <si>
    <t>الربيع - 332</t>
  </si>
  <si>
    <t>IQ-P08278</t>
  </si>
  <si>
    <t>Al Sha'ab - 331</t>
  </si>
  <si>
    <t>الشعب-- 331</t>
  </si>
  <si>
    <t>IQ-P08279</t>
  </si>
  <si>
    <t>Al Sha'ab - 333</t>
  </si>
  <si>
    <t>الشعب - 333</t>
  </si>
  <si>
    <t>IQ-P08280</t>
  </si>
  <si>
    <t>Al Sha'ab - 339</t>
  </si>
  <si>
    <t>الشعب - 339</t>
  </si>
  <si>
    <t>IQ-P08282</t>
  </si>
  <si>
    <t>Al Sha'ab (Mahala 351)</t>
  </si>
  <si>
    <t>الشعب--351</t>
  </si>
  <si>
    <t xml:space="preserve">الشعب </t>
  </si>
  <si>
    <t>IQ-P08286</t>
  </si>
  <si>
    <t>Al Shamasiya - 320</t>
  </si>
  <si>
    <t>الشماسية - 320</t>
  </si>
  <si>
    <t>الشماسية</t>
  </si>
  <si>
    <t>IQ-P08288</t>
  </si>
  <si>
    <t>Al Shamasiyah - 318</t>
  </si>
  <si>
    <t>الشماسية - 318</t>
  </si>
  <si>
    <t>IQ-P08293</t>
  </si>
  <si>
    <t>Al Waziriyah - 303</t>
  </si>
  <si>
    <t>الوزيرية - 303</t>
  </si>
  <si>
    <t>IQ-P08294</t>
  </si>
  <si>
    <t>Al Waziriyah - 305</t>
  </si>
  <si>
    <t>الوزيرية - 305</t>
  </si>
  <si>
    <t>IQ-P08296</t>
  </si>
  <si>
    <t>Al-Hussainiya</t>
  </si>
  <si>
    <t>الحسينية</t>
  </si>
  <si>
    <t>الفحامة</t>
  </si>
  <si>
    <t>IQ-P08320</t>
  </si>
  <si>
    <t>Hay Al Qudus</t>
  </si>
  <si>
    <t>IQ-P08321</t>
  </si>
  <si>
    <t>Hay Al Rabee' 340</t>
  </si>
  <si>
    <t>حي الربيع ( الكريعات ) - 340</t>
  </si>
  <si>
    <t>الحسينية -211</t>
  </si>
  <si>
    <t>IQ-P08329</t>
  </si>
  <si>
    <t>Hussayniya - Mahala 218</t>
  </si>
  <si>
    <t>الحسينية--218</t>
  </si>
  <si>
    <t>IQ-P08330</t>
  </si>
  <si>
    <t>Hussayniya - Mahala 224</t>
  </si>
  <si>
    <t>IQ-P08334</t>
  </si>
  <si>
    <t>Kri'at - 342</t>
  </si>
  <si>
    <t>حي الربيع ( الكريعات ) - 342</t>
  </si>
  <si>
    <t>القاهرة</t>
  </si>
  <si>
    <t>IQ-P08359</t>
  </si>
  <si>
    <t>Sabe'a Qusor - 368</t>
  </si>
  <si>
    <t>سبع قصور - 368</t>
  </si>
  <si>
    <t>تونس</t>
  </si>
  <si>
    <t>IQ-P08364</t>
  </si>
  <si>
    <t>Tunis - 326</t>
  </si>
  <si>
    <t>تونس - 326</t>
  </si>
  <si>
    <t>IQ-P08365</t>
  </si>
  <si>
    <t>Tunis - 330</t>
  </si>
  <si>
    <t>تونس - 330</t>
  </si>
  <si>
    <t>الوزيرية</t>
  </si>
  <si>
    <t>IQ-P08386</t>
  </si>
  <si>
    <t>IQ-P08417</t>
  </si>
  <si>
    <t>Jurf Al Milah</t>
  </si>
  <si>
    <t>جرف الملح</t>
  </si>
  <si>
    <t>IQ-P08425</t>
  </si>
  <si>
    <t>Mousa Al Kadem complex</t>
  </si>
  <si>
    <t>قرية موسى الكاظم</t>
  </si>
  <si>
    <t>IQ-P08428</t>
  </si>
  <si>
    <t>Naji al rahal village</t>
  </si>
  <si>
    <t xml:space="preserve">ناجي الرحال </t>
  </si>
  <si>
    <t>IQ-P08446</t>
  </si>
  <si>
    <t>Shoa'la</t>
  </si>
  <si>
    <t>الشعلة</t>
  </si>
  <si>
    <t>IQ-P08454</t>
  </si>
  <si>
    <t>Zahra'</t>
  </si>
  <si>
    <t>الزهراء</t>
  </si>
  <si>
    <t>IQ-P08460</t>
  </si>
  <si>
    <t>Abu Dsheer - 856</t>
  </si>
  <si>
    <t>ابو دشير --856</t>
  </si>
  <si>
    <t>IQ-P08466</t>
  </si>
  <si>
    <t>Al Andulus - 617</t>
  </si>
  <si>
    <t>الاندلس - 617</t>
  </si>
  <si>
    <t>IQ-P08468</t>
  </si>
  <si>
    <t>Al Bayaa'</t>
  </si>
  <si>
    <t>البياع</t>
  </si>
  <si>
    <t>الغزالية - 681</t>
  </si>
  <si>
    <t>الغزالية - 685</t>
  </si>
  <si>
    <t>IQ-P08477</t>
  </si>
  <si>
    <t>AL Horeya</t>
  </si>
  <si>
    <t>IQ-P08479</t>
  </si>
  <si>
    <t>Al iskan - 613</t>
  </si>
  <si>
    <t>الاسكان - 613</t>
  </si>
  <si>
    <t>الاسكان - 822</t>
  </si>
  <si>
    <t>IQ-P08481</t>
  </si>
  <si>
    <t>Al Jam'eah - 629</t>
  </si>
  <si>
    <t>الجامعة -629</t>
  </si>
  <si>
    <t>IQ-P08482</t>
  </si>
  <si>
    <t>Al Jam'eh -  627</t>
  </si>
  <si>
    <t>الجامعة - 627</t>
  </si>
  <si>
    <t>الجامعة -633</t>
  </si>
  <si>
    <t>الجمهورية  838</t>
  </si>
  <si>
    <t>IQ-P08485</t>
  </si>
  <si>
    <t>Al Jaza'er - 804</t>
  </si>
  <si>
    <t>الجزائر-- 804</t>
  </si>
  <si>
    <t>IQ-P08486</t>
  </si>
  <si>
    <t>Al Jazera - 808</t>
  </si>
  <si>
    <t>الجزيرة - 808</t>
  </si>
  <si>
    <t>الخضراء - 640</t>
  </si>
  <si>
    <t>IQ-P08492</t>
  </si>
  <si>
    <t>Al Ma'alef - 843</t>
  </si>
  <si>
    <t>المعالف -- 843</t>
  </si>
  <si>
    <t xml:space="preserve"> المصافي  810  </t>
  </si>
  <si>
    <t>الميكانيك - 830</t>
  </si>
  <si>
    <t>IQ-P08499</t>
  </si>
  <si>
    <t>Al Qadissiya - 604</t>
  </si>
  <si>
    <t>القادسية - 604</t>
  </si>
  <si>
    <t>IQ-P08502</t>
  </si>
  <si>
    <t>Al Saydeya</t>
  </si>
  <si>
    <t>السيدية - مجمع الكزكزانية</t>
  </si>
  <si>
    <t>IQ-P08503</t>
  </si>
  <si>
    <t>السيدية</t>
  </si>
  <si>
    <t>IQ-P08504</t>
  </si>
  <si>
    <t>Al Saydiya - 823</t>
  </si>
  <si>
    <t>السيدية-- 823</t>
  </si>
  <si>
    <t>IQ-P08505</t>
  </si>
  <si>
    <t>Al Sedea - 825</t>
  </si>
  <si>
    <t>السيدية - 825</t>
  </si>
  <si>
    <t>IQ-P08506</t>
  </si>
  <si>
    <t>Al Shabab</t>
  </si>
  <si>
    <t>الشباب</t>
  </si>
  <si>
    <t>IQ-P08507</t>
  </si>
  <si>
    <t>Al Shabab - 839</t>
  </si>
  <si>
    <t>الشباب - 839</t>
  </si>
  <si>
    <t>الشرطة--846</t>
  </si>
  <si>
    <t>IQ-P08515</t>
  </si>
  <si>
    <t>Al Tarmiya Center</t>
  </si>
  <si>
    <t>مركز الطارمية</t>
  </si>
  <si>
    <t>IQ-P08516</t>
  </si>
  <si>
    <t>Al To'ma - 826</t>
  </si>
  <si>
    <t>الطعمة - 826</t>
  </si>
  <si>
    <t>الوادي - 824</t>
  </si>
  <si>
    <t>IQ-P08518</t>
  </si>
  <si>
    <t>Al Yarmok</t>
  </si>
  <si>
    <t>اليرموك</t>
  </si>
  <si>
    <t>IQ-P08519</t>
  </si>
  <si>
    <t>Al Yarmouk - 610</t>
  </si>
  <si>
    <t>اليرموك -610</t>
  </si>
  <si>
    <t>IQ-P08520</t>
  </si>
  <si>
    <t>Al Yarmouk - 612</t>
  </si>
  <si>
    <t>اليرموك - 612</t>
  </si>
  <si>
    <t>IQ-P08521</t>
  </si>
  <si>
    <t>Al Yarmouk - 616</t>
  </si>
  <si>
    <t>اليرموك - 616</t>
  </si>
  <si>
    <t>IQ-P08522</t>
  </si>
  <si>
    <t>Al Zohor - 806</t>
  </si>
  <si>
    <t>الزهور--806</t>
  </si>
  <si>
    <t>IQ-P08523</t>
  </si>
  <si>
    <t>Al-Abayechi - 1</t>
  </si>
  <si>
    <t>العبايجي - 1</t>
  </si>
  <si>
    <t>IQ-P08526</t>
  </si>
  <si>
    <t>Al-A'mel</t>
  </si>
  <si>
    <t>العامل</t>
  </si>
  <si>
    <t>IQ-P08530</t>
  </si>
  <si>
    <t>Albo_A'itha</t>
  </si>
  <si>
    <t>البو عيثا</t>
  </si>
  <si>
    <t>العامرية - 636</t>
  </si>
  <si>
    <t>العامرية - 638</t>
  </si>
  <si>
    <t>العامرية - 628</t>
  </si>
  <si>
    <t>IQ-P08548</t>
  </si>
  <si>
    <t>Amreya 630</t>
  </si>
  <si>
    <t>العامرية - 630</t>
  </si>
  <si>
    <t>اسيا-836</t>
  </si>
  <si>
    <t>IQ-P08558</t>
  </si>
  <si>
    <t>Gharb jbor</t>
  </si>
  <si>
    <t>عرب جبور</t>
  </si>
  <si>
    <t>IQ-P08565</t>
  </si>
  <si>
    <t>Hay Al Adil - 647</t>
  </si>
  <si>
    <t>حي العدل - 647</t>
  </si>
  <si>
    <t>IQ-P08566</t>
  </si>
  <si>
    <t>Hay Al Adil - 657</t>
  </si>
  <si>
    <t>حي العدل - 657</t>
  </si>
  <si>
    <t>IQ-P08567</t>
  </si>
  <si>
    <t>Hay Al A'mel - 805</t>
  </si>
  <si>
    <t>حي العامل- 805</t>
  </si>
  <si>
    <t>IQ-P08570</t>
  </si>
  <si>
    <t>Hay Al A'mil - 803</t>
  </si>
  <si>
    <t>حي العامل - 803</t>
  </si>
  <si>
    <t>IQ-P08575</t>
  </si>
  <si>
    <t>Hay al jam'iyah - 842</t>
  </si>
  <si>
    <t>حي الجمعية - 842</t>
  </si>
  <si>
    <t>IQ-P08576</t>
  </si>
  <si>
    <t>Hay Al Jehad</t>
  </si>
  <si>
    <t>حي الجهاد</t>
  </si>
  <si>
    <t>IQ-P08580</t>
  </si>
  <si>
    <t>Hay Al Zahra'a - 848</t>
  </si>
  <si>
    <t>الزهراء-- 848</t>
  </si>
  <si>
    <t>IQ-P08586</t>
  </si>
  <si>
    <t>Hoor Rajab</t>
  </si>
  <si>
    <t>هور رجب</t>
  </si>
  <si>
    <t>IQ-P08601</t>
  </si>
  <si>
    <t>Karkh - Mahalla 212</t>
  </si>
  <si>
    <t>الكرخ - 212</t>
  </si>
  <si>
    <t>IQ-P08603</t>
  </si>
  <si>
    <t>Um Ma'alef</t>
  </si>
  <si>
    <t>ام المعالف</t>
  </si>
  <si>
    <t>المصافي</t>
  </si>
  <si>
    <t>IQ-P08631</t>
  </si>
  <si>
    <t>Sheikh Maaroof - 204</t>
  </si>
  <si>
    <t>شيخ معروف - 204</t>
  </si>
  <si>
    <t>IQ-P08632</t>
  </si>
  <si>
    <t>Shekh Junid - 202</t>
  </si>
  <si>
    <t>شيخ جنيد- 202</t>
  </si>
  <si>
    <t>IQ-P08633</t>
  </si>
  <si>
    <t>Shikh Ma'roof / Mahalla 210</t>
  </si>
  <si>
    <t>الكرخ  - 210</t>
  </si>
  <si>
    <t xml:space="preserve"> شرطة المصافي 840</t>
  </si>
  <si>
    <t>عويريج</t>
  </si>
  <si>
    <t>IQ-P08641</t>
  </si>
  <si>
    <t>U'wrej - Al Qurtan</t>
  </si>
  <si>
    <t>عويريج الكرطان</t>
  </si>
  <si>
    <t>IQ-P08669</t>
  </si>
  <si>
    <t>Diyalla Bridge</t>
  </si>
  <si>
    <t>جسر ديالى</t>
  </si>
  <si>
    <t>النهروان</t>
  </si>
  <si>
    <t>IQ-P08741</t>
  </si>
  <si>
    <t>Al Rashid - Al A'dwaniya</t>
  </si>
  <si>
    <t>العدوانية</t>
  </si>
  <si>
    <t>IQ-P08744</t>
  </si>
  <si>
    <t>Al Rubaiy - 210</t>
  </si>
  <si>
    <t>الموظفين - 210</t>
  </si>
  <si>
    <t>IQ-P08757</t>
  </si>
  <si>
    <t>Al-Rubaiy 204</t>
  </si>
  <si>
    <t>مركز المحمودية - الربيعي</t>
  </si>
  <si>
    <t>IQ-P08772</t>
  </si>
  <si>
    <t>Hay Al Jam'eyah</t>
  </si>
  <si>
    <t>IQ-P08825</t>
  </si>
  <si>
    <t>Rasheed</t>
  </si>
  <si>
    <t>ناحية الرشيد</t>
  </si>
  <si>
    <t>IQ-P08826</t>
  </si>
  <si>
    <t>Ridwaniyah</t>
  </si>
  <si>
    <t>الرضوانية</t>
  </si>
  <si>
    <t>اعظمية</t>
  </si>
  <si>
    <t>IQ-P08852</t>
  </si>
  <si>
    <t>Al  Za'afaranyah - 955</t>
  </si>
  <si>
    <t xml:space="preserve"> الزعفرانية - 955</t>
  </si>
  <si>
    <t>الامين - 739</t>
  </si>
  <si>
    <t>IQ-P08856</t>
  </si>
  <si>
    <t>Al Amin - Mahalla 741</t>
  </si>
  <si>
    <t>الامين - 741</t>
  </si>
  <si>
    <t>IQ-P08857</t>
  </si>
  <si>
    <t>Al Amin - Mahalla 747</t>
  </si>
  <si>
    <t>الأمين --747</t>
  </si>
  <si>
    <t>البيضاء</t>
  </si>
  <si>
    <t>البلديات - 738</t>
  </si>
  <si>
    <t>IQ-P08861</t>
  </si>
  <si>
    <t>Al Baladiyat - 744</t>
  </si>
  <si>
    <t>البلديات - 744</t>
  </si>
  <si>
    <t>الفضيلية - 753</t>
  </si>
  <si>
    <t>IQ-P08866</t>
  </si>
  <si>
    <t>Al Jadidah - 713</t>
  </si>
  <si>
    <t>بغداد الجديدة - 713</t>
  </si>
  <si>
    <t>IQ-P08867</t>
  </si>
  <si>
    <t>Al Jadidah - 717</t>
  </si>
  <si>
    <t>بغداد الجديدة - 717</t>
  </si>
  <si>
    <t>IQ-P08868</t>
  </si>
  <si>
    <t>Al Jadidah - 725</t>
  </si>
  <si>
    <t>بغداد الجديدة - 725</t>
  </si>
  <si>
    <t>IQ-P08869</t>
  </si>
  <si>
    <t>Al Jamia'a - 911</t>
  </si>
  <si>
    <t>الجامعة - 911</t>
  </si>
  <si>
    <t>IQ-P08871</t>
  </si>
  <si>
    <t>Al Jamia'a - 919</t>
  </si>
  <si>
    <t>الجامعة - 919</t>
  </si>
  <si>
    <t>IQ-P08872</t>
  </si>
  <si>
    <t>Al Jumhori - Mahala 111</t>
  </si>
  <si>
    <t>IQ-P08873</t>
  </si>
  <si>
    <t>Al Jumhoriyah (Mahala - 119)</t>
  </si>
  <si>
    <t>IQ-P08875</t>
  </si>
  <si>
    <t>Al Kamaliya - Mahalla 759</t>
  </si>
  <si>
    <t>الكمالية - 759</t>
  </si>
  <si>
    <t>IQ-P08877</t>
  </si>
  <si>
    <t>Al Kamaliya - Mahalla 767</t>
  </si>
  <si>
    <t>IQ-P08878</t>
  </si>
  <si>
    <t>Al Kamaliya (Mahla 757)</t>
  </si>
  <si>
    <t>الكمالية - 757</t>
  </si>
  <si>
    <t>IQ-P08879</t>
  </si>
  <si>
    <t>Al Karada - 905</t>
  </si>
  <si>
    <t>الكرادة - 905</t>
  </si>
  <si>
    <t>المعامل - 772</t>
  </si>
  <si>
    <t>IQ-P08884</t>
  </si>
  <si>
    <t>Al Ma'amil - Mahala 773</t>
  </si>
  <si>
    <t>IQ-P08885</t>
  </si>
  <si>
    <t>Al Ma'amil - Mahala 774</t>
  </si>
  <si>
    <t>IQ-P08887</t>
  </si>
  <si>
    <t>Al Ma'amil - mahalla 789</t>
  </si>
  <si>
    <t>المعامل --789</t>
  </si>
  <si>
    <t>IQ-P08889</t>
  </si>
  <si>
    <t>Al Mashtal - 729</t>
  </si>
  <si>
    <t>المشتل - 729</t>
  </si>
  <si>
    <t>IQ-P08890</t>
  </si>
  <si>
    <t>Al Mashtal - 733</t>
  </si>
  <si>
    <t>المشتل - 733</t>
  </si>
  <si>
    <t>IQ-P08891</t>
  </si>
  <si>
    <t>Al Mashtal - 735</t>
  </si>
  <si>
    <t>المشتل - 735</t>
  </si>
  <si>
    <t>IQ-P08892</t>
  </si>
  <si>
    <t>Al Mashtal - 751</t>
  </si>
  <si>
    <t>المشتل- 751</t>
  </si>
  <si>
    <t>IQ-P08893</t>
  </si>
  <si>
    <t>Al muthana - 710</t>
  </si>
  <si>
    <t>حي المثنى - 710</t>
  </si>
  <si>
    <t>IQ-P08894</t>
  </si>
  <si>
    <t>Al Muthana - 714</t>
  </si>
  <si>
    <t>المثنى - 714</t>
  </si>
  <si>
    <t>IQ-P08895</t>
  </si>
  <si>
    <t>Al Muthana - 716</t>
  </si>
  <si>
    <t>المثنى - 716</t>
  </si>
  <si>
    <t>IQ-P08897</t>
  </si>
  <si>
    <t>Al Nidhal - 103</t>
  </si>
  <si>
    <t>النضال - المحلة 103</t>
  </si>
  <si>
    <t>IQ-P08900</t>
  </si>
  <si>
    <t>Al Riyadh - 908</t>
  </si>
  <si>
    <t>الرياض - 908</t>
  </si>
  <si>
    <t>IQ-P08901</t>
  </si>
  <si>
    <t>Al Riyadh - 910</t>
  </si>
  <si>
    <t>الرياض - 910</t>
  </si>
  <si>
    <t>IQ-P08904</t>
  </si>
  <si>
    <t>Al Sindabad - 979</t>
  </si>
  <si>
    <t>السندباد - 979</t>
  </si>
  <si>
    <t>IQ-P08905</t>
  </si>
  <si>
    <t>Al Sindebad - 977</t>
  </si>
  <si>
    <t>السندباد - 977</t>
  </si>
  <si>
    <t>IQ-P08906</t>
  </si>
  <si>
    <t>Al Sindibad - 949</t>
  </si>
  <si>
    <t>السندباد - 949</t>
  </si>
  <si>
    <t>IQ-P08908</t>
  </si>
  <si>
    <t>Al U'baide - 752</t>
  </si>
  <si>
    <t>العبيدي - 752</t>
  </si>
  <si>
    <t>IQ-P08909</t>
  </si>
  <si>
    <t>Al U'baide - 758</t>
  </si>
  <si>
    <t>العبيدي - 758</t>
  </si>
  <si>
    <t>العبيدي - 760</t>
  </si>
  <si>
    <t>IQ-P08912</t>
  </si>
  <si>
    <t>Al U'baydi - 756</t>
  </si>
  <si>
    <t>العبيدي -- 756</t>
  </si>
  <si>
    <t>IQ-P08913</t>
  </si>
  <si>
    <t>Al U'baydi - 762</t>
  </si>
  <si>
    <t>العبيدي - 762</t>
  </si>
  <si>
    <t>الوحدة - 902</t>
  </si>
  <si>
    <t>IQ-P08916</t>
  </si>
  <si>
    <t>Al Wehda - 904</t>
  </si>
  <si>
    <t>الوحدة - 904</t>
  </si>
  <si>
    <t>IQ-P08917</t>
  </si>
  <si>
    <t>Al Wehda - 906</t>
  </si>
  <si>
    <t>الوحدة- 906</t>
  </si>
  <si>
    <t>حي الزعفرانية - 953</t>
  </si>
  <si>
    <t>IQ-P08919</t>
  </si>
  <si>
    <t>Al Za'afaranyah - 959</t>
  </si>
  <si>
    <t>الزعفرانية - 959</t>
  </si>
  <si>
    <t>IQ-P08920</t>
  </si>
  <si>
    <t>Al Za'afaranyah - 961</t>
  </si>
  <si>
    <t>الزعفرانية - 961</t>
  </si>
  <si>
    <t>IQ-P08921</t>
  </si>
  <si>
    <t>Al Za'afaranyah - 965</t>
  </si>
  <si>
    <t>الزعفرانية - 965</t>
  </si>
  <si>
    <t>IQ-P08923</t>
  </si>
  <si>
    <t>Al Za'faraniyah - 957</t>
  </si>
  <si>
    <t>الزعفرانية - 957</t>
  </si>
  <si>
    <t>IQ-P08924</t>
  </si>
  <si>
    <t>Al-baida' - 315</t>
  </si>
  <si>
    <t>البيضاء - 315</t>
  </si>
  <si>
    <t>IQ-P08935</t>
  </si>
  <si>
    <t>Ameen - Mahalla 737</t>
  </si>
  <si>
    <t>الامين - 737</t>
  </si>
  <si>
    <t>IQ-P08936</t>
  </si>
  <si>
    <t>Ameen - Mahalla 745</t>
  </si>
  <si>
    <t>الامين - 745</t>
  </si>
  <si>
    <t>IQ-P08940</t>
  </si>
  <si>
    <t>Babel - 925</t>
  </si>
  <si>
    <t>بابل - 925</t>
  </si>
  <si>
    <t>IQ-P08941</t>
  </si>
  <si>
    <t>Babel - 931</t>
  </si>
  <si>
    <t>بابل - 931</t>
  </si>
  <si>
    <t>IQ-P08946</t>
  </si>
  <si>
    <t>Baghdad Al Jadidah - 701</t>
  </si>
  <si>
    <t>بغداد الجديدة - 701</t>
  </si>
  <si>
    <t>IQ-P08947</t>
  </si>
  <si>
    <t>بغداد الجديدة -709</t>
  </si>
  <si>
    <t>IQ-P08948</t>
  </si>
  <si>
    <t>Baghdad Al Jadidia - 721</t>
  </si>
  <si>
    <t>بغداد الجديدة - 721</t>
  </si>
  <si>
    <t>بوب الشام</t>
  </si>
  <si>
    <t>حي ديالى</t>
  </si>
  <si>
    <t>IQ-P08972</t>
  </si>
  <si>
    <t>Hay Diyala - 930</t>
  </si>
  <si>
    <t>حي ديالى - 930</t>
  </si>
  <si>
    <t>IQ-P08973</t>
  </si>
  <si>
    <t>Hay Diyala - 964</t>
  </si>
  <si>
    <t>حي ديالى - 964</t>
  </si>
  <si>
    <t>IQ-P08974</t>
  </si>
  <si>
    <t>Hay Diyala - 966</t>
  </si>
  <si>
    <t>حي ديالى - 966</t>
  </si>
  <si>
    <t>IQ-P08975</t>
  </si>
  <si>
    <t>Hay Diyala - 970</t>
  </si>
  <si>
    <t>حي ديالى- 970</t>
  </si>
  <si>
    <t>IQ-P08977</t>
  </si>
  <si>
    <t>Hay Diyala - mahala 950</t>
  </si>
  <si>
    <t>حي ديالى - 950</t>
  </si>
  <si>
    <t>IQ-P08978</t>
  </si>
  <si>
    <t>حي ديالى - 952</t>
  </si>
  <si>
    <t>IQ-P08979</t>
  </si>
  <si>
    <t>Hay Diyala - Mahalla 958</t>
  </si>
  <si>
    <t>حي ديالى - 958</t>
  </si>
  <si>
    <t>IQ-P08981</t>
  </si>
  <si>
    <t>Hay Sumer - 702</t>
  </si>
  <si>
    <t>حي سومر -702</t>
  </si>
  <si>
    <t>IQ-P08982</t>
  </si>
  <si>
    <t>Hay Sumer - 706</t>
  </si>
  <si>
    <t>حي سومر -706</t>
  </si>
  <si>
    <t>حي اور</t>
  </si>
  <si>
    <t>IQ-P08985</t>
  </si>
  <si>
    <t>Idressi - 505</t>
  </si>
  <si>
    <t>IQ-P08990</t>
  </si>
  <si>
    <t>Jumhoriya - mahalla 117</t>
  </si>
  <si>
    <t>IQ-P08998</t>
  </si>
  <si>
    <t>Ma'amil - Mahalla 799</t>
  </si>
  <si>
    <t>المعامل - 799</t>
  </si>
  <si>
    <t>IQ-P09026</t>
  </si>
  <si>
    <t>Shikh Umar (Mahala - 127)</t>
  </si>
  <si>
    <t>IQ-P09027</t>
  </si>
  <si>
    <t>Shikh Umar (Mahala - 129)</t>
  </si>
  <si>
    <t>سومر - 704</t>
  </si>
  <si>
    <t>IQ-P09034</t>
  </si>
  <si>
    <t>Za'franiyah (Munjid complex)</t>
  </si>
  <si>
    <t>الزعفرانية (مجمع منجد)</t>
  </si>
  <si>
    <t>IQ-P09047</t>
  </si>
  <si>
    <t>Al Rawad</t>
  </si>
  <si>
    <t>الرواد</t>
  </si>
  <si>
    <t>IQ-P09050</t>
  </si>
  <si>
    <t>Al-Abayechi - 10</t>
  </si>
  <si>
    <t>العبايجي - 10</t>
  </si>
  <si>
    <t>IQ-P09078</t>
  </si>
  <si>
    <t>Sadir6- Mahalla 575</t>
  </si>
  <si>
    <t>الصدر - 575</t>
  </si>
  <si>
    <t>IQ-P09082</t>
  </si>
  <si>
    <t>Sadir 2 - 516</t>
  </si>
  <si>
    <t>الصدر -516</t>
  </si>
  <si>
    <t>IQ-P09083</t>
  </si>
  <si>
    <t>Sadir 2 - 518</t>
  </si>
  <si>
    <t>الصدر - 518</t>
  </si>
  <si>
    <t>IQ-P09084</t>
  </si>
  <si>
    <t>Sadir 5 - Mahalla 528</t>
  </si>
  <si>
    <t>الصدر - 528</t>
  </si>
  <si>
    <t>IQ-P09098</t>
  </si>
  <si>
    <t>الجمعية</t>
  </si>
  <si>
    <t>IQ-P09099</t>
  </si>
  <si>
    <t>Al Sina'ah</t>
  </si>
  <si>
    <t>الصناعة</t>
  </si>
  <si>
    <t>بروشكي</t>
  </si>
  <si>
    <t>بازار (سوق رئيسي)</t>
  </si>
  <si>
    <t>IQ-P09160</t>
  </si>
  <si>
    <t>Dabin</t>
  </si>
  <si>
    <t>دابين</t>
  </si>
  <si>
    <t>دياري</t>
  </si>
  <si>
    <t>كلي دهوك</t>
  </si>
  <si>
    <t>IQ-P09184</t>
  </si>
  <si>
    <t>Gavarrke</t>
  </si>
  <si>
    <t>كفركي</t>
  </si>
  <si>
    <t>كري باصي</t>
  </si>
  <si>
    <t>خبات(كوجر)</t>
  </si>
  <si>
    <t>IQ-P09208</t>
  </si>
  <si>
    <t>Kora</t>
  </si>
  <si>
    <t>كورا</t>
  </si>
  <si>
    <t>كي آرو</t>
  </si>
  <si>
    <t>IQ-P09214</t>
  </si>
  <si>
    <t>Kuvili</t>
  </si>
  <si>
    <t>كيفيلا</t>
  </si>
  <si>
    <t>مالتا</t>
  </si>
  <si>
    <t>IQ-P09226</t>
  </si>
  <si>
    <t>Mangesh</t>
  </si>
  <si>
    <t>مانكيش</t>
  </si>
  <si>
    <t>IQ-P09229</t>
  </si>
  <si>
    <t>Masike</t>
  </si>
  <si>
    <t>ماسيك</t>
  </si>
  <si>
    <t>IQ-P09237</t>
  </si>
  <si>
    <t>Naor</t>
  </si>
  <si>
    <t>ناعور</t>
  </si>
  <si>
    <t>IQ-P09241</t>
  </si>
  <si>
    <t>Nazarke</t>
  </si>
  <si>
    <t>نزاركي</t>
  </si>
  <si>
    <t>قسارا</t>
  </si>
  <si>
    <t>IQ-P09256</t>
  </si>
  <si>
    <t>Rashanke</t>
  </si>
  <si>
    <t>رشانكي</t>
  </si>
  <si>
    <t>IQ-P09258</t>
  </si>
  <si>
    <t>Raza</t>
  </si>
  <si>
    <t>رزا</t>
  </si>
  <si>
    <t>IQ-P09261</t>
  </si>
  <si>
    <t>Sarheldan</t>
  </si>
  <si>
    <t>سرهلدان</t>
  </si>
  <si>
    <t>IQ-P09265</t>
  </si>
  <si>
    <t>Shakhke</t>
  </si>
  <si>
    <t>شاخكي</t>
  </si>
  <si>
    <t>شيلي</t>
  </si>
  <si>
    <t>IQ-P09270</t>
  </si>
  <si>
    <t>Shindukha</t>
  </si>
  <si>
    <t>شندوخا</t>
  </si>
  <si>
    <t>زاويتة</t>
  </si>
  <si>
    <t>IQ-P09285</t>
  </si>
  <si>
    <t>Zeri Land</t>
  </si>
  <si>
    <t>زري لاند</t>
  </si>
  <si>
    <t>زركا</t>
  </si>
  <si>
    <t>زوزان</t>
  </si>
  <si>
    <t>IQ-P09325</t>
  </si>
  <si>
    <t>Batel</t>
  </si>
  <si>
    <t>باتيل</t>
  </si>
  <si>
    <t>دوميز</t>
  </si>
  <si>
    <t>IQ-P09360</t>
  </si>
  <si>
    <t>Fayda</t>
  </si>
  <si>
    <t>فايدة</t>
  </si>
  <si>
    <t>IQ-P09404</t>
  </si>
  <si>
    <t>Khanke</t>
  </si>
  <si>
    <t>خانكي</t>
  </si>
  <si>
    <t>IQ-P09405</t>
  </si>
  <si>
    <t>Khanke Camp</t>
  </si>
  <si>
    <t>مخيم خانكي</t>
  </si>
  <si>
    <t>مسيريك</t>
  </si>
  <si>
    <t>IQ-P09476</t>
  </si>
  <si>
    <t>Seje</t>
  </si>
  <si>
    <t>سيميل</t>
  </si>
  <si>
    <t>IQ-P09483</t>
  </si>
  <si>
    <t>Shariya</t>
  </si>
  <si>
    <t xml:space="preserve"> شاريا</t>
  </si>
  <si>
    <t>عباسية</t>
  </si>
  <si>
    <t>IQ-P09559</t>
  </si>
  <si>
    <t>Barzan</t>
  </si>
  <si>
    <t>بارزان</t>
  </si>
  <si>
    <t>باتيفا</t>
  </si>
  <si>
    <t>IQ-P09569</t>
  </si>
  <si>
    <t>Bedar</t>
  </si>
  <si>
    <t>بيدار</t>
  </si>
  <si>
    <t>IQ-P09609</t>
  </si>
  <si>
    <t>Darkar</t>
  </si>
  <si>
    <t>دركار</t>
  </si>
  <si>
    <t>IQ-P09620</t>
  </si>
  <si>
    <t>Derabun</t>
  </si>
  <si>
    <t>ديربون</t>
  </si>
  <si>
    <t>IQ-P09621</t>
  </si>
  <si>
    <t>Deraboun area</t>
  </si>
  <si>
    <t>فرقة</t>
  </si>
  <si>
    <t>IQ-P09697</t>
  </si>
  <si>
    <t>Khrababka</t>
  </si>
  <si>
    <t>خرابابكا</t>
  </si>
  <si>
    <t>كوندكي</t>
  </si>
  <si>
    <t>IQ-P09750</t>
  </si>
  <si>
    <t>Rizgari</t>
  </si>
  <si>
    <t>رزكاري</t>
  </si>
  <si>
    <t>IQ-P09765</t>
  </si>
  <si>
    <t>SEMALKA</t>
  </si>
  <si>
    <t>سيمالكا</t>
  </si>
  <si>
    <t>شعبانية</t>
  </si>
  <si>
    <t>تلكبر</t>
  </si>
  <si>
    <t>IQ-P09814</t>
  </si>
  <si>
    <t>عمادية</t>
  </si>
  <si>
    <t>IQ-P09816</t>
  </si>
  <si>
    <t>Aradin</t>
  </si>
  <si>
    <t>ارادن</t>
  </si>
  <si>
    <t>IQ-P09824</t>
  </si>
  <si>
    <t>Ashawa</t>
  </si>
  <si>
    <t>اشاوا</t>
  </si>
  <si>
    <t>IQ-P09848</t>
  </si>
  <si>
    <t>Bamarne</t>
  </si>
  <si>
    <t>بامرني</t>
  </si>
  <si>
    <t>IQ-P09925</t>
  </si>
  <si>
    <t>Chamanke</t>
  </si>
  <si>
    <t>جمانكي</t>
  </si>
  <si>
    <t>IQ-P09946</t>
  </si>
  <si>
    <t>Deraluk</t>
  </si>
  <si>
    <t>ديرلوك</t>
  </si>
  <si>
    <t>IQ-P10032</t>
  </si>
  <si>
    <t>Inishke</t>
  </si>
  <si>
    <t>اينشكي</t>
  </si>
  <si>
    <t>IQ-P10044</t>
  </si>
  <si>
    <t>Kani Mase</t>
  </si>
  <si>
    <t>كاني ماسي</t>
  </si>
  <si>
    <t>IQ-P10053</t>
  </si>
  <si>
    <t>Kaniya Mala</t>
  </si>
  <si>
    <t>كانيا مالا</t>
  </si>
  <si>
    <t>قدش</t>
  </si>
  <si>
    <t>IQ-P10186</t>
  </si>
  <si>
    <t>Sarsink</t>
  </si>
  <si>
    <t>سرسنك</t>
  </si>
  <si>
    <t>IQ-P10199</t>
  </si>
  <si>
    <t>Sheladize Collective</t>
  </si>
  <si>
    <t>شيلادزي</t>
  </si>
  <si>
    <t>الفهود</t>
  </si>
  <si>
    <t>IQ-P10332</t>
  </si>
  <si>
    <t>جبايش</t>
  </si>
  <si>
    <t>IQ-P10400</t>
  </si>
  <si>
    <t>Al Batha'</t>
  </si>
  <si>
    <t>البطحاء</t>
  </si>
  <si>
    <t>حي الضباط</t>
  </si>
  <si>
    <t>ال ابو فياض</t>
  </si>
  <si>
    <t>الاسكان الصناعي</t>
  </si>
  <si>
    <t>IQ-P10463</t>
  </si>
  <si>
    <t>Al Sai'h</t>
  </si>
  <si>
    <t>منطقة السائح</t>
  </si>
  <si>
    <t>IQ-P10468</t>
  </si>
  <si>
    <t>Al Sharqiya</t>
  </si>
  <si>
    <t>الشرقيه</t>
  </si>
  <si>
    <t>IQ-P10471</t>
  </si>
  <si>
    <t>Al Shou'la</t>
  </si>
  <si>
    <t>حي الشعله</t>
  </si>
  <si>
    <t>حي الشموخ</t>
  </si>
  <si>
    <t>IQ-P10504</t>
  </si>
  <si>
    <t>Al-bashai'er</t>
  </si>
  <si>
    <t>ال بوشاهر</t>
  </si>
  <si>
    <t>IQ-P10527</t>
  </si>
  <si>
    <t>Al-hay al-'askary</t>
  </si>
  <si>
    <t>IQ-P10562</t>
  </si>
  <si>
    <t>Al-khashab</t>
  </si>
  <si>
    <t>قرية الخشاب</t>
  </si>
  <si>
    <t>حي الصالحية</t>
  </si>
  <si>
    <t>IQ-P10622</t>
  </si>
  <si>
    <t>Al-shofah</t>
  </si>
  <si>
    <t>قرية الشوفة</t>
  </si>
  <si>
    <t>IQ-P10638</t>
  </si>
  <si>
    <t>Al-Thawrah</t>
  </si>
  <si>
    <t>الثوره</t>
  </si>
  <si>
    <t>IQ-P10646</t>
  </si>
  <si>
    <t>Al-zi'elat</t>
  </si>
  <si>
    <t>الزعيلات</t>
  </si>
  <si>
    <t>حي اريدو</t>
  </si>
  <si>
    <t>IQ-P10665</t>
  </si>
  <si>
    <t>Baghdad Street</t>
  </si>
  <si>
    <t>IQ-P10688</t>
  </si>
  <si>
    <t>Hay Al Fida'a</t>
  </si>
  <si>
    <t>حي الفداء</t>
  </si>
  <si>
    <t>حي التضحية</t>
  </si>
  <si>
    <t>IQ-P10714</t>
  </si>
  <si>
    <t>Hay Mehidiya</t>
  </si>
  <si>
    <t>حي المهيديه</t>
  </si>
  <si>
    <t>حي مدينة الصدر</t>
  </si>
  <si>
    <t>IQ-P10789</t>
  </si>
  <si>
    <t>Share' Eshreen</t>
  </si>
  <si>
    <t>شارع عشرين</t>
  </si>
  <si>
    <t>IQ-P10792</t>
  </si>
  <si>
    <t>Sindaliyah-Sidenaweyah</t>
  </si>
  <si>
    <t>حي السديناويه</t>
  </si>
  <si>
    <t>IQ-P10798</t>
  </si>
  <si>
    <t>Syied Dakhil</t>
  </si>
  <si>
    <t>سيد دخيل</t>
  </si>
  <si>
    <t>IQ-P10804</t>
  </si>
  <si>
    <t>Um Al Dood</t>
  </si>
  <si>
    <t>ام الدود</t>
  </si>
  <si>
    <t>IQ-P10816</t>
  </si>
  <si>
    <t>Ur</t>
  </si>
  <si>
    <t>IQ-P10980</t>
  </si>
  <si>
    <t>Al-Moalemen</t>
  </si>
  <si>
    <t xml:space="preserve"> النصر</t>
  </si>
  <si>
    <t>جسر الرفاعي</t>
  </si>
  <si>
    <t>IQ-P11134</t>
  </si>
  <si>
    <t>Qal at Sukhar</t>
  </si>
  <si>
    <t>قلعة سكر</t>
  </si>
  <si>
    <t xml:space="preserve">مركز الرفاعي </t>
  </si>
  <si>
    <t>IQ-P11199</t>
  </si>
  <si>
    <t>14 Ramadan</t>
  </si>
  <si>
    <t>حي 14 رمضان</t>
  </si>
  <si>
    <t>IQ-P11233</t>
  </si>
  <si>
    <t>A'l 'awad</t>
  </si>
  <si>
    <t>ال عواد</t>
  </si>
  <si>
    <t>IQ-P11250</t>
  </si>
  <si>
    <t>Al Dawaya</t>
  </si>
  <si>
    <t>IQ-P11264</t>
  </si>
  <si>
    <t>Al Gharraf</t>
  </si>
  <si>
    <t>الغراف</t>
  </si>
  <si>
    <t>IQ-P11340</t>
  </si>
  <si>
    <t>Al Shomali</t>
  </si>
  <si>
    <t>الشوملي</t>
  </si>
  <si>
    <t>IQ-P11349</t>
  </si>
  <si>
    <t>Al Soob Al Kabeer</t>
  </si>
  <si>
    <t>الصوب الكبير</t>
  </si>
  <si>
    <t>IQ-P11399</t>
  </si>
  <si>
    <t>Al-fatahiyah</t>
  </si>
  <si>
    <t>حي الفتاحية</t>
  </si>
  <si>
    <t>حي الحاوي</t>
  </si>
  <si>
    <t>IQ-P11680</t>
  </si>
  <si>
    <t>Al-hey Al-'Askarey</t>
  </si>
  <si>
    <t>IQ-P11718</t>
  </si>
  <si>
    <t>Al-shuhada'a</t>
  </si>
  <si>
    <t>IQ-P11746</t>
  </si>
  <si>
    <t>Al Esma'elya 2</t>
  </si>
  <si>
    <t>الاسماعيليه 2</t>
  </si>
  <si>
    <t>IQ-P11785</t>
  </si>
  <si>
    <t>Hey al-ghadeir</t>
  </si>
  <si>
    <t>حي الزهراء</t>
  </si>
  <si>
    <t>IQ-P11960</t>
  </si>
  <si>
    <t>Hay Al Bakir</t>
  </si>
  <si>
    <t>IQ-P12035</t>
  </si>
  <si>
    <t>Mandali</t>
  </si>
  <si>
    <t>مركز ناحبة مندلي</t>
  </si>
  <si>
    <t>IQ-P12158</t>
  </si>
  <si>
    <t>Al A'bara</t>
  </si>
  <si>
    <t>مركز ناحبة العبارة</t>
  </si>
  <si>
    <t>IQ-P12164</t>
  </si>
  <si>
    <t>Al Dawasir</t>
  </si>
  <si>
    <t>IQ-P12172</t>
  </si>
  <si>
    <t>Al Hawidar</t>
  </si>
  <si>
    <t>الهويدر</t>
  </si>
  <si>
    <t>IQ-P12177</t>
  </si>
  <si>
    <t>Al Mafraq</t>
  </si>
  <si>
    <t>المفرق</t>
  </si>
  <si>
    <t>IQ-P12183</t>
  </si>
  <si>
    <t>Al Rasool</t>
  </si>
  <si>
    <t>حي الرسول</t>
  </si>
  <si>
    <t>IQ-P12188</t>
  </si>
  <si>
    <t>Al Sadah</t>
  </si>
  <si>
    <t xml:space="preserve">قرية السادة </t>
  </si>
  <si>
    <t>IQ-P12194</t>
  </si>
  <si>
    <t>Al Shikh</t>
  </si>
  <si>
    <t>IQ-P12195</t>
  </si>
  <si>
    <t>Al Tahreer</t>
  </si>
  <si>
    <t>التحرير</t>
  </si>
  <si>
    <t>IQ-P12196</t>
  </si>
  <si>
    <t>Al Takiya</t>
  </si>
  <si>
    <t xml:space="preserve">التكية </t>
  </si>
  <si>
    <t>IQ-P12203</t>
  </si>
  <si>
    <t>Al-Hajiyah River</t>
  </si>
  <si>
    <t>حي نهر الحجية</t>
  </si>
  <si>
    <t>IQ-P12206</t>
  </si>
  <si>
    <t>Al-Mualmeen quarter</t>
  </si>
  <si>
    <t>IQ-P12209</t>
  </si>
  <si>
    <t>Al-Qatoon</t>
  </si>
  <si>
    <t xml:space="preserve">الكاطون </t>
  </si>
  <si>
    <t>IQ-P12219</t>
  </si>
  <si>
    <t>Al-Swamra village</t>
  </si>
  <si>
    <t>السوامرة</t>
  </si>
  <si>
    <t>IQ-P12247</t>
  </si>
  <si>
    <t>Had Al-Akhdhar</t>
  </si>
  <si>
    <t>IQ-P12249</t>
  </si>
  <si>
    <t>Had Mekser</t>
  </si>
  <si>
    <t>حد مكسر</t>
  </si>
  <si>
    <t>IQ-P12256</t>
  </si>
  <si>
    <t>Hay Al Intesar - 1</t>
  </si>
  <si>
    <t>حي الانتصار 1</t>
  </si>
  <si>
    <t>IQ-P12257</t>
  </si>
  <si>
    <t>Hay Al Karama</t>
  </si>
  <si>
    <t>IQ-P12263</t>
  </si>
  <si>
    <t>Buhriz - Hay Al- Mustafa</t>
  </si>
  <si>
    <t>بهرز/ حي المصطفى</t>
  </si>
  <si>
    <t>IQ-P12267</t>
  </si>
  <si>
    <t>Hay Al Qadisiya</t>
  </si>
  <si>
    <t>IQ-P12270</t>
  </si>
  <si>
    <t>IQ-P12284</t>
  </si>
  <si>
    <t>Hay Al-Mualimeen - Shahid wadah</t>
  </si>
  <si>
    <t>حي المعلمين-الشهيد وضاح</t>
  </si>
  <si>
    <t>IQ-P12288</t>
  </si>
  <si>
    <t>IQ-P12293</t>
  </si>
  <si>
    <t>Buhriz - Hay Borgha</t>
  </si>
  <si>
    <t>بهرز - حي برغة</t>
  </si>
  <si>
    <t>IQ-P12311</t>
  </si>
  <si>
    <t>Kanaan</t>
  </si>
  <si>
    <t xml:space="preserve">مركز ناحية كنعان </t>
  </si>
  <si>
    <t>IQ-P12319</t>
  </si>
  <si>
    <t>Khirnabat</t>
  </si>
  <si>
    <t xml:space="preserve">قرية خرنابات </t>
  </si>
  <si>
    <t>IQ-P12335</t>
  </si>
  <si>
    <t>Mohamed sakran</t>
  </si>
  <si>
    <t>محمد سكران</t>
  </si>
  <si>
    <t>IQ-P12340</t>
  </si>
  <si>
    <t>Mu'skar Sa'ad Village</t>
  </si>
  <si>
    <t xml:space="preserve">حي معسكر سعد </t>
  </si>
  <si>
    <t>IQ-P12357</t>
  </si>
  <si>
    <t>Qaryat Al-Rabee'</t>
  </si>
  <si>
    <t>حي الربيع</t>
  </si>
  <si>
    <t>IQ-P12380</t>
  </si>
  <si>
    <t>Shiftah Village</t>
  </si>
  <si>
    <t xml:space="preserve">قرية شفته </t>
  </si>
  <si>
    <t>IQ-P12390</t>
  </si>
  <si>
    <t>Zahrah Village</t>
  </si>
  <si>
    <t>IQ-P12399</t>
  </si>
  <si>
    <t>Al Dojama</t>
  </si>
  <si>
    <t>الدوجمة</t>
  </si>
  <si>
    <t>IQ-P12403</t>
  </si>
  <si>
    <t>Al Hadid</t>
  </si>
  <si>
    <t>الحديد</t>
  </si>
  <si>
    <t>IQ-P12409</t>
  </si>
  <si>
    <t>Al Khalis</t>
  </si>
  <si>
    <t>مركز الخالص</t>
  </si>
  <si>
    <t>IQ-P12428</t>
  </si>
  <si>
    <t>Albu Bali</t>
  </si>
  <si>
    <t>البوبالي</t>
  </si>
  <si>
    <t>IQ-P12441</t>
  </si>
  <si>
    <t>Arab Sha'non</t>
  </si>
  <si>
    <t>عرب شعنون</t>
  </si>
  <si>
    <t>IQ-P12454</t>
  </si>
  <si>
    <t>Hawaish Village</t>
  </si>
  <si>
    <t>قرية الحويش</t>
  </si>
  <si>
    <t>IQ-P12478</t>
  </si>
  <si>
    <t>Hibhib</t>
  </si>
  <si>
    <t>مركز ناحبة هبهب</t>
  </si>
  <si>
    <t>IQ-P12481</t>
  </si>
  <si>
    <t>Jadidat Al Shat village</t>
  </si>
  <si>
    <t>جديدة الشط</t>
  </si>
  <si>
    <t>IQ-P12832</t>
  </si>
  <si>
    <t>Mekhas Village</t>
  </si>
  <si>
    <t>قرية ميخاس</t>
  </si>
  <si>
    <t>IQ-P12882</t>
  </si>
  <si>
    <t>Rahamalla Village</t>
  </si>
  <si>
    <t>قرية الرحاملة</t>
  </si>
  <si>
    <t>IQ-P12955</t>
  </si>
  <si>
    <t>Tal Manjal</t>
  </si>
  <si>
    <t>قرية تل منجل</t>
  </si>
  <si>
    <t>IQ-P12973</t>
  </si>
  <si>
    <t>Tula Frosh</t>
  </si>
  <si>
    <t>تولا فروش</t>
  </si>
  <si>
    <t>IQ-P13062</t>
  </si>
  <si>
    <t>Kfri</t>
  </si>
  <si>
    <t>مركز كفري</t>
  </si>
  <si>
    <t>IQ-P13081</t>
  </si>
  <si>
    <t>Qaratappa</t>
  </si>
  <si>
    <t>قره تبه</t>
  </si>
  <si>
    <t>Al-Muqdadiya</t>
  </si>
  <si>
    <t>IQ-P13153</t>
  </si>
  <si>
    <t>Abu Saydah</t>
  </si>
  <si>
    <t>ابو صيدا</t>
  </si>
  <si>
    <t>IQ-P13273</t>
  </si>
  <si>
    <t>Al Miqdadiya Center</t>
  </si>
  <si>
    <t>مركز المقدادية</t>
  </si>
  <si>
    <t>IQ-P13540</t>
  </si>
  <si>
    <t>11 Athar</t>
  </si>
  <si>
    <t>11 اذار</t>
  </si>
  <si>
    <t>مركز عنكاوة</t>
  </si>
  <si>
    <t>108</t>
  </si>
  <si>
    <t>IQ-P13575</t>
  </si>
  <si>
    <t>Bahrka</t>
  </si>
  <si>
    <t>بحركة</t>
  </si>
  <si>
    <t>Baharka Camp</t>
  </si>
  <si>
    <t xml:space="preserve">مخيم بحركة </t>
  </si>
  <si>
    <t>IQ-P13616</t>
  </si>
  <si>
    <t>Chinarok</t>
  </si>
  <si>
    <t>جناروك</t>
  </si>
  <si>
    <t>IQ-P13627</t>
  </si>
  <si>
    <t>Daratu</t>
  </si>
  <si>
    <t>داره تو</t>
  </si>
  <si>
    <t>IQ-P13628</t>
  </si>
  <si>
    <t>Dartu Nwa</t>
  </si>
  <si>
    <t>داره تو نوي</t>
  </si>
  <si>
    <t>هفالان</t>
  </si>
  <si>
    <t>IQ-P13689</t>
  </si>
  <si>
    <t>Hay Askary</t>
  </si>
  <si>
    <t>IQ-P13733</t>
  </si>
  <si>
    <t>Kawr Gosk collective</t>
  </si>
  <si>
    <t>كوركوسك</t>
  </si>
  <si>
    <t>IQ-P13744</t>
  </si>
  <si>
    <t>Khoragr</t>
  </si>
  <si>
    <t>خوراكر</t>
  </si>
  <si>
    <t>IQ-P13759</t>
  </si>
  <si>
    <t>Kurd Stan</t>
  </si>
  <si>
    <t>كردستان</t>
  </si>
  <si>
    <t>IQ-P13765</t>
  </si>
  <si>
    <t>لاوان ستي</t>
  </si>
  <si>
    <t>IQ-P13769</t>
  </si>
  <si>
    <t>Mala Omar</t>
  </si>
  <si>
    <t>ملا عمر</t>
  </si>
  <si>
    <t>IQ-P13776</t>
  </si>
  <si>
    <t>Mamzawa</t>
  </si>
  <si>
    <t>مامزاوه</t>
  </si>
  <si>
    <t>مارت شموني</t>
  </si>
  <si>
    <t>IQ-P13791</t>
  </si>
  <si>
    <t>Mustawfi</t>
  </si>
  <si>
    <t>مستوفي</t>
  </si>
  <si>
    <t>IQ-P13793</t>
  </si>
  <si>
    <t>Nawroz - Banislawa</t>
  </si>
  <si>
    <t>نوروز - بنصلاوة</t>
  </si>
  <si>
    <t>IQ-P13847</t>
  </si>
  <si>
    <t>Safiya village</t>
  </si>
  <si>
    <t>صفية</t>
  </si>
  <si>
    <t>سيداوه</t>
  </si>
  <si>
    <t>IQ-P13876</t>
  </si>
  <si>
    <t>Shakholan</t>
  </si>
  <si>
    <t>شاخولان</t>
  </si>
  <si>
    <t>IQ-P13888</t>
  </si>
  <si>
    <t>Shawish</t>
  </si>
  <si>
    <t>شاويس</t>
  </si>
  <si>
    <t>IQ-P13903</t>
  </si>
  <si>
    <t>Shorash</t>
  </si>
  <si>
    <t>شورش</t>
  </si>
  <si>
    <t>سيطاقان</t>
  </si>
  <si>
    <t>تيرواه</t>
  </si>
  <si>
    <t>IQ-P13931</t>
  </si>
  <si>
    <t>Turaq</t>
  </si>
  <si>
    <t>طورق</t>
  </si>
  <si>
    <t>زانكو</t>
  </si>
  <si>
    <t>IQ-P13978</t>
  </si>
  <si>
    <t>Bayizagha</t>
  </si>
  <si>
    <t>بايزاغا</t>
  </si>
  <si>
    <t>IQ-P13983</t>
  </si>
  <si>
    <t>Chnarok</t>
  </si>
  <si>
    <t>IQ-P14015</t>
  </si>
  <si>
    <t>Hamamok</t>
  </si>
  <si>
    <t>حماموك</t>
  </si>
  <si>
    <t>IQ-P14016</t>
  </si>
  <si>
    <t>Hamoon</t>
  </si>
  <si>
    <t xml:space="preserve">هامون </t>
  </si>
  <si>
    <t>IQ-P14082</t>
  </si>
  <si>
    <t>IQ-P14138</t>
  </si>
  <si>
    <t>Taqtaq</t>
  </si>
  <si>
    <t>طقطق</t>
  </si>
  <si>
    <t>IQ-P14852</t>
  </si>
  <si>
    <t>Aquban</t>
  </si>
  <si>
    <t xml:space="preserve">عقوبان </t>
  </si>
  <si>
    <t>IQ-P14883</t>
  </si>
  <si>
    <t>Basirma Area</t>
  </si>
  <si>
    <t xml:space="preserve">باسرمة </t>
  </si>
  <si>
    <t>IQ-P14887</t>
  </si>
  <si>
    <t>Harir - Batas</t>
  </si>
  <si>
    <t>باتاس - حرير</t>
  </si>
  <si>
    <t>IQ-P14892</t>
  </si>
  <si>
    <t>Bazar Khanzad</t>
  </si>
  <si>
    <t>بازار خانزاد</t>
  </si>
  <si>
    <t xml:space="preserve">بتيرما </t>
  </si>
  <si>
    <t>IQ-P14959</t>
  </si>
  <si>
    <t>حرير</t>
  </si>
  <si>
    <t>IQ-P14962</t>
  </si>
  <si>
    <t xml:space="preserve">هيران </t>
  </si>
  <si>
    <t>IQ-P14999</t>
  </si>
  <si>
    <t>Lasa</t>
  </si>
  <si>
    <t>لاس</t>
  </si>
  <si>
    <t>سابيراوه</t>
  </si>
  <si>
    <t>سفين</t>
  </si>
  <si>
    <t>سر ميدان 1</t>
  </si>
  <si>
    <t>سرميدان 2</t>
  </si>
  <si>
    <t>سر ميدان 3</t>
  </si>
  <si>
    <t>IQ-P15069</t>
  </si>
  <si>
    <t>IQ-P15086</t>
  </si>
  <si>
    <t>Spigra</t>
  </si>
  <si>
    <t>سبيكارا</t>
  </si>
  <si>
    <t>IQ-P15365</t>
  </si>
  <si>
    <t>Khalifan</t>
  </si>
  <si>
    <t>خليفان</t>
  </si>
  <si>
    <t>IQ-P15469</t>
  </si>
  <si>
    <t>راوندوز</t>
  </si>
  <si>
    <t>IQ-P15532</t>
  </si>
  <si>
    <t>مركز قضاء سوران</t>
  </si>
  <si>
    <t>IQ-P15570</t>
  </si>
  <si>
    <t>Al Zakareet</t>
  </si>
  <si>
    <t xml:space="preserve">الزكاريط </t>
  </si>
  <si>
    <t>IQ-P15587</t>
  </si>
  <si>
    <t>Albu Hassan</t>
  </si>
  <si>
    <t xml:space="preserve">البو حسان </t>
  </si>
  <si>
    <t>IQ-P15588</t>
  </si>
  <si>
    <t>Albu Hawa - 102</t>
  </si>
  <si>
    <t xml:space="preserve">البو هوى </t>
  </si>
  <si>
    <t>IQ-P15590</t>
  </si>
  <si>
    <t>Al-Darwashah</t>
  </si>
  <si>
    <t xml:space="preserve">الاسالي ولدراوشه / الدرواشه </t>
  </si>
  <si>
    <t>IQ-P15616</t>
  </si>
  <si>
    <t>Hay Al Hussein</t>
  </si>
  <si>
    <t>IQ-P15617</t>
  </si>
  <si>
    <t>Hay Al Zahra'a</t>
  </si>
  <si>
    <t xml:space="preserve">الجمعية </t>
  </si>
  <si>
    <t xml:space="preserve">ناحيه الخيرات - خان الربع </t>
  </si>
  <si>
    <t>IQ-P15714</t>
  </si>
  <si>
    <t>Albu Kredah</t>
  </si>
  <si>
    <t xml:space="preserve">البو كريده </t>
  </si>
  <si>
    <t>IQ-P15847</t>
  </si>
  <si>
    <t>Hay Al Askari - Mahalla 113</t>
  </si>
  <si>
    <t>حي العسكري /محله 113</t>
  </si>
  <si>
    <t>IQ-P15952</t>
  </si>
  <si>
    <t>Shaykh hamza</t>
  </si>
  <si>
    <t>شيخ حمزه</t>
  </si>
  <si>
    <t>IQ-P16014</t>
  </si>
  <si>
    <t>Al Askary - 107</t>
  </si>
  <si>
    <t>حي العسكري-محله 107</t>
  </si>
  <si>
    <t>IQ-P16018</t>
  </si>
  <si>
    <t>Al Bina'a Al Jahiz</t>
  </si>
  <si>
    <t>البناء الجاهز</t>
  </si>
  <si>
    <t xml:space="preserve">حي الحوراء </t>
  </si>
  <si>
    <t>IQ-P16026</t>
  </si>
  <si>
    <t>Al Hurr</t>
  </si>
  <si>
    <t>مركز الحر</t>
  </si>
  <si>
    <t>IQ-P16043</t>
  </si>
  <si>
    <t>Al Rawdhatain</t>
  </si>
  <si>
    <t xml:space="preserve">الروضتين </t>
  </si>
  <si>
    <t xml:space="preserve">الشيطة والصالحية </t>
  </si>
  <si>
    <t>IQ-P16046</t>
  </si>
  <si>
    <t>Al Shreefat - 12</t>
  </si>
  <si>
    <t xml:space="preserve">الحر/الشريفات </t>
  </si>
  <si>
    <t>IQ-P16054</t>
  </si>
  <si>
    <t>Al Za'reen</t>
  </si>
  <si>
    <t xml:space="preserve">مدينه الزائرين </t>
  </si>
  <si>
    <t xml:space="preserve">السعدية </t>
  </si>
  <si>
    <t>IQ-P16057</t>
  </si>
  <si>
    <t>Al-Abasiah Al-Sharkeiah</t>
  </si>
  <si>
    <t>العباسيه الشرقيه</t>
  </si>
  <si>
    <t>IQ-P16070</t>
  </si>
  <si>
    <t>Al-Bobyat - Al Wadde</t>
  </si>
  <si>
    <t>البوبيات -الودي</t>
  </si>
  <si>
    <t>IQ-P16100</t>
  </si>
  <si>
    <t>Al-Jayir</t>
  </si>
  <si>
    <t>الجاير</t>
  </si>
  <si>
    <t>IQ-P16114</t>
  </si>
  <si>
    <t>Al-Naqeib</t>
  </si>
  <si>
    <t>النقيب</t>
  </si>
  <si>
    <t>IQ-P16126</t>
  </si>
  <si>
    <t>Al-Shebanat</t>
  </si>
  <si>
    <t xml:space="preserve">ألشبانات </t>
  </si>
  <si>
    <t>IQ-P16127</t>
  </si>
  <si>
    <t>Al-Swadah 1</t>
  </si>
  <si>
    <t xml:space="preserve">الحر/السواده </t>
  </si>
  <si>
    <t>IQ-P16128</t>
  </si>
  <si>
    <t>Al-Ta'aleeb</t>
  </si>
  <si>
    <t>التعليب</t>
  </si>
  <si>
    <t>IQ-P16130</t>
  </si>
  <si>
    <t>Al-Taqa 18</t>
  </si>
  <si>
    <t>الطاقه 18</t>
  </si>
  <si>
    <t>IQ-P16135</t>
  </si>
  <si>
    <t>Al-zabeileiah</t>
  </si>
  <si>
    <t xml:space="preserve">الزبيليه </t>
  </si>
  <si>
    <t>IQ-P16137</t>
  </si>
  <si>
    <t>Al-Zahra'a</t>
  </si>
  <si>
    <t>فريحة ( مدينة الزائرين الامام الحسين )</t>
  </si>
  <si>
    <t>IQ-P16181</t>
  </si>
  <si>
    <t>Hay Al Ameer -1</t>
  </si>
  <si>
    <t>حي الامير 1</t>
  </si>
  <si>
    <t>IQ-P16186</t>
  </si>
  <si>
    <t>Hay Al Atebba - 354</t>
  </si>
  <si>
    <t>حي الاطباء/محله 354</t>
  </si>
  <si>
    <t>IQ-P16193</t>
  </si>
  <si>
    <t>Hay Al Mujtaba</t>
  </si>
  <si>
    <t>حي المجتبى</t>
  </si>
  <si>
    <t>الحسينيه/ حي الرسول-محله 105</t>
  </si>
  <si>
    <t>IQ-P16203</t>
  </si>
  <si>
    <t>Hay Al Zahra'a - 113</t>
  </si>
  <si>
    <t>الحسينيه /حي الزهراء -حله 113</t>
  </si>
  <si>
    <t>IQ-P16207</t>
  </si>
  <si>
    <t>Hay Al-Abbas</t>
  </si>
  <si>
    <t>حي العباس</t>
  </si>
  <si>
    <t>IQ-P16212</t>
  </si>
  <si>
    <t>Hay al-amein al-dakheily</t>
  </si>
  <si>
    <t>الامن الداخلي</t>
  </si>
  <si>
    <t>IQ-P16218</t>
  </si>
  <si>
    <t>Hay al-askan</t>
  </si>
  <si>
    <t>حي الاسكان</t>
  </si>
  <si>
    <t>IQ-P16219</t>
  </si>
  <si>
    <t>Hay al-askan al-'askary</t>
  </si>
  <si>
    <t>الاسكان العسكري</t>
  </si>
  <si>
    <t>IQ-P16227</t>
  </si>
  <si>
    <t>Hay al-baldeiah</t>
  </si>
  <si>
    <t>البلديه</t>
  </si>
  <si>
    <t>IQ-P16233</t>
  </si>
  <si>
    <t>Hay Al-Ghadeer</t>
  </si>
  <si>
    <t>IQ-P16252</t>
  </si>
  <si>
    <t>Hay Al-Naser</t>
  </si>
  <si>
    <t xml:space="preserve">حي النصر </t>
  </si>
  <si>
    <t>IQ-P16253</t>
  </si>
  <si>
    <t>Hay al-nedhal</t>
  </si>
  <si>
    <t>النضال</t>
  </si>
  <si>
    <t>IQ-P16256</t>
  </si>
  <si>
    <t>Hay al-resalah</t>
  </si>
  <si>
    <t>حي الرساله</t>
  </si>
  <si>
    <t>IQ-P16265</t>
  </si>
  <si>
    <t>IQ-P16269</t>
  </si>
  <si>
    <t>حي التحدي</t>
  </si>
  <si>
    <t>حي الوفاء-محله 333</t>
  </si>
  <si>
    <t xml:space="preserve">مركز المدينة </t>
  </si>
  <si>
    <t>باب الطاق</t>
  </si>
  <si>
    <t xml:space="preserve">باب بغداد </t>
  </si>
  <si>
    <t xml:space="preserve">ميثم التمار </t>
  </si>
  <si>
    <t xml:space="preserve">مدينة الزائرين ام البنين </t>
  </si>
  <si>
    <t>IQ-P16356</t>
  </si>
  <si>
    <t>Altun Kupri Center</t>
  </si>
  <si>
    <t>مركز ناحية التون كوبري</t>
  </si>
  <si>
    <t>IQ-P16367</t>
  </si>
  <si>
    <t>Bay Hasan</t>
  </si>
  <si>
    <t>قرية باي حسن</t>
  </si>
  <si>
    <t>IQ-P16411</t>
  </si>
  <si>
    <t>Hamdaniya village</t>
  </si>
  <si>
    <t>IQ-P16414</t>
  </si>
  <si>
    <t>IQ-P16431</t>
  </si>
  <si>
    <t>Kharab Rut</t>
  </si>
  <si>
    <t>خراب الروت</t>
  </si>
  <si>
    <t>IQ-P16490</t>
  </si>
  <si>
    <t>Rubaidha asriya</t>
  </si>
  <si>
    <t>ربيضة عصرية</t>
  </si>
  <si>
    <t>IQ-P16550</t>
  </si>
  <si>
    <t>Albu Mahammad</t>
  </si>
  <si>
    <t>قرية البو محمد</t>
  </si>
  <si>
    <t>حي فريق اوه</t>
  </si>
  <si>
    <t>IQ-P16648</t>
  </si>
  <si>
    <t>Hay Ashti</t>
  </si>
  <si>
    <t>حي آشتي</t>
  </si>
  <si>
    <t>IQ-P16692</t>
  </si>
  <si>
    <t>Lailan (Laylan) Camp</t>
  </si>
  <si>
    <t>مخيم ليلان</t>
  </si>
  <si>
    <t>حي منطقة متجاوزين</t>
  </si>
  <si>
    <t>حي 8 شباط</t>
  </si>
  <si>
    <t>قرية نملة</t>
  </si>
  <si>
    <t>IQ-P16900</t>
  </si>
  <si>
    <t>Abu-Al-Jaise</t>
  </si>
  <si>
    <t>قرية أبو الجيس</t>
  </si>
  <si>
    <t>IQ-P16910</t>
  </si>
  <si>
    <t>Al Mahmodiya</t>
  </si>
  <si>
    <t>قرية المحمودية</t>
  </si>
  <si>
    <t>IQ-P17024</t>
  </si>
  <si>
    <t>Ash sharea`a</t>
  </si>
  <si>
    <t>قرية الشريعة</t>
  </si>
  <si>
    <t>حي اللطيفية</t>
  </si>
  <si>
    <t>IQ-P17110</t>
  </si>
  <si>
    <t>حي دور البستنة "حي السلام"</t>
  </si>
  <si>
    <t>IQ-P17113</t>
  </si>
  <si>
    <t>Hay Al-askary 1</t>
  </si>
  <si>
    <t>حي العسكري 1</t>
  </si>
  <si>
    <t>IQ-P17114</t>
  </si>
  <si>
    <t>حي الجبور</t>
  </si>
  <si>
    <t>IQ-P17122</t>
  </si>
  <si>
    <t>Helwa Olia</t>
  </si>
  <si>
    <t>قرية حلوة عليا</t>
  </si>
  <si>
    <t>IQ-P17126</t>
  </si>
  <si>
    <t>Hilwa lower</t>
  </si>
  <si>
    <t>قرية حلوة سفلى</t>
  </si>
  <si>
    <t>IQ-P17127</t>
  </si>
  <si>
    <t>Hilwa middle</t>
  </si>
  <si>
    <t>قرية حلوة وسطى</t>
  </si>
  <si>
    <t>قرية امام اسماعيل</t>
  </si>
  <si>
    <t>IQ-P17180</t>
  </si>
  <si>
    <t>Lazaga</t>
  </si>
  <si>
    <t>قرية لزاكة</t>
  </si>
  <si>
    <t>حي القادسية 101</t>
  </si>
  <si>
    <t>IQ-P17241</t>
  </si>
  <si>
    <t>Ranjiya</t>
  </si>
  <si>
    <t>قرية رنجية</t>
  </si>
  <si>
    <t>IQ-P17250</t>
  </si>
  <si>
    <t>Sabbaghiya</t>
  </si>
  <si>
    <t>قرية صباغية</t>
  </si>
  <si>
    <t>قرية شاووك</t>
  </si>
  <si>
    <t>IQ-P17307</t>
  </si>
  <si>
    <t>Tal ali Village</t>
  </si>
  <si>
    <t>قرية تل علي</t>
  </si>
  <si>
    <t>قرية الطارقية</t>
  </si>
  <si>
    <t>IQ-P17345</t>
  </si>
  <si>
    <t>Zrariya</t>
  </si>
  <si>
    <t>قرية زرارية</t>
  </si>
  <si>
    <t>قرية المنصورية</t>
  </si>
  <si>
    <t>قرية مراطة</t>
  </si>
  <si>
    <t>حي التأخي</t>
  </si>
  <si>
    <t>حي التضامن "هاوكاري"</t>
  </si>
  <si>
    <t>IQ-P17407</t>
  </si>
  <si>
    <t>Hay Musalla</t>
  </si>
  <si>
    <t>حي المصلى</t>
  </si>
  <si>
    <t>IQ-P17411</t>
  </si>
  <si>
    <t>Al-Qadissiyah / Taza</t>
  </si>
  <si>
    <t>تازة\ قرية القادسية</t>
  </si>
  <si>
    <t>IQ-P17412</t>
  </si>
  <si>
    <t>حي الانتفاضة "رابرين" (القادسة سابقا)</t>
  </si>
  <si>
    <t>حي العمل الشعبي</t>
  </si>
  <si>
    <t>IQ-P17442</t>
  </si>
  <si>
    <t>Bajwan</t>
  </si>
  <si>
    <t>قرية باجوان</t>
  </si>
  <si>
    <t>حي الجامعة</t>
  </si>
  <si>
    <t>حي المنصور</t>
  </si>
  <si>
    <t>IQ-P17566</t>
  </si>
  <si>
    <t>IQ-P17568</t>
  </si>
  <si>
    <t>Hay Al mas</t>
  </si>
  <si>
    <t>حي الماس</t>
  </si>
  <si>
    <t>IQ-P17574</t>
  </si>
  <si>
    <t>حي النداء</t>
  </si>
  <si>
    <t>IQ-P17578</t>
  </si>
  <si>
    <t>Hay Al-Sinay</t>
  </si>
  <si>
    <t>IQ-P17581</t>
  </si>
  <si>
    <t>حي العروبة</t>
  </si>
  <si>
    <t>IQ-P17584</t>
  </si>
  <si>
    <t>حي الزوراء</t>
  </si>
  <si>
    <t>IQ-P17586</t>
  </si>
  <si>
    <t>Hay Arafah 201</t>
  </si>
  <si>
    <t>عرفة</t>
  </si>
  <si>
    <t>حي ازادي</t>
  </si>
  <si>
    <t>حي غرناطة</t>
  </si>
  <si>
    <t>حي الرشيد "دوميز"</t>
  </si>
  <si>
    <t>IQ-P17686</t>
  </si>
  <si>
    <t>مركز قضاء كركوك</t>
  </si>
  <si>
    <t>IQ-P17696</t>
  </si>
  <si>
    <t>Al Faylaq - Mahala 5</t>
  </si>
  <si>
    <t>حي الفيلق - 5</t>
  </si>
  <si>
    <t>ملا عبدالله</t>
  </si>
  <si>
    <t>حي نوروز</t>
  </si>
  <si>
    <t>IQ-P17779</t>
  </si>
  <si>
    <t>Qaryat Kamptelar</t>
  </si>
  <si>
    <t>قرية كمبتلر</t>
  </si>
  <si>
    <t>قرية طوبزاوة</t>
  </si>
  <si>
    <t>IQ-P17789</t>
  </si>
  <si>
    <t>Qizil Yar</t>
  </si>
  <si>
    <t>قرية قزليار</t>
  </si>
  <si>
    <t>IQ-P17792</t>
  </si>
  <si>
    <t>Quriya</t>
  </si>
  <si>
    <t>حي القورية</t>
  </si>
  <si>
    <t>IQ-P17800</t>
  </si>
  <si>
    <t>Runaki</t>
  </si>
  <si>
    <t>حي روناكي</t>
  </si>
  <si>
    <t>حي طريق بغداد</t>
  </si>
  <si>
    <t>IQ-P17861</t>
  </si>
  <si>
    <t>Tiseen</t>
  </si>
  <si>
    <t>حي تسن</t>
  </si>
  <si>
    <t>IQ-P17882</t>
  </si>
  <si>
    <t>Yaychi - 101</t>
  </si>
  <si>
    <t>حي يايجي</t>
  </si>
  <si>
    <t>IQ-P17883</t>
  </si>
  <si>
    <t>Yaychi-Qaryat Dibak Taba</t>
  </si>
  <si>
    <t>قرية ديبك تبة</t>
  </si>
  <si>
    <t>قرية تركلان</t>
  </si>
  <si>
    <t>IQ-P17945</t>
  </si>
  <si>
    <t>Al-fakhriyah</t>
  </si>
  <si>
    <t>الفخريه</t>
  </si>
  <si>
    <t>IQ-P17989</t>
  </si>
  <si>
    <t>Hay Al Batool</t>
  </si>
  <si>
    <t>IQ-P17991</t>
  </si>
  <si>
    <t>Hay Al Hurria - Ali Al Sharqi</t>
  </si>
  <si>
    <t>ناحية علي الشرقي / حي الحريه</t>
  </si>
  <si>
    <t>IQ-P17996</t>
  </si>
  <si>
    <t>ناحية علي الشرقي / حي السلام</t>
  </si>
  <si>
    <t>ناحية علي الشرقي / حي المعلمين</t>
  </si>
  <si>
    <t>IQ-P18002</t>
  </si>
  <si>
    <t>Hay al-qala'h</t>
  </si>
  <si>
    <t>حي القلعه</t>
  </si>
  <si>
    <t>ناحية علي الشرقي / حي القدس</t>
  </si>
  <si>
    <t>IQ-P18005</t>
  </si>
  <si>
    <t>Hay al-zahra'a</t>
  </si>
  <si>
    <t>ناحية علي الشرقي / حي رمضان</t>
  </si>
  <si>
    <t>حي النجيديه</t>
  </si>
  <si>
    <t xml:space="preserve">قرية المدثره </t>
  </si>
  <si>
    <t>IQ-P18141</t>
  </si>
  <si>
    <t>حي 15 شعبان</t>
  </si>
  <si>
    <t xml:space="preserve">ناحية كميت / حي الحسين </t>
  </si>
  <si>
    <t>IQ-P18261</t>
  </si>
  <si>
    <t>Hay al jidedah</t>
  </si>
  <si>
    <t>حي الجديده</t>
  </si>
  <si>
    <t>حي الكرامه</t>
  </si>
  <si>
    <t>IQ-P18268</t>
  </si>
  <si>
    <t>Hay al moa'alimen al-qadem</t>
  </si>
  <si>
    <t>حي المعلمين القديم</t>
  </si>
  <si>
    <t>IQ-P18272</t>
  </si>
  <si>
    <t>Hay al -qaherah</t>
  </si>
  <si>
    <t>حي القاهره</t>
  </si>
  <si>
    <t>IQ-P18274</t>
  </si>
  <si>
    <t>Hay Al Rabee'</t>
  </si>
  <si>
    <t>IQ-P18279</t>
  </si>
  <si>
    <t>Hay Al Shuhada - Al Komait</t>
  </si>
  <si>
    <t>ناحية كميت / حي الشهداء</t>
  </si>
  <si>
    <t>IQ-P18280</t>
  </si>
  <si>
    <t>حي الشرطه</t>
  </si>
  <si>
    <t>IQ-P18282</t>
  </si>
  <si>
    <t>Hay Al Urooba</t>
  </si>
  <si>
    <t>حي العروبه</t>
  </si>
  <si>
    <t>حي الوحده</t>
  </si>
  <si>
    <t>IQ-P18288</t>
  </si>
  <si>
    <t>Hay Al-Amil</t>
  </si>
  <si>
    <t>IQ-P18293</t>
  </si>
  <si>
    <t>Hay Al-Dafas</t>
  </si>
  <si>
    <t>قرية الدفاس</t>
  </si>
  <si>
    <t>IQ-P18294</t>
  </si>
  <si>
    <t>Hay Al-Dawanim</t>
  </si>
  <si>
    <t>حي الدوانم</t>
  </si>
  <si>
    <t>IQ-P18295</t>
  </si>
  <si>
    <t>Hay aleskan</t>
  </si>
  <si>
    <t>IQ-P18296</t>
  </si>
  <si>
    <t>Hay Al-Fattmia</t>
  </si>
  <si>
    <t>حي الفاطميه</t>
  </si>
  <si>
    <t>حي الحسن العسكري</t>
  </si>
  <si>
    <t>حي الحسين الجديد</t>
  </si>
  <si>
    <t>حي الحسين القديم</t>
  </si>
  <si>
    <t>IQ-P18317</t>
  </si>
  <si>
    <t>Hay Al-Khadhra'a</t>
  </si>
  <si>
    <t>حي المحموديه</t>
  </si>
  <si>
    <t>IQ-P18320</t>
  </si>
  <si>
    <t>Hay Al-Montadhar</t>
  </si>
  <si>
    <t>حي المنتظر</t>
  </si>
  <si>
    <t>IQ-P18322</t>
  </si>
  <si>
    <t>Hay Al-Nafot</t>
  </si>
  <si>
    <t>حي النفط</t>
  </si>
  <si>
    <t>IQ-P18328</t>
  </si>
  <si>
    <t>Hay Al-Risala</t>
  </si>
  <si>
    <t>حي الرسالة</t>
  </si>
  <si>
    <t>IQ-P18329</t>
  </si>
  <si>
    <t>Hay Al-Sadir</t>
  </si>
  <si>
    <t>حي الشهيدين</t>
  </si>
  <si>
    <t>IQ-P18332</t>
  </si>
  <si>
    <t>IQ-P18334</t>
  </si>
  <si>
    <t>Hay Al-Sjjad</t>
  </si>
  <si>
    <t>حي السجاد</t>
  </si>
  <si>
    <t>IQ-P18335</t>
  </si>
  <si>
    <t>حي عواشه</t>
  </si>
  <si>
    <t>IQ-P18341</t>
  </si>
  <si>
    <t>Hay Dijlah - Al Kumayt</t>
  </si>
  <si>
    <t>ناحية كميت / حي دجله</t>
  </si>
  <si>
    <t>IQ-P18342</t>
  </si>
  <si>
    <t>Hay Dijlah</t>
  </si>
  <si>
    <t>حي دجله</t>
  </si>
  <si>
    <t>حي نهاوند</t>
  </si>
  <si>
    <t>IQ-P18344</t>
  </si>
  <si>
    <t>Hay Sayed Ashur</t>
  </si>
  <si>
    <t>حي سيد عاشور</t>
  </si>
  <si>
    <t>IQ-P18345</t>
  </si>
  <si>
    <t>Hay Sayed Jamil</t>
  </si>
  <si>
    <t>حي سيد جميل</t>
  </si>
  <si>
    <t>حي الشبانه</t>
  </si>
  <si>
    <t>IQ-P18377</t>
  </si>
  <si>
    <t>Kusiba 1 village</t>
  </si>
  <si>
    <t>قرية كصيبه 1</t>
  </si>
  <si>
    <t>IQ-P18408</t>
  </si>
  <si>
    <t>Nahar saad</t>
  </si>
  <si>
    <t>نهر سعد</t>
  </si>
  <si>
    <t>IQ-P18526</t>
  </si>
  <si>
    <t>Hay Al Nahdha</t>
  </si>
  <si>
    <t>حي النهضه</t>
  </si>
  <si>
    <t>IQ-P18561</t>
  </si>
  <si>
    <t>Al-sa'fah</t>
  </si>
  <si>
    <t>حي السعفه</t>
  </si>
  <si>
    <t>IQ-P18577</t>
  </si>
  <si>
    <t>Hay  Al-Quds</t>
  </si>
  <si>
    <t>حي القدس</t>
  </si>
  <si>
    <t>IQ-P18580</t>
  </si>
  <si>
    <t>hay Al Zahra' - Al Musharh</t>
  </si>
  <si>
    <t>ناحية المشرح / حي الزهراء</t>
  </si>
  <si>
    <t>IQ-P18707</t>
  </si>
  <si>
    <t>Al turkiyah</t>
  </si>
  <si>
    <t>ناحية السلام / التركيه</t>
  </si>
  <si>
    <t>IQ-P18796</t>
  </si>
  <si>
    <t>Hay al markaz</t>
  </si>
  <si>
    <t>ناحية السلام / حي المركز</t>
  </si>
  <si>
    <t>IQ-P18799</t>
  </si>
  <si>
    <t>IQ-P18981</t>
  </si>
  <si>
    <t>Hay al badrawi</t>
  </si>
  <si>
    <t>حي البدراوي</t>
  </si>
  <si>
    <t>IQ-P18985</t>
  </si>
  <si>
    <t>Hay al ikhlas</t>
  </si>
  <si>
    <t>حي الاخلاص</t>
  </si>
  <si>
    <t>IQ-P18988</t>
  </si>
  <si>
    <t>Hay Al Adil - Hay Al Mustafa</t>
  </si>
  <si>
    <t>ناحية العدل / حي المصطفى</t>
  </si>
  <si>
    <t>IQ-P18989</t>
  </si>
  <si>
    <t>Hay Al Qudis</t>
  </si>
  <si>
    <t>IQ-P18994</t>
  </si>
  <si>
    <t>Hay al saray</t>
  </si>
  <si>
    <t>ناحية العدل / حي الزهراء</t>
  </si>
  <si>
    <t>IQ-P19001</t>
  </si>
  <si>
    <t>Hay Al-Mahdi</t>
  </si>
  <si>
    <t>حي المهدي</t>
  </si>
  <si>
    <t>IQ-P19006</t>
  </si>
  <si>
    <t>Hay al-sina'ah</t>
  </si>
  <si>
    <t>حي الصناعه</t>
  </si>
  <si>
    <t>IQ-P19007</t>
  </si>
  <si>
    <t>Hay alyarmouk</t>
  </si>
  <si>
    <t>IQ-P19008</t>
  </si>
  <si>
    <t>Hay intesar</t>
  </si>
  <si>
    <t>قرية الحيدرية</t>
  </si>
  <si>
    <t>IQ-P19101</t>
  </si>
  <si>
    <t>Al Kasarah Village</t>
  </si>
  <si>
    <t>ناحية العزير / قرية الكساره</t>
  </si>
  <si>
    <t>IQ-P19142</t>
  </si>
  <si>
    <t>Hay Al Hurria</t>
  </si>
  <si>
    <t>حي الحريه</t>
  </si>
  <si>
    <t>IQ-P19143</t>
  </si>
  <si>
    <t>Hay Al Husayniyah</t>
  </si>
  <si>
    <t>حي الحسينيه</t>
  </si>
  <si>
    <t>IQ-P19178</t>
  </si>
  <si>
    <t>IQ-P19217</t>
  </si>
  <si>
    <t>Banasur</t>
  </si>
  <si>
    <t>بردرش</t>
  </si>
  <si>
    <t>IQ-P19268</t>
  </si>
  <si>
    <t>Bjil</t>
  </si>
  <si>
    <t>بجيل</t>
  </si>
  <si>
    <t>IQ-P19287</t>
  </si>
  <si>
    <t>دارتو</t>
  </si>
  <si>
    <t>IQ-P19299</t>
  </si>
  <si>
    <t>Dinarta</t>
  </si>
  <si>
    <t>دينارته</t>
  </si>
  <si>
    <t>IQ-P19368</t>
  </si>
  <si>
    <t>Grdasin</t>
  </si>
  <si>
    <t>كردسين</t>
  </si>
  <si>
    <t>IQ-P19463</t>
  </si>
  <si>
    <t>Khalilkan</t>
  </si>
  <si>
    <t>IQ-P19464</t>
  </si>
  <si>
    <t>Mam el yan (Mamilian) Camp</t>
  </si>
  <si>
    <t>مخيم مامليان</t>
  </si>
  <si>
    <t>Al-Hamdaniya</t>
  </si>
  <si>
    <t>IQ-P19893</t>
  </si>
  <si>
    <t>Yarimjah</t>
  </si>
  <si>
    <t>يارمجة</t>
  </si>
  <si>
    <t>IQ-P19927</t>
  </si>
  <si>
    <t>Ahijlah village</t>
  </si>
  <si>
    <t>قرية اجحلة</t>
  </si>
  <si>
    <t>IQ-P19942</t>
  </si>
  <si>
    <t>Al jazera</t>
  </si>
  <si>
    <t>حي الجزائر</t>
  </si>
  <si>
    <t>Al Mazraa’a Village</t>
  </si>
  <si>
    <t>المزارع</t>
  </si>
  <si>
    <t>IQ-P19949</t>
  </si>
  <si>
    <t>Al rasheediya</t>
  </si>
  <si>
    <t>IQ-P19954</t>
  </si>
  <si>
    <t>Al tahreer</t>
  </si>
  <si>
    <t>IQ-P19957</t>
  </si>
  <si>
    <t>Al-Akhaa</t>
  </si>
  <si>
    <t>الاخاء</t>
  </si>
  <si>
    <t>IQ-P19959</t>
  </si>
  <si>
    <t>Al-Bareed</t>
  </si>
  <si>
    <t>IQ-P19965</t>
  </si>
  <si>
    <t>Al-Hadbaa</t>
  </si>
  <si>
    <t>الحدباء</t>
  </si>
  <si>
    <t>IQ-P19969</t>
  </si>
  <si>
    <t>Al-Karamah</t>
  </si>
  <si>
    <t>الكرامة</t>
  </si>
  <si>
    <t>IQ-P19970</t>
  </si>
  <si>
    <t>Al-Khadra'a</t>
  </si>
  <si>
    <t>IQ-P19973</t>
  </si>
  <si>
    <t>Al-Mansour</t>
  </si>
  <si>
    <t>المنصور</t>
  </si>
  <si>
    <t>IQ-P19975</t>
  </si>
  <si>
    <t>Al-Muhandiseen</t>
  </si>
  <si>
    <t>المهندسين</t>
  </si>
  <si>
    <t>IQ-P19976</t>
  </si>
  <si>
    <t>Al-Muharibeen</t>
  </si>
  <si>
    <t>IQ-P19978</t>
  </si>
  <si>
    <t>Al-Nabi Sheet</t>
  </si>
  <si>
    <t>النبي شيت</t>
  </si>
  <si>
    <t>IQ-P19979</t>
  </si>
  <si>
    <t>Al-Noor</t>
  </si>
  <si>
    <t>IQ-P19980</t>
  </si>
  <si>
    <t>Al-Numaniyah</t>
  </si>
  <si>
    <t>IQ-P19982</t>
  </si>
  <si>
    <t>Al-Qahira</t>
  </si>
  <si>
    <t>IQ-P19984</t>
  </si>
  <si>
    <t>Al-Quds - Al Qahira collective</t>
  </si>
  <si>
    <t>IQ-P19986</t>
  </si>
  <si>
    <t>Al-Risalah</t>
  </si>
  <si>
    <t>IQ-P19988</t>
  </si>
  <si>
    <t>Al-Salam</t>
  </si>
  <si>
    <t>IQ-P19994</t>
  </si>
  <si>
    <t>Al-Wahda</t>
  </si>
  <si>
    <t>الوحدة</t>
  </si>
  <si>
    <t>IQ-P19995</t>
  </si>
  <si>
    <t>Al-Yarmuk</t>
  </si>
  <si>
    <t>IQ-P19996</t>
  </si>
  <si>
    <t>Al-Zuhor</t>
  </si>
  <si>
    <t>IQ-P20007</t>
  </si>
  <si>
    <t>Bab Jadeed</t>
  </si>
  <si>
    <t>باب الجديد</t>
  </si>
  <si>
    <t>IQ-P20052</t>
  </si>
  <si>
    <t>Hay 17 July</t>
  </si>
  <si>
    <t>حي  17 تموز</t>
  </si>
  <si>
    <t>IQ-P20053</t>
  </si>
  <si>
    <t>Hay Al Arabi</t>
  </si>
  <si>
    <t>حي العربي</t>
  </si>
  <si>
    <t>IQ-P20055</t>
  </si>
  <si>
    <t>IQ-P20056</t>
  </si>
  <si>
    <t>Hay Al Intisar</t>
  </si>
  <si>
    <t>الانتصار</t>
  </si>
  <si>
    <t>IQ-P20057</t>
  </si>
  <si>
    <t>Hay Al Islah Al Zira'i</t>
  </si>
  <si>
    <t>حي الاصلاح الزراعي</t>
  </si>
  <si>
    <t>IQ-P20059</t>
  </si>
  <si>
    <t>Hay Al Kafaat</t>
  </si>
  <si>
    <t>حي الكفاءات</t>
  </si>
  <si>
    <t>IQ-P20063</t>
  </si>
  <si>
    <t>Hay Al Nahrawan</t>
  </si>
  <si>
    <t>حي النهروان</t>
  </si>
  <si>
    <t>IQ-P20067</t>
  </si>
  <si>
    <t>Hay Al Samah</t>
  </si>
  <si>
    <t>حي السماح</t>
  </si>
  <si>
    <t>IQ-P20071</t>
  </si>
  <si>
    <t>IQ-P20074</t>
  </si>
  <si>
    <t>Hay Al Zahraa'</t>
  </si>
  <si>
    <t>IQ-P20076</t>
  </si>
  <si>
    <t>Hay Al-Baker</t>
  </si>
  <si>
    <t>IQ-P20079</t>
  </si>
  <si>
    <t>Hay Al-Shifa'a</t>
  </si>
  <si>
    <t>حي الشفاء</t>
  </si>
  <si>
    <t>IQ-P20081</t>
  </si>
  <si>
    <t>HAY- SUMMER</t>
  </si>
  <si>
    <t>IQ-P20084</t>
  </si>
  <si>
    <t>HAY-FALISTINE</t>
  </si>
  <si>
    <t>حي فلسطين</t>
  </si>
  <si>
    <t>IQ-P20132</t>
  </si>
  <si>
    <t>Mosul Jadida</t>
  </si>
  <si>
    <t>موصل الجديدة</t>
  </si>
  <si>
    <t>IQ-P20180</t>
  </si>
  <si>
    <t>Rihaniya</t>
  </si>
  <si>
    <t>الريحانية</t>
  </si>
  <si>
    <t>IQ-P20207</t>
  </si>
  <si>
    <t>Tal Al-Rumman</t>
  </si>
  <si>
    <t>تل الرمان</t>
  </si>
  <si>
    <t>IQ-P20244</t>
  </si>
  <si>
    <t>Wadi Hajar</t>
  </si>
  <si>
    <t>وادي حجر</t>
  </si>
  <si>
    <t>IQ-P20248</t>
  </si>
  <si>
    <t>Zanjili</t>
  </si>
  <si>
    <t>الزنجيلي</t>
  </si>
  <si>
    <t>IQ-P20265</t>
  </si>
  <si>
    <t>Atrush</t>
  </si>
  <si>
    <t>أتروش</t>
  </si>
  <si>
    <t>باعدري</t>
  </si>
  <si>
    <t>جرة</t>
  </si>
  <si>
    <t>IQ-P20364</t>
  </si>
  <si>
    <t>Galye Lalish</t>
  </si>
  <si>
    <t>لالش</t>
  </si>
  <si>
    <t>كلكجي</t>
  </si>
  <si>
    <t>IQ-P20453</t>
  </si>
  <si>
    <t>Mahd</t>
  </si>
  <si>
    <t>مهد</t>
  </si>
  <si>
    <t>ملا بروان</t>
  </si>
  <si>
    <t>قسروك</t>
  </si>
  <si>
    <t>شيخان</t>
  </si>
  <si>
    <t>IQ-P20564</t>
  </si>
  <si>
    <t>Zelkan</t>
  </si>
  <si>
    <t>زيلكان</t>
  </si>
  <si>
    <t>IQ-P20602</t>
  </si>
  <si>
    <t>Hay Al Naser</t>
  </si>
  <si>
    <t>IQ-P20691</t>
  </si>
  <si>
    <t>Abu Mariya</t>
  </si>
  <si>
    <t xml:space="preserve">العاشق </t>
  </si>
  <si>
    <t>ربيعة</t>
  </si>
  <si>
    <t>IQ-P20874</t>
  </si>
  <si>
    <t>Tal Khidr</t>
  </si>
  <si>
    <t>تل خضر</t>
  </si>
  <si>
    <t>عوينات</t>
  </si>
  <si>
    <t>IQ-P20910</t>
  </si>
  <si>
    <t>Ain Baqara Shekhan</t>
  </si>
  <si>
    <t>عين بقرة</t>
  </si>
  <si>
    <t>القوش</t>
  </si>
  <si>
    <t>بندوايا</t>
  </si>
  <si>
    <t>IQ-P20927</t>
  </si>
  <si>
    <t>Beban</t>
  </si>
  <si>
    <t>قرية بيبان</t>
  </si>
  <si>
    <t>IQ-P20929</t>
  </si>
  <si>
    <t>Bi'wiza</t>
  </si>
  <si>
    <t>بعويزة</t>
  </si>
  <si>
    <t>IQ-P20930</t>
  </si>
  <si>
    <t>Bozan</t>
  </si>
  <si>
    <t>قرية بوزان</t>
  </si>
  <si>
    <t>IQ-P20939</t>
  </si>
  <si>
    <t>Der Umtutha</t>
  </si>
  <si>
    <t>قرية ديرام توثة</t>
  </si>
  <si>
    <t>IQ-P20941</t>
  </si>
  <si>
    <t>Diwasa</t>
  </si>
  <si>
    <t>قرية دواسة</t>
  </si>
  <si>
    <t>IQ-P20956</t>
  </si>
  <si>
    <t>Qaryat Al-Hatara</t>
  </si>
  <si>
    <t>قرية حتارة</t>
  </si>
  <si>
    <t>IQ-P20966</t>
  </si>
  <si>
    <t>Jabir Ben Hayan collective</t>
  </si>
  <si>
    <t>موقع جابر بن حيان</t>
  </si>
  <si>
    <t>IQ-P20969</t>
  </si>
  <si>
    <t>Jarahiya</t>
  </si>
  <si>
    <t>الجراحية</t>
  </si>
  <si>
    <t>IQ-P20978</t>
  </si>
  <si>
    <t>Karanjik</t>
  </si>
  <si>
    <t>كرنجوك</t>
  </si>
  <si>
    <t>IQ-P20992</t>
  </si>
  <si>
    <t>Manara</t>
  </si>
  <si>
    <t>منارة</t>
  </si>
  <si>
    <t>IQ-P21005</t>
  </si>
  <si>
    <t>Nasirih</t>
  </si>
  <si>
    <t>النصيرية</t>
  </si>
  <si>
    <t>IQ-P21025</t>
  </si>
  <si>
    <t>Shaykhaka</t>
  </si>
  <si>
    <t>قرية شيخكة</t>
  </si>
  <si>
    <t>IQ-P21035</t>
  </si>
  <si>
    <t>Tal Adas</t>
  </si>
  <si>
    <t>تل عدس</t>
  </si>
  <si>
    <t>وانة</t>
  </si>
  <si>
    <t>IQ-P21054</t>
  </si>
  <si>
    <t>Al Aziziya</t>
  </si>
  <si>
    <t>الدخل المدود</t>
  </si>
  <si>
    <t>IQ-P21058</t>
  </si>
  <si>
    <t>Al Jam'iyah 2</t>
  </si>
  <si>
    <t>IQ-P21060</t>
  </si>
  <si>
    <t>Al Murtadha village</t>
  </si>
  <si>
    <t>قرية المرتضى</t>
  </si>
  <si>
    <t>IQ-P21061</t>
  </si>
  <si>
    <t>Al Quds</t>
  </si>
  <si>
    <t>IQ-P21066</t>
  </si>
  <si>
    <t>Al-Dabbuni</t>
  </si>
  <si>
    <t xml:space="preserve">مركز الدبوني </t>
  </si>
  <si>
    <t>IQ-P21089</t>
  </si>
  <si>
    <t>Al-Tanmeya</t>
  </si>
  <si>
    <t>التنمية</t>
  </si>
  <si>
    <t>IQ-P21127</t>
  </si>
  <si>
    <t>Hay Al Shabab 1</t>
  </si>
  <si>
    <t>الشباب الاولى</t>
  </si>
  <si>
    <t>حي دجلة</t>
  </si>
  <si>
    <t>IQ-P21165</t>
  </si>
  <si>
    <t>Mahdi Attalla village - 1</t>
  </si>
  <si>
    <t>قرية مهدي العطا الله</t>
  </si>
  <si>
    <t>تاج الدين</t>
  </si>
  <si>
    <t>IQ-P21207</t>
  </si>
  <si>
    <t>Tuliha</t>
  </si>
  <si>
    <t>طليحة</t>
  </si>
  <si>
    <t>IQ-P21247</t>
  </si>
  <si>
    <t>Badrah</t>
  </si>
  <si>
    <t>مركز بدرة</t>
  </si>
  <si>
    <t>IQ-P21268</t>
  </si>
  <si>
    <t>Jassan</t>
  </si>
  <si>
    <t>مركز جصان</t>
  </si>
  <si>
    <t>IQ-P21319</t>
  </si>
  <si>
    <t>Al  Basha'er</t>
  </si>
  <si>
    <t xml:space="preserve">ناحية البشائر </t>
  </si>
  <si>
    <t>IQ-P21329</t>
  </si>
  <si>
    <t>Al Muwaffaqiyah</t>
  </si>
  <si>
    <t>IQ-P21352</t>
  </si>
  <si>
    <t>Al-hay al-'asri</t>
  </si>
  <si>
    <t>الحي العصري</t>
  </si>
  <si>
    <t>IQ-P21414</t>
  </si>
  <si>
    <t>Hay Al-Rasol</t>
  </si>
  <si>
    <t>IQ-P21502</t>
  </si>
  <si>
    <t>Hay Al-Wehda (Mahala al-arab)</t>
  </si>
  <si>
    <t>حي الوحدة - محلة العرب</t>
  </si>
  <si>
    <t>IQ-P21504</t>
  </si>
  <si>
    <t>IQ-P21612</t>
  </si>
  <si>
    <t>Al Batar village</t>
  </si>
  <si>
    <t>قرية البتار</t>
  </si>
  <si>
    <t>IQ-P21616</t>
  </si>
  <si>
    <t>Al Gardhia village</t>
  </si>
  <si>
    <t>الكارضية</t>
  </si>
  <si>
    <t>الحسن العسكري</t>
  </si>
  <si>
    <t>IQ-P21620</t>
  </si>
  <si>
    <t>Al Hindiyah</t>
  </si>
  <si>
    <t>IQ-P21632</t>
  </si>
  <si>
    <t>Al Maimoon</t>
  </si>
  <si>
    <t>الميمون</t>
  </si>
  <si>
    <t>حي الجهاد- الشهيد داود</t>
  </si>
  <si>
    <t>الزهراء - الدجيلي</t>
  </si>
  <si>
    <t>IQ-P21656</t>
  </si>
  <si>
    <t>Al-ahrar</t>
  </si>
  <si>
    <t>الاحرار المركز</t>
  </si>
  <si>
    <t>IQ-P21698</t>
  </si>
  <si>
    <t>Al-jibab</t>
  </si>
  <si>
    <t>IQ-P21703</t>
  </si>
  <si>
    <t>Al-khawarnaq</t>
  </si>
  <si>
    <t>انوار الصدر</t>
  </si>
  <si>
    <t>داموك 150</t>
  </si>
  <si>
    <t>دور العمال</t>
  </si>
  <si>
    <t>IQ-P21801</t>
  </si>
  <si>
    <t>Hajji Jasim</t>
  </si>
  <si>
    <t>الحقوقيين</t>
  </si>
  <si>
    <t>IQ-P21821</t>
  </si>
  <si>
    <t>الجهاد -الثقلين</t>
  </si>
  <si>
    <t>IQ-P21826</t>
  </si>
  <si>
    <t xml:space="preserve">الوحدة </t>
  </si>
  <si>
    <t>الحيدرية</t>
  </si>
  <si>
    <t>IQ-P21839</t>
  </si>
  <si>
    <t>Hay al-mu'alimen</t>
  </si>
  <si>
    <t>IQ-P21843</t>
  </si>
  <si>
    <t>Khajia –Al Rassol</t>
  </si>
  <si>
    <t>الخاجية حي الرسول</t>
  </si>
  <si>
    <t>IQ-P22033</t>
  </si>
  <si>
    <t>Shaykh Sa`d</t>
  </si>
  <si>
    <t>شيخ سعد</t>
  </si>
  <si>
    <t>IQ-P22052</t>
  </si>
  <si>
    <t>Um Hulail Village</t>
  </si>
  <si>
    <t>ام هليل</t>
  </si>
  <si>
    <t>Al-Na'maniya</t>
  </si>
  <si>
    <t>Al-Suwaira</t>
  </si>
  <si>
    <t>قرية عبد الله</t>
  </si>
  <si>
    <t>مركز الشحيمية</t>
  </si>
  <si>
    <t>IQ-P22174</t>
  </si>
  <si>
    <t>Al Soddor Village</t>
  </si>
  <si>
    <t>حي الصدور</t>
  </si>
  <si>
    <t>IQ-P22307</t>
  </si>
  <si>
    <t>Qaryat Wahed</t>
  </si>
  <si>
    <t>قريه واحد</t>
  </si>
  <si>
    <t>مركز الزبيدية</t>
  </si>
  <si>
    <t>IQ-P22349</t>
  </si>
  <si>
    <t>Al Barakiya</t>
  </si>
  <si>
    <t>البراكية</t>
  </si>
  <si>
    <t>IQ-P22358</t>
  </si>
  <si>
    <t>Al Hureya</t>
  </si>
  <si>
    <t>IQ-P22395</t>
  </si>
  <si>
    <t>Albu No'man</t>
  </si>
  <si>
    <t>البو نعمان</t>
  </si>
  <si>
    <t>IQ-P22499</t>
  </si>
  <si>
    <t>Hay Al Mu'almin - Mahalla 208</t>
  </si>
  <si>
    <t>حي المعلمين - محلة 208</t>
  </si>
  <si>
    <t>IQ-P22509</t>
  </si>
  <si>
    <t>Hay alfurat</t>
  </si>
  <si>
    <t>حي الفرات</t>
  </si>
  <si>
    <t>IQ-P22527</t>
  </si>
  <si>
    <t>Al Abassiyah - Hay Al muntadher</t>
  </si>
  <si>
    <t>العباسية - حي المنتظر</t>
  </si>
  <si>
    <t>IQ-P22528</t>
  </si>
  <si>
    <t>Hay al-mutanaby</t>
  </si>
  <si>
    <t>حي المتنبي</t>
  </si>
  <si>
    <t>IQ-P22552</t>
  </si>
  <si>
    <t>Hay Kinda 1</t>
  </si>
  <si>
    <t>حي كندة 1</t>
  </si>
  <si>
    <t>IQ-P22553</t>
  </si>
  <si>
    <t>Hay kinda  2</t>
  </si>
  <si>
    <t>حي كندة 2</t>
  </si>
  <si>
    <t>حي كندة 1 - في مرقد سيد ابراهيم الغمر</t>
  </si>
  <si>
    <t>IQ-P22558</t>
  </si>
  <si>
    <t>Hay missan 234</t>
  </si>
  <si>
    <t>حي ميسان 234</t>
  </si>
  <si>
    <t>حي ميسان 236</t>
  </si>
  <si>
    <t>IQ-P22562</t>
  </si>
  <si>
    <t>Hay missan block 242</t>
  </si>
  <si>
    <t>حي ميسان 242</t>
  </si>
  <si>
    <t>IQ-P22585</t>
  </si>
  <si>
    <t>Maytham Al Tamar</t>
  </si>
  <si>
    <t>حي ميثم التمار</t>
  </si>
  <si>
    <t>IQ-P22624</t>
  </si>
  <si>
    <t>Ulwat Al fahal Al gharbiy /18</t>
  </si>
  <si>
    <t>علوة الفحل الغربية 18</t>
  </si>
  <si>
    <t>IQ-P22657</t>
  </si>
  <si>
    <t>Al Mishkhab</t>
  </si>
  <si>
    <t>المشخاب</t>
  </si>
  <si>
    <t>IQ-P22816</t>
  </si>
  <si>
    <t>Al Jumhooriya</t>
  </si>
  <si>
    <t>حي الجمهورية</t>
  </si>
  <si>
    <t>IQ-P22820</t>
  </si>
  <si>
    <t>Hay almatat</t>
  </si>
  <si>
    <t>حي المطاط</t>
  </si>
  <si>
    <t>IQ-P22828</t>
  </si>
  <si>
    <t>Hay alsaray</t>
  </si>
  <si>
    <t>IQ-P22918</t>
  </si>
  <si>
    <t>Abu Khalid</t>
  </si>
  <si>
    <t>حي ابو خالد</t>
  </si>
  <si>
    <t>IQ-P22921</t>
  </si>
  <si>
    <t>Al Adalah 119</t>
  </si>
  <si>
    <t>حي العدالة 119</t>
  </si>
  <si>
    <t>IQ-P22924</t>
  </si>
  <si>
    <t>Al bory</t>
  </si>
  <si>
    <t>قرية البوري</t>
  </si>
  <si>
    <t>IQ-P22926</t>
  </si>
  <si>
    <t>Al Ghadeer</t>
  </si>
  <si>
    <t xml:space="preserve">منطقة الحولي </t>
  </si>
  <si>
    <t>IQ-P22933</t>
  </si>
  <si>
    <t>Al Jam'aa 135</t>
  </si>
  <si>
    <t>حي الجامعة 135</t>
  </si>
  <si>
    <t>IQ-P22935</t>
  </si>
  <si>
    <t>Al Jam'ah 139</t>
  </si>
  <si>
    <t>حي الجامعة 139</t>
  </si>
  <si>
    <t>IQ-P22936</t>
  </si>
  <si>
    <t>Al Jami'ah 137</t>
  </si>
  <si>
    <t>الجامعة 137</t>
  </si>
  <si>
    <t>IQ-P22937</t>
  </si>
  <si>
    <t>Al Jazair 336</t>
  </si>
  <si>
    <t>حي الجزائر 336</t>
  </si>
  <si>
    <t>الجديدة 4</t>
  </si>
  <si>
    <t>الحيدرية - المزارع</t>
  </si>
  <si>
    <t>حي القاسم 403</t>
  </si>
  <si>
    <t>الرضوية 3</t>
  </si>
  <si>
    <t>IQ-P22956</t>
  </si>
  <si>
    <t>Al Rehab</t>
  </si>
  <si>
    <t>الرحاب</t>
  </si>
  <si>
    <t>IQ-P22979</t>
  </si>
  <si>
    <t>Aljadidah althalthah</t>
  </si>
  <si>
    <t>الجديدة الثالثة</t>
  </si>
  <si>
    <t>IQ-P22980</t>
  </si>
  <si>
    <t>Aljadidah althanyah</t>
  </si>
  <si>
    <t>الجديدة الثانية</t>
  </si>
  <si>
    <t>IQ-P22981</t>
  </si>
  <si>
    <t>Aljadidah alulah</t>
  </si>
  <si>
    <t>الجديدة الاولى</t>
  </si>
  <si>
    <t>IQ-P23040</t>
  </si>
  <si>
    <t>Hay aby taleb</t>
  </si>
  <si>
    <t>حي ابو طالب</t>
  </si>
  <si>
    <t>IQ-P23048</t>
  </si>
  <si>
    <t>Hay Al imam Ali Al mu`almien</t>
  </si>
  <si>
    <t>حي الامام علي والمعلمين</t>
  </si>
  <si>
    <t>IQ-P23049</t>
  </si>
  <si>
    <t>Hay Al Jami'a - 141</t>
  </si>
  <si>
    <t>حي الجامعة 141</t>
  </si>
  <si>
    <t>IQ-P23051</t>
  </si>
  <si>
    <t>Hay Al Jaza'ar - 338</t>
  </si>
  <si>
    <t>حي الجزائر 338</t>
  </si>
  <si>
    <t>IQ-P23052</t>
  </si>
  <si>
    <t>Hay Al Jaza'ar - 342</t>
  </si>
  <si>
    <t>حي الجزائر 342</t>
  </si>
  <si>
    <t>حي الرحمة</t>
  </si>
  <si>
    <t>حي الشهيد الصدر 302</t>
  </si>
  <si>
    <t>IQ-P23062</t>
  </si>
  <si>
    <t>Hay Al 'Urooba - 320</t>
  </si>
  <si>
    <t>حي العروبة 320</t>
  </si>
  <si>
    <t>IQ-P23063</t>
  </si>
  <si>
    <t>Hay Al 'Urooba - 322</t>
  </si>
  <si>
    <t>حي العروبة 322</t>
  </si>
  <si>
    <t>IQ-P23064</t>
  </si>
  <si>
    <t>Hay Al Yarmook 326</t>
  </si>
  <si>
    <t>حي اليرموك 326</t>
  </si>
  <si>
    <t>IQ-P23066</t>
  </si>
  <si>
    <t>Hay Al Yarmuk - 332</t>
  </si>
  <si>
    <t>حي اليرموك 332</t>
  </si>
  <si>
    <t>حي الزهراء  - الحيدرية</t>
  </si>
  <si>
    <t>الانصار 124</t>
  </si>
  <si>
    <t>IQ-P23072</t>
  </si>
  <si>
    <t>Hay alghary 1</t>
  </si>
  <si>
    <t>حي الغري 1</t>
  </si>
  <si>
    <t>IQ-P23076</t>
  </si>
  <si>
    <t>Hay alhawra` zainab</t>
  </si>
  <si>
    <t>حي الحوراء زينب</t>
  </si>
  <si>
    <t>حي الجهاد 411</t>
  </si>
  <si>
    <t>IQ-P23084</t>
  </si>
  <si>
    <t>Hay aljihad 417</t>
  </si>
  <si>
    <t>حي الجهاد 417</t>
  </si>
  <si>
    <t>IQ-P23094</t>
  </si>
  <si>
    <t>Hay alqasim 405</t>
  </si>
  <si>
    <t>حي القاسم 405</t>
  </si>
  <si>
    <t>IQ-P23101</t>
  </si>
  <si>
    <t>Hay Al-Risala - 312</t>
  </si>
  <si>
    <t>حي الرسالة 312</t>
  </si>
  <si>
    <t>IQ-P23109</t>
  </si>
  <si>
    <t>Hay alsalam 131</t>
  </si>
  <si>
    <t>حي السلام 131</t>
  </si>
  <si>
    <t>IQ-P23112</t>
  </si>
  <si>
    <t>Hay alshahied alsader 304</t>
  </si>
  <si>
    <t>حي الشهيد الصدر 304</t>
  </si>
  <si>
    <t>IQ-P23113</t>
  </si>
  <si>
    <t>Hay alshahied alsader 308</t>
  </si>
  <si>
    <t>حي الشهيد الصدر 308</t>
  </si>
  <si>
    <t>طريق النجف - كربلاء قرب سيطرة النجف الرئيسية</t>
  </si>
  <si>
    <t>الشوافع</t>
  </si>
  <si>
    <t>IQ-P23290</t>
  </si>
  <si>
    <t>Maslakha Al Sufla (Shikh Abdula village)</t>
  </si>
  <si>
    <t>قرية الشيخ عبدالله</t>
  </si>
  <si>
    <t>IQ-P23291</t>
  </si>
  <si>
    <t>Maslakha Al 'Ulya</t>
  </si>
  <si>
    <t>قرية المصلخة عليا</t>
  </si>
  <si>
    <t>IQ-P23340</t>
  </si>
  <si>
    <t>Albu Farraj</t>
  </si>
  <si>
    <t>بلد مقاطعة 1 عزيز بلد والغواظرقرية البو فراج</t>
  </si>
  <si>
    <t>IQ-P23380</t>
  </si>
  <si>
    <t>Qaryat Abu Sefa - 1</t>
  </si>
  <si>
    <t>الاسحاقي حي محلة ابو صفة م(15)محلة ابو صفة / 1</t>
  </si>
  <si>
    <t>IQ-P23389</t>
  </si>
  <si>
    <t>Yathrib - Al Jam'yah</t>
  </si>
  <si>
    <t>يثرب مقاطعة 19 تل اجود قرية الجمعية</t>
  </si>
  <si>
    <t>IQ-P23412</t>
  </si>
  <si>
    <t>Al-Khadhra' area</t>
  </si>
  <si>
    <t>الدور حي الخضراء</t>
  </si>
  <si>
    <t>IQ-P23420</t>
  </si>
  <si>
    <t>Door Al Gharbiya</t>
  </si>
  <si>
    <t>الدور  مقاطعة 72 وادي جباش  الغربية سكن متناثر</t>
  </si>
  <si>
    <t>IQ-P23446</t>
  </si>
  <si>
    <t>Shwaikhat area</t>
  </si>
  <si>
    <t>الدور منطقة الشويخات</t>
  </si>
  <si>
    <t>IQ-P23449</t>
  </si>
  <si>
    <t>Tal Al Banat - Mahalla 109</t>
  </si>
  <si>
    <t>الدور حي تل البنات محلة 109</t>
  </si>
  <si>
    <t>Al-Fares</t>
  </si>
  <si>
    <t>IQ-P23466</t>
  </si>
  <si>
    <t>م ق الدجيل م (9/تل مسكين)حي الحسين</t>
  </si>
  <si>
    <t>IQ-P23467</t>
  </si>
  <si>
    <t>Hay Al Jam'yah 207</t>
  </si>
  <si>
    <t>م ق الدجيل حي الجمعية م (9/تل مسكين) محلة  207</t>
  </si>
  <si>
    <t>IQ-P23468</t>
  </si>
  <si>
    <t>م ق الدجيل م (9/تل مسكين)حي الصدريين</t>
  </si>
  <si>
    <t>IQ-P23469</t>
  </si>
  <si>
    <t>Hay al Zahra'a 204</t>
  </si>
  <si>
    <t>م ق الدجيل حي الزهراء م (9/تل مسكين) محلة  204</t>
  </si>
  <si>
    <t>IQ-P23482</t>
  </si>
  <si>
    <t>Al Armushia (Mahala 310)</t>
  </si>
  <si>
    <t>م ق سامراء حي الشرطة م(25/عرموشية) محلة   332</t>
  </si>
  <si>
    <t>IQ-P23485</t>
  </si>
  <si>
    <t>Al Jubairiyah Al Thalitha</t>
  </si>
  <si>
    <t>م ق سامراء حي الواثق(22/جبيرية)  الجبيرية الثالثة</t>
  </si>
  <si>
    <t>IQ-P23486</t>
  </si>
  <si>
    <t>Al Qal'a - Mahal 201</t>
  </si>
  <si>
    <t>م ق سامراء مقاطعة 4 القلعة محلة   201</t>
  </si>
  <si>
    <t>IQ-P23494</t>
  </si>
  <si>
    <t>Al_Jazera</t>
  </si>
  <si>
    <t>م ق سامراء مقاطعة 9 الجزيرة (الجزءالجنوبي) سكن متن</t>
  </si>
  <si>
    <t>IQ-P23506</t>
  </si>
  <si>
    <t>Al-Efraz area</t>
  </si>
  <si>
    <t xml:space="preserve">م ق سامراء حي الافراز   </t>
  </si>
  <si>
    <t>IQ-P23508</t>
  </si>
  <si>
    <t>Al-Hewaish area</t>
  </si>
  <si>
    <t xml:space="preserve">م ق سامراء مقاطعة 10 ابوالحيل قرية الحويش </t>
  </si>
  <si>
    <t>IQ-P23509</t>
  </si>
  <si>
    <t>Al-Jamia'a area</t>
  </si>
  <si>
    <t xml:space="preserve">م ق سامراء حي الجامعة  </t>
  </si>
  <si>
    <t>IQ-P23525</t>
  </si>
  <si>
    <t>Al-Shuhada'a - Mahalla 324</t>
  </si>
  <si>
    <t>م ق سامراء حي الشهداءم(25/عرموشية) محلة   324</t>
  </si>
  <si>
    <t>IQ-P23526</t>
  </si>
  <si>
    <t>م ق سامراء حي السكك (الشرقية) محلة   111</t>
  </si>
  <si>
    <t>IQ-P23540</t>
  </si>
  <si>
    <t>Hay Al Baladiya - 104</t>
  </si>
  <si>
    <t>م ق سامراء حي ابن سينا  محلة 104</t>
  </si>
  <si>
    <t>IQ-P23541</t>
  </si>
  <si>
    <t>Hay Al Dhubbat - Mahalla 334</t>
  </si>
  <si>
    <t>م ق سامراء حي الضباط م(25/عرموشية) محلة 334</t>
  </si>
  <si>
    <t>IQ-P23543</t>
  </si>
  <si>
    <t>Hay Al Hady 101</t>
  </si>
  <si>
    <t>م ق سامراء حي الهادي(غربية) محلة  101</t>
  </si>
  <si>
    <t>IQ-P23544</t>
  </si>
  <si>
    <t>Hay Al imam - 103</t>
  </si>
  <si>
    <t xml:space="preserve">م ق سامراء حي الامام محلة   103 </t>
  </si>
  <si>
    <t>IQ-P23546</t>
  </si>
  <si>
    <t>Hay Al Mu'lmeen - 109</t>
  </si>
  <si>
    <t>حي المعلمين - 109</t>
  </si>
  <si>
    <t>IQ-P23548</t>
  </si>
  <si>
    <t>Hay Al Muthanna - Mahalla 312</t>
  </si>
  <si>
    <t>م ق سامراء حي المثنى م(25/عرموشية محلة 312</t>
  </si>
  <si>
    <t>IQ-P23549</t>
  </si>
  <si>
    <t>Hay Al Rasheed - Mahalla 326</t>
  </si>
  <si>
    <t>حي الرشيد م(22/جبيرية) محلة   326</t>
  </si>
  <si>
    <t>IQ-P23552</t>
  </si>
  <si>
    <t>Hay Al Wathiq - Mahala 314</t>
  </si>
  <si>
    <t>م ق سامراء حي الواثق(22/جبيرية) محلة   314</t>
  </si>
  <si>
    <t>IQ-P23553</t>
  </si>
  <si>
    <t>Hay Al Zuhoor (Al qal'a 4) Mahala 202</t>
  </si>
  <si>
    <t>م ق سامراء حي الزهور(4/القلعة) محلة   202</t>
  </si>
  <si>
    <t>IQ-P23555</t>
  </si>
  <si>
    <t>Hay Al-Khathra'a Mahala 322</t>
  </si>
  <si>
    <t>م ق سامراء حي الخضراء م(25/عرموشية) محلة   322</t>
  </si>
  <si>
    <t>IQ-P23556</t>
  </si>
  <si>
    <t>Hay Alqadisiya - 320</t>
  </si>
  <si>
    <t>م ق سامراء حي القادسية م(25/عرموشية) محلة  320</t>
  </si>
  <si>
    <t>IQ-P23557</t>
  </si>
  <si>
    <t>Hay Al-Zira'a (Sharqiyah) 113</t>
  </si>
  <si>
    <t>م ق سامراء حي الزراعة(شرقية) محلة   113</t>
  </si>
  <si>
    <t>IQ-P23559</t>
  </si>
  <si>
    <t>Hay Salah Al-Din (Mahala 302)</t>
  </si>
  <si>
    <t>م ق سامراء حي صلاح الدين  محلة  302</t>
  </si>
  <si>
    <t>IQ-P23580</t>
  </si>
  <si>
    <t>Al Dra'at  village</t>
  </si>
  <si>
    <t>مقاطعة 88 تلول الباج ( قسم أ ) قرية الدرعات</t>
  </si>
  <si>
    <t>م ق الشرقاط  مقاطعة 87 البلاليج قرية عين البيضاء</t>
  </si>
  <si>
    <t>م ق الشرقاط مقاطعة 21 خصم الجزيرة قرية الفجر  (سكن</t>
  </si>
  <si>
    <t>IQ-P23585</t>
  </si>
  <si>
    <t>Al Hamzan village</t>
  </si>
  <si>
    <t>مقاطعة 87 البلاليج قرية الهمزان</t>
  </si>
  <si>
    <t>IQ-P23586</t>
  </si>
  <si>
    <t>Al Jibariya village</t>
  </si>
  <si>
    <t>م ق سامراء حي الواثق(22/جبيرية) محلة   316</t>
  </si>
  <si>
    <t>م ق الشرقاط حي جميلة حي جميلة</t>
  </si>
  <si>
    <t>IQ-P23588</t>
  </si>
  <si>
    <t>Al Khadraniyah</t>
  </si>
  <si>
    <t>م ق الشرقاط مقاطعة 2 خضرانية حاوي قرية الخضرانية</t>
  </si>
  <si>
    <t>مقاطعة 89 المسيحلي قرية الخانوكة</t>
  </si>
  <si>
    <t>IQ-P23596</t>
  </si>
  <si>
    <t>Albu O'mera village</t>
  </si>
  <si>
    <t>مقاطعة 87 البلاليج قرية البو عميرة</t>
  </si>
  <si>
    <t>IQ-P23598</t>
  </si>
  <si>
    <t>Ali Al Nada complex</t>
  </si>
  <si>
    <t>مقاطعة 87 البلاليج مجمع علي الندا</t>
  </si>
  <si>
    <t>IQ-P23602</t>
  </si>
  <si>
    <t>Awad Al Tawee complex</t>
  </si>
  <si>
    <t xml:space="preserve">مقاطعة 87 البلاليج مجمع عواد الطاوي </t>
  </si>
  <si>
    <t>م ق الشرقاط مقاطعة 14 بعاجه حاوي بعاجه حاوي / حضر</t>
  </si>
  <si>
    <t>IQ-P23605</t>
  </si>
  <si>
    <t>Farhan Al Bustan complex</t>
  </si>
  <si>
    <t>مقاطعة 87 البلاليج مجمع فرحان البستان</t>
  </si>
  <si>
    <t>م ق الشرقاط الحي العسكري</t>
  </si>
  <si>
    <t>م ق الشرقاط حي القصبة</t>
  </si>
  <si>
    <t>IQ-P23614</t>
  </si>
  <si>
    <t>Huriyah al jazerah - Al- Aboud</t>
  </si>
  <si>
    <t>م ق الشرقاط مقاطعة 4 حورية الجزيرة قرية العبود</t>
  </si>
  <si>
    <t>IQ-P23615</t>
  </si>
  <si>
    <t>Ibrahim Al Shikh Salih village</t>
  </si>
  <si>
    <t>مقاطعة 87 البلاليج قرية ابراهيم الشيخ صالح</t>
  </si>
  <si>
    <t>IQ-P23620</t>
  </si>
  <si>
    <t>Khalaf Al Di'ejan</t>
  </si>
  <si>
    <t>مقاطعة 87 البلاليج قرية خلف الدعيجان</t>
  </si>
  <si>
    <t>IQ-P23621</t>
  </si>
  <si>
    <t>Khalaf Misser village</t>
  </si>
  <si>
    <t>مقاطعة 87 البلاليج قرية خلف مسير</t>
  </si>
  <si>
    <t>IQ-P23624</t>
  </si>
  <si>
    <t>Mojama' Hassan Al Sulayib village</t>
  </si>
  <si>
    <t xml:space="preserve">مقاطعة 87 البلاليج قرية مجمع حسن الصليب </t>
  </si>
  <si>
    <t>IQ-P23626</t>
  </si>
  <si>
    <t>Nazeheen Al Jazera complex</t>
  </si>
  <si>
    <t>مقاطعة 87 البلاليج مجمع نازحين الجزيرة</t>
  </si>
  <si>
    <t>IQ-P23628</t>
  </si>
  <si>
    <t>Qaryat Al Sabkha</t>
  </si>
  <si>
    <t>م ق الشرقاط مقاطعة 16 الخصم/ حاوي قرية اصبخة  (الا</t>
  </si>
  <si>
    <t>IQ-P23629</t>
  </si>
  <si>
    <t>Qaryat Mujamma' Al Waleed</t>
  </si>
  <si>
    <t xml:space="preserve">مقاطعة 87 البلاليج قرية مجمع الوليد </t>
  </si>
  <si>
    <t>IQ-P23630</t>
  </si>
  <si>
    <t>Qaryat Um Ghorba</t>
  </si>
  <si>
    <t xml:space="preserve">مقاطعة 87 البلاليج قرية ام غربة </t>
  </si>
  <si>
    <t>IQ-P23640</t>
  </si>
  <si>
    <t>Tal Al Jumiala area</t>
  </si>
  <si>
    <t xml:space="preserve">تل بعاجة 1 وتل اجميلة </t>
  </si>
  <si>
    <t>IQ-P23641</t>
  </si>
  <si>
    <t>Tulul Baq</t>
  </si>
  <si>
    <t>مقاطعة 88 تلول الباج ( قسم أ ) قريه تلول الباج</t>
  </si>
  <si>
    <t>العلم مقاطعة 28 السمرة والعبادي قرية العهد الجديد</t>
  </si>
  <si>
    <t>العلم /مقاطعة (27/الخرجة والعالي) / الحي العسكري</t>
  </si>
  <si>
    <t>العلم مقاطعة 30 الخزامية قرية الخزامية</t>
  </si>
  <si>
    <t>م ق تكريت  مقاطعة 49 الناعمة الجنوبية قرية الناعمة</t>
  </si>
  <si>
    <t>العلم مقاطعة 47 الناعمة الشمالية قرية الناعمة الشم</t>
  </si>
  <si>
    <t>البو هيازع</t>
  </si>
  <si>
    <t>العلم - حي الجمعية / 2</t>
  </si>
  <si>
    <t>العلم حي الصناعي /م(51/المجرة وتل رجيم) قرية الصمد</t>
  </si>
  <si>
    <t>IQ-P23775</t>
  </si>
  <si>
    <t>Mahalla Al 'A'ed - 3</t>
  </si>
  <si>
    <t>العلم حي العائد/م(27/الخرجة والعالي) محلة العائد /</t>
  </si>
  <si>
    <t>العلم حي عويجيلية /م(27/الخرجة والعالي) محلة عويجل</t>
  </si>
  <si>
    <t>IQ-P23786</t>
  </si>
  <si>
    <t>Qaryat Al muwadafeen 6</t>
  </si>
  <si>
    <t>العلم حي الموظفين /م (27الخرجة والعالي) محلة الموظ</t>
  </si>
  <si>
    <t>العلم مقاطعة 30 الربيضة قرية أربيضة</t>
  </si>
  <si>
    <t>IQ-P23792</t>
  </si>
  <si>
    <t>Sadayrat Abo Ajeel</t>
  </si>
  <si>
    <t>صديرة ابو عجيل</t>
  </si>
  <si>
    <t>العلم مقاطعة 28 السمرة والعبادي قرية سمرة</t>
  </si>
  <si>
    <t>IQ-P23801</t>
  </si>
  <si>
    <t>Ellme'abdi Al Shemaliya Village</t>
  </si>
  <si>
    <t>العلم مقاطعة 44 المعيبدي الشمالية</t>
  </si>
  <si>
    <t>IQ-P23943</t>
  </si>
  <si>
    <t>IQ-P23944</t>
  </si>
  <si>
    <t>البصرة / كرمة علي / الطوبة والنخيله</t>
  </si>
  <si>
    <t>IQ-P23945</t>
  </si>
  <si>
    <t xml:space="preserve">الزبير / الدواجن </t>
  </si>
  <si>
    <t>IQ-P23946</t>
  </si>
  <si>
    <t>البصرة /الزبير /الشعيبة /دور ضباط الصف</t>
  </si>
  <si>
    <t>IQ-P23948</t>
  </si>
  <si>
    <t>Al Budair Area / Hay Al Askary 2</t>
  </si>
  <si>
    <t>ناحية البدير/حي العسكري2</t>
  </si>
  <si>
    <t>IQ-P23949</t>
  </si>
  <si>
    <t>IQ-P23950</t>
  </si>
  <si>
    <t>Hay Al Waely</t>
  </si>
  <si>
    <t>ناحية السنية/حي الوائلي</t>
  </si>
  <si>
    <t>IQ-P23951</t>
  </si>
  <si>
    <t>حي رمضان</t>
  </si>
  <si>
    <t>IQ-P23952</t>
  </si>
  <si>
    <t>قرهنجيريكان</t>
  </si>
  <si>
    <t>IQ-P23953</t>
  </si>
  <si>
    <t>كمبى خوارو</t>
  </si>
  <si>
    <t>IQ-P23954</t>
  </si>
  <si>
    <t>كانى سارد</t>
  </si>
  <si>
    <t>IQ-P23955</t>
  </si>
  <si>
    <t>كانى توو</t>
  </si>
  <si>
    <t>IQ-P23956</t>
  </si>
  <si>
    <t>كنكوة</t>
  </si>
  <si>
    <t>IQ-P23957</t>
  </si>
  <si>
    <t>كورد ستى</t>
  </si>
  <si>
    <t>IQ-P23958</t>
  </si>
  <si>
    <t>ملكندى</t>
  </si>
  <si>
    <t>IQ-P23959</t>
  </si>
  <si>
    <t>روز ستى</t>
  </si>
  <si>
    <t>IQ-P23960</t>
  </si>
  <si>
    <t>روزهلات</t>
  </si>
  <si>
    <t>IQ-P23961</t>
  </si>
  <si>
    <t>سردم ستى</t>
  </si>
  <si>
    <t>IQ-P23962</t>
  </si>
  <si>
    <t>سرورى</t>
  </si>
  <si>
    <t>IQ-P23963</t>
  </si>
  <si>
    <t>ناحية المدحتيه - القصبة القديمة</t>
  </si>
  <si>
    <t>IQ-P23964</t>
  </si>
  <si>
    <t>ناحية المدحتية - حي الامام</t>
  </si>
  <si>
    <t>IQ-P23965</t>
  </si>
  <si>
    <t>Al Qasim Area - Al Qasabah Al kadima</t>
  </si>
  <si>
    <t>ناحية القاسم - القصبة القديمة</t>
  </si>
  <si>
    <t>IQ-P23966</t>
  </si>
  <si>
    <t>البو سعبر</t>
  </si>
  <si>
    <t>IQ-P23967</t>
  </si>
  <si>
    <t>مركز القضاء - الانتفاضه</t>
  </si>
  <si>
    <t>IQ-P23968</t>
  </si>
  <si>
    <t>أبو خستاوي</t>
  </si>
  <si>
    <t>IQ-P23969</t>
  </si>
  <si>
    <t>Al Bakraly</t>
  </si>
  <si>
    <t>البكرلي</t>
  </si>
  <si>
    <t>IQ-P23970</t>
  </si>
  <si>
    <t>الجمجمة</t>
  </si>
  <si>
    <t>IQ-P23971</t>
  </si>
  <si>
    <t>Al Kafal Area - Al Shahbaniyah</t>
  </si>
  <si>
    <t xml:space="preserve">ناحية الكفل - الشهابية </t>
  </si>
  <si>
    <t>IQ-P23972</t>
  </si>
  <si>
    <t>كراغول</t>
  </si>
  <si>
    <t>IQ-P23973</t>
  </si>
  <si>
    <t>البساتين</t>
  </si>
  <si>
    <t>IQ-P23974</t>
  </si>
  <si>
    <t>الكرادة - 901</t>
  </si>
  <si>
    <t>IQ-P23975</t>
  </si>
  <si>
    <t>الصدر - قطاع 76</t>
  </si>
  <si>
    <t>IQ-P23976</t>
  </si>
  <si>
    <t>Al Sadir - Block 4</t>
  </si>
  <si>
    <t>الصدر - قطاع 4</t>
  </si>
  <si>
    <t>IQ-P23977</t>
  </si>
  <si>
    <t>Al Sadir - block 63</t>
  </si>
  <si>
    <t>الصدر - قطاع63</t>
  </si>
  <si>
    <t>IQ-P23978</t>
  </si>
  <si>
    <t>سبع قصور</t>
  </si>
  <si>
    <t>IQ-P23979</t>
  </si>
  <si>
    <t>دابين 2</t>
  </si>
  <si>
    <t>IQ-P23980</t>
  </si>
  <si>
    <t>بشيريان</t>
  </si>
  <si>
    <t>IQ-P23982</t>
  </si>
  <si>
    <t>Zaiton Collective</t>
  </si>
  <si>
    <t>مجمع زيتون</t>
  </si>
  <si>
    <t>IQ-P23983</t>
  </si>
  <si>
    <t>زنكال</t>
  </si>
  <si>
    <t>IQ-P23984</t>
  </si>
  <si>
    <t>IQ-P23985</t>
  </si>
  <si>
    <t>الصافية 2</t>
  </si>
  <si>
    <t>IQ-P23986</t>
  </si>
  <si>
    <t xml:space="preserve">شارع النجف </t>
  </si>
  <si>
    <t>IQ-P23987</t>
  </si>
  <si>
    <t>حي الرحمه 1</t>
  </si>
  <si>
    <t>IQ-P23988</t>
  </si>
  <si>
    <t>حي الرحمه 2</t>
  </si>
  <si>
    <t>IQ-P23989</t>
  </si>
  <si>
    <t>حي 17 ربيع الاول</t>
  </si>
  <si>
    <t>IQ-P23990</t>
  </si>
  <si>
    <t>IQ-P23991</t>
  </si>
  <si>
    <t>حي الحوراء الثالثة</t>
  </si>
  <si>
    <t>IQ-P23992</t>
  </si>
  <si>
    <t>حي الجوادين الاولى</t>
  </si>
  <si>
    <t>IQ-P23993</t>
  </si>
  <si>
    <t>Al Shomali Road</t>
  </si>
  <si>
    <t>طريق الشوملي</t>
  </si>
  <si>
    <t>IQ-P23994</t>
  </si>
  <si>
    <t>علوة الفحل</t>
  </si>
  <si>
    <t>IQ-P23996</t>
  </si>
  <si>
    <t>م ق بيجي مقاطعة 28 المسحك قرية المسحك</t>
  </si>
  <si>
    <t>IQ-P23997</t>
  </si>
  <si>
    <t>Al Namel Village</t>
  </si>
  <si>
    <t>م ق بيجي مقاطعة 26 النمل قرية النمل</t>
  </si>
  <si>
    <t>IQ-P23998</t>
  </si>
  <si>
    <t>م ق الشرقاط  حي الزراعه</t>
  </si>
  <si>
    <t>IQ-P23999</t>
  </si>
  <si>
    <t>حي عويجيلية /م(27/الخرجة والعالي)</t>
  </si>
  <si>
    <t>IQ-P24000</t>
  </si>
  <si>
    <t>حي البلدية/م(27/الخرجة والعالي)</t>
  </si>
  <si>
    <t>IQ-P24001</t>
  </si>
  <si>
    <t>م ق طوز خورماتو حي الزهور م(5/الطوز) محلة    113</t>
  </si>
  <si>
    <t>Al Habaria</t>
  </si>
  <si>
    <t>الهبارية</t>
  </si>
  <si>
    <t>Al kasra</t>
  </si>
  <si>
    <t>الكسرة</t>
  </si>
  <si>
    <t>Diyala_ديالى</t>
  </si>
  <si>
    <t>Ba'quba_بعقوبة</t>
  </si>
  <si>
    <t>Khanaqin_خانقين</t>
  </si>
  <si>
    <t>Kirkuk_كركوك</t>
  </si>
  <si>
    <t>Daquq_داقوق</t>
  </si>
  <si>
    <t>Missan_ميسان</t>
  </si>
  <si>
    <t>Amara_العمارة</t>
  </si>
  <si>
    <t>Najaf_النجف</t>
  </si>
  <si>
    <t>Najaf__النجف</t>
  </si>
  <si>
    <t>Dahuk__دهوك</t>
  </si>
  <si>
    <t>Kirkuk__كركوك</t>
  </si>
  <si>
    <t>Kifri_كفري</t>
  </si>
  <si>
    <t>Khalis_الخالص</t>
  </si>
  <si>
    <t>Erbil_اربيل</t>
  </si>
  <si>
    <t>Shaqlawa_شقلاوة</t>
  </si>
  <si>
    <t>Babylon__بابل</t>
  </si>
  <si>
    <t>Mahawil_المحاويل</t>
  </si>
  <si>
    <t>Wassit_واسط</t>
  </si>
  <si>
    <t>Kut_الكوت</t>
  </si>
  <si>
    <t>Baghdad_بغداد</t>
  </si>
  <si>
    <t>Resafa_الرصافة</t>
  </si>
  <si>
    <t>Erbil__اربيل</t>
  </si>
  <si>
    <t>Sulaymaniyah_السليمانية</t>
  </si>
  <si>
    <t>Sulaymaniya_السليمانية</t>
  </si>
  <si>
    <t>Qadissiya_القادسية</t>
  </si>
  <si>
    <t>Shamiya_الشامية</t>
  </si>
  <si>
    <t>Kerbala_كربلاء</t>
  </si>
  <si>
    <t>Kerbala__كربلاء</t>
  </si>
  <si>
    <t>Sumel_سميل</t>
  </si>
  <si>
    <t>Ninewa_نينوى</t>
  </si>
  <si>
    <t>Tilkaif_تلكيف</t>
  </si>
  <si>
    <t>Hilla_الحلة</t>
  </si>
  <si>
    <t>Musayab_المسيب</t>
  </si>
  <si>
    <t>Na'maniya_النعمانية</t>
  </si>
  <si>
    <t>Kufa_الكوفة</t>
  </si>
  <si>
    <t>Diwaniya_الديوانية</t>
  </si>
  <si>
    <t>Muthanna_المثنى</t>
  </si>
  <si>
    <t>Samawa_السماوة</t>
  </si>
  <si>
    <t>Thi-Qar_ذي قار</t>
  </si>
  <si>
    <t>Rifa'i__الرفاعي</t>
  </si>
  <si>
    <t>Karkh_الكرخ</t>
  </si>
  <si>
    <t>Suq Al-Shoyokh_سوق الشيوخ</t>
  </si>
  <si>
    <t>Ongoing</t>
  </si>
  <si>
    <t>non-SRP</t>
  </si>
  <si>
    <t>Winter</t>
  </si>
  <si>
    <t>Summer</t>
  </si>
  <si>
    <t xml:space="preserve">Plastic Sheet (medium quality Tarpaulin) 4 m x 6 m </t>
  </si>
  <si>
    <t xml:space="preserve">Plastic Sheet (heavy duty Tarpaulin) 4 m x 6 m </t>
  </si>
  <si>
    <t xml:space="preserve">Transparent Sheet 20 x 2 meters / Plastic Film </t>
  </si>
  <si>
    <t xml:space="preserve">Nails (for concrete) 4 x 50 mm, box 400 grams </t>
  </si>
  <si>
    <t xml:space="preserve">Nails for wood 100 mm </t>
  </si>
  <si>
    <t xml:space="preserve">Screws for wood 4 x 20 mm </t>
  </si>
  <si>
    <t xml:space="preserve">Galvanised washer 2cm (adapted to the screws) </t>
  </si>
  <si>
    <t xml:space="preserve">Metallic wire mesh aluminum </t>
  </si>
  <si>
    <t xml:space="preserve">Expanding foam spray 750g </t>
  </si>
  <si>
    <t xml:space="preserve">Galvanized Hinges 17.5 cm x 7cm </t>
  </si>
  <si>
    <t xml:space="preserve">Padlock 6mm </t>
  </si>
  <si>
    <t xml:space="preserve">Galvanised Latch 6mm diam and 1,00 meter long </t>
  </si>
  <si>
    <t xml:space="preserve">Galvenised metallic connector 90 degrees </t>
  </si>
  <si>
    <t xml:space="preserve">Adhesive tap (large) </t>
  </si>
  <si>
    <t xml:space="preserve">Hammer 1kg, minimum 35cm long </t>
  </si>
  <si>
    <t xml:space="preserve">Screw driver 6 x 125mm, minimum 22cm long </t>
  </si>
  <si>
    <t xml:space="preserve">Wooden saw Arc or Long 50 cm long </t>
  </si>
  <si>
    <t xml:space="preserve">Wooden board 400 x 10 x 5cm </t>
  </si>
  <si>
    <t xml:space="preserve">Wooden board 400 x 10 x 2.5cm </t>
  </si>
  <si>
    <t xml:space="preserve">Plywood sheet 244 x 122 cm x 4 mm </t>
  </si>
  <si>
    <t xml:space="preserve">Plywood sheet 244 x 122 cm x 18 mm (black color) </t>
  </si>
  <si>
    <t xml:space="preserve">Cutter 20cm long good quality </t>
  </si>
  <si>
    <t>Quantity</t>
  </si>
  <si>
    <t>Unit</t>
  </si>
  <si>
    <t>Piece</t>
  </si>
  <si>
    <t>Box</t>
  </si>
  <si>
    <t>Kg</t>
  </si>
  <si>
    <t>m2</t>
  </si>
  <si>
    <t>Modality</t>
  </si>
  <si>
    <t>Voucher</t>
  </si>
  <si>
    <t>In-kind</t>
  </si>
  <si>
    <t>Cash</t>
  </si>
  <si>
    <t xml:space="preserve">  Other (specify)</t>
  </si>
  <si>
    <t>Reinforced rope</t>
  </si>
  <si>
    <t>Basic sealing off kit (tent)</t>
  </si>
  <si>
    <t>Full sealing off kit (building)</t>
  </si>
  <si>
    <t>Own house (in case of return)</t>
  </si>
  <si>
    <t>Rented houses</t>
  </si>
  <si>
    <t>Host Community</t>
  </si>
  <si>
    <t>School Building</t>
  </si>
  <si>
    <t>Religious Building</t>
  </si>
  <si>
    <t>Unfinished/Abandoned building</t>
  </si>
  <si>
    <t>Informal settlements</t>
  </si>
  <si>
    <t>Hotel/Motel</t>
  </si>
  <si>
    <t>Other Formal Settlements</t>
  </si>
  <si>
    <t>Unknown shelter type</t>
  </si>
  <si>
    <t>#</t>
  </si>
  <si>
    <t>RC/RC</t>
  </si>
  <si>
    <r>
      <t xml:space="preserve">Date
</t>
    </r>
    <r>
      <rPr>
        <sz val="10"/>
        <rFont val="Calibri"/>
        <family val="2"/>
        <scheme val="minor"/>
      </rPr>
      <t>Date of activity</t>
    </r>
  </si>
  <si>
    <r>
      <t xml:space="preserve">Organization
</t>
    </r>
    <r>
      <rPr>
        <sz val="10"/>
        <rFont val="Calibri"/>
        <family val="2"/>
        <scheme val="minor"/>
      </rPr>
      <t>Select organization</t>
    </r>
  </si>
  <si>
    <r>
      <t xml:space="preserve">Organization type
</t>
    </r>
    <r>
      <rPr>
        <sz val="10"/>
        <rFont val="Calibri"/>
        <family val="2"/>
        <scheme val="minor"/>
      </rPr>
      <t>Select organization type</t>
    </r>
  </si>
  <si>
    <r>
      <t xml:space="preserve">Governorate_المحافظة
</t>
    </r>
    <r>
      <rPr>
        <sz val="10"/>
        <rFont val="Calibri"/>
        <family val="2"/>
        <scheme val="minor"/>
      </rPr>
      <t>Select Governorate, then District</t>
    </r>
  </si>
  <si>
    <r>
      <t xml:space="preserve">Shelter arrangement
</t>
    </r>
    <r>
      <rPr>
        <sz val="10"/>
        <rFont val="Calibri"/>
        <family val="2"/>
        <scheme val="minor"/>
      </rPr>
      <t>Select shelter arrangement of IDPs</t>
    </r>
  </si>
  <si>
    <r>
      <t xml:space="preserve">Activity status
</t>
    </r>
    <r>
      <rPr>
        <sz val="10"/>
        <rFont val="Calibri"/>
        <family val="2"/>
        <scheme val="minor"/>
      </rPr>
      <t>Select status (planned, ongoing or completed)</t>
    </r>
  </si>
  <si>
    <r>
      <t xml:space="preserve">Modality
</t>
    </r>
    <r>
      <rPr>
        <sz val="10"/>
        <rFont val="Calibri"/>
        <family val="2"/>
        <scheme val="minor"/>
      </rPr>
      <t>Select the modality (in-kind, cash or voucher)</t>
    </r>
  </si>
  <si>
    <r>
      <t xml:space="preserve">Response plan
</t>
    </r>
    <r>
      <rPr>
        <sz val="10"/>
        <rFont val="Calibri"/>
        <family val="2"/>
        <scheme val="minor"/>
      </rPr>
      <t>Select SRP if the activity is included in the Strategic Response Plan</t>
    </r>
  </si>
  <si>
    <r>
      <t xml:space="preserve"># of families
</t>
    </r>
    <r>
      <rPr>
        <sz val="10"/>
        <rFont val="Calibri"/>
        <family val="2"/>
        <scheme val="minor"/>
      </rPr>
      <t>Indicate number of families reached (average size 6 people)</t>
    </r>
  </si>
  <si>
    <r>
      <t xml:space="preserve">Average cost per family in USD
</t>
    </r>
    <r>
      <rPr>
        <sz val="10"/>
        <rFont val="Calibri"/>
        <family val="2"/>
        <scheme val="minor"/>
      </rPr>
      <t>Estimate of the average cost of the activity per family</t>
    </r>
  </si>
  <si>
    <r>
      <t xml:space="preserve">Tents
</t>
    </r>
    <r>
      <rPr>
        <sz val="10"/>
        <rFont val="Calibri"/>
        <family val="2"/>
        <scheme val="minor"/>
      </rPr>
      <t># of tents distributed (family tent)</t>
    </r>
  </si>
  <si>
    <r>
      <t xml:space="preserve">Sealing off tents
</t>
    </r>
    <r>
      <rPr>
        <sz val="10"/>
        <rFont val="Calibri"/>
        <family val="2"/>
        <scheme val="minor"/>
      </rPr>
      <t># of basic sealing off kits distributed (plastic sheeting and rope)</t>
    </r>
  </si>
  <si>
    <r>
      <t xml:space="preserve">Tent upgrades
</t>
    </r>
    <r>
      <rPr>
        <sz val="10"/>
        <rFont val="Calibri"/>
        <family val="2"/>
        <scheme val="minor"/>
      </rPr>
      <t># of concrete slabs, walls, kitchens/latrines constructed</t>
    </r>
  </si>
  <si>
    <r>
      <t xml:space="preserve">Prefabs
</t>
    </r>
    <r>
      <rPr>
        <sz val="10"/>
        <rFont val="Calibri"/>
        <family val="2"/>
        <scheme val="minor"/>
      </rPr>
      <t># of prefab shelters installed (caravans etc.)</t>
    </r>
  </si>
  <si>
    <r>
      <t xml:space="preserve">Type of NFI
</t>
    </r>
    <r>
      <rPr>
        <sz val="10"/>
        <rFont val="Calibri"/>
        <family val="2"/>
        <scheme val="minor"/>
      </rPr>
      <t>Select the type of NFI (normal, winter or summer)</t>
    </r>
  </si>
  <si>
    <r>
      <t xml:space="preserve">Activity status
</t>
    </r>
    <r>
      <rPr>
        <sz val="10"/>
        <rFont val="Calibri"/>
        <family val="2"/>
        <scheme val="minor"/>
      </rPr>
      <t>Select status (planned or delivered)</t>
    </r>
  </si>
  <si>
    <r>
      <t xml:space="preserve">Polyethylene floor insulation
</t>
    </r>
    <r>
      <rPr>
        <sz val="10"/>
        <rFont val="Calibri"/>
        <family val="2"/>
        <scheme val="minor"/>
      </rPr>
      <t># of items</t>
    </r>
  </si>
  <si>
    <r>
      <t xml:space="preserve">Tent insulation liners
</t>
    </r>
    <r>
      <rPr>
        <sz val="10"/>
        <rFont val="Calibri"/>
        <family val="2"/>
        <scheme val="minor"/>
      </rPr>
      <t># of items</t>
    </r>
  </si>
  <si>
    <r>
      <t xml:space="preserve">Plastic sheeting
</t>
    </r>
    <r>
      <rPr>
        <sz val="10"/>
        <rFont val="Calibri"/>
        <family val="2"/>
        <scheme val="minor"/>
      </rPr>
      <t># of items</t>
    </r>
  </si>
  <si>
    <r>
      <t xml:space="preserve">Mattresses
</t>
    </r>
    <r>
      <rPr>
        <sz val="10"/>
        <rFont val="Calibri"/>
        <family val="2"/>
        <scheme val="minor"/>
      </rPr>
      <t># of items</t>
    </r>
  </si>
  <si>
    <r>
      <t xml:space="preserve">Water jerry cans
</t>
    </r>
    <r>
      <rPr>
        <sz val="10"/>
        <rFont val="Calibri"/>
        <family val="2"/>
        <scheme val="minor"/>
      </rPr>
      <t># of items</t>
    </r>
  </si>
  <si>
    <r>
      <t xml:space="preserve">Kerosene jerry cans
</t>
    </r>
    <r>
      <rPr>
        <sz val="10"/>
        <rFont val="Calibri"/>
        <family val="2"/>
        <scheme val="minor"/>
      </rPr>
      <t># of items</t>
    </r>
  </si>
  <si>
    <r>
      <t xml:space="preserve">Fuel barrels
</t>
    </r>
    <r>
      <rPr>
        <sz val="10"/>
        <rFont val="Calibri"/>
        <family val="2"/>
        <scheme val="minor"/>
      </rPr>
      <t># of items</t>
    </r>
  </si>
  <si>
    <r>
      <t xml:space="preserve">Stoves
</t>
    </r>
    <r>
      <rPr>
        <sz val="10"/>
        <rFont val="Calibri"/>
        <family val="2"/>
        <scheme val="minor"/>
      </rPr>
      <t># of items</t>
    </r>
  </si>
  <si>
    <r>
      <t xml:space="preserve">Kitchen sets
</t>
    </r>
    <r>
      <rPr>
        <sz val="10"/>
        <rFont val="Calibri"/>
        <family val="2"/>
        <scheme val="minor"/>
      </rPr>
      <t># of sets</t>
    </r>
  </si>
  <si>
    <r>
      <t xml:space="preserve">Hygiene kits
</t>
    </r>
    <r>
      <rPr>
        <sz val="10"/>
        <rFont val="Calibri"/>
        <family val="2"/>
        <scheme val="minor"/>
      </rPr>
      <t># of kits</t>
    </r>
  </si>
  <si>
    <r>
      <t xml:space="preserve">Baby diapers 
</t>
    </r>
    <r>
      <rPr>
        <sz val="10"/>
        <rFont val="Calibri"/>
        <family val="2"/>
        <scheme val="minor"/>
      </rPr>
      <t># of items</t>
    </r>
  </si>
  <si>
    <r>
      <t xml:space="preserve">Adult diapers 
</t>
    </r>
    <r>
      <rPr>
        <sz val="10"/>
        <rFont val="Calibri"/>
        <family val="2"/>
        <scheme val="minor"/>
      </rPr>
      <t># of items</t>
    </r>
  </si>
  <si>
    <r>
      <t xml:space="preserve">Sanitary napkins 
</t>
    </r>
    <r>
      <rPr>
        <sz val="10"/>
        <rFont val="Calibri"/>
        <family val="2"/>
        <scheme val="minor"/>
      </rPr>
      <t># of items</t>
    </r>
  </si>
  <si>
    <r>
      <rPr>
        <b/>
        <sz val="10"/>
        <rFont val="Calibri"/>
        <family val="2"/>
        <scheme val="minor"/>
      </rPr>
      <t xml:space="preserve">Sleeping mats </t>
    </r>
    <r>
      <rPr>
        <sz val="10"/>
        <rFont val="Calibri"/>
        <family val="2"/>
        <scheme val="minor"/>
      </rPr>
      <t xml:space="preserve">
# of items</t>
    </r>
  </si>
  <si>
    <r>
      <t xml:space="preserve">Heaters
</t>
    </r>
    <r>
      <rPr>
        <sz val="10"/>
        <rFont val="Calibri"/>
        <family val="2"/>
        <scheme val="minor"/>
      </rPr>
      <t># of items</t>
    </r>
  </si>
  <si>
    <r>
      <t xml:space="preserve">Carpets
</t>
    </r>
    <r>
      <rPr>
        <sz val="10"/>
        <rFont val="Calibri"/>
        <family val="2"/>
        <scheme val="minor"/>
      </rPr>
      <t># of items</t>
    </r>
  </si>
  <si>
    <r>
      <t xml:space="preserve">Shoes
</t>
    </r>
    <r>
      <rPr>
        <sz val="10"/>
        <rFont val="Calibri"/>
        <family val="2"/>
        <scheme val="minor"/>
      </rPr>
      <t># of items</t>
    </r>
  </si>
  <si>
    <r>
      <t xml:space="preserve">Clothing
</t>
    </r>
    <r>
      <rPr>
        <sz val="10"/>
        <rFont val="Calibri"/>
        <family val="2"/>
        <scheme val="minor"/>
      </rPr>
      <t># of items</t>
    </r>
  </si>
  <si>
    <r>
      <t xml:space="preserve">Pillows
</t>
    </r>
    <r>
      <rPr>
        <sz val="10"/>
        <rFont val="Calibri"/>
        <family val="2"/>
        <scheme val="minor"/>
      </rPr>
      <t># of items</t>
    </r>
  </si>
  <si>
    <t>Implementing Partners</t>
  </si>
  <si>
    <t>AL-Eskandarya</t>
  </si>
  <si>
    <t>AL- Sadir city</t>
  </si>
  <si>
    <t>Abu Ghraib_أبو غريب</t>
  </si>
  <si>
    <t>Shawais</t>
  </si>
  <si>
    <t>Mulla Omer</t>
  </si>
  <si>
    <t>Shikhan_الشيخان</t>
  </si>
  <si>
    <t>Hamza_الحمزة</t>
  </si>
  <si>
    <t>Suwaira_الصويرة</t>
  </si>
  <si>
    <t xml:space="preserve">Shekhan </t>
  </si>
  <si>
    <t>Faida</t>
  </si>
  <si>
    <t>Sharya</t>
  </si>
  <si>
    <t>Enishky</t>
  </si>
  <si>
    <t>Qidesh</t>
  </si>
  <si>
    <t>Bamerny</t>
  </si>
  <si>
    <t>Falluja_الفلوجة</t>
  </si>
  <si>
    <t>Ramadi_الرمادي</t>
  </si>
  <si>
    <t>Basrah_البصرة</t>
  </si>
  <si>
    <t>Basrah__البصرة</t>
  </si>
  <si>
    <t>Nassriya_الناصرية</t>
  </si>
  <si>
    <t>Salah al-Din_صلاح الدين</t>
  </si>
  <si>
    <t>Amedi_العمادية</t>
  </si>
  <si>
    <t>GIZ</t>
  </si>
  <si>
    <t>Mada'in_المدائن</t>
  </si>
  <si>
    <t>Manathera_المناذرة</t>
  </si>
  <si>
    <t>Soran_راوندوز-صوران</t>
  </si>
  <si>
    <t>Choman_جومان</t>
  </si>
  <si>
    <t>Makhmur_مخمور</t>
  </si>
  <si>
    <t>Dohuk</t>
  </si>
  <si>
    <t>Bara</t>
  </si>
  <si>
    <t>Amedie</t>
  </si>
  <si>
    <t>zakho</t>
  </si>
  <si>
    <t>Hilla center/ Mussaib</t>
  </si>
  <si>
    <t>Al Hashmiah</t>
  </si>
  <si>
    <t>Al Mahwil</t>
  </si>
  <si>
    <t>RICC5</t>
  </si>
  <si>
    <t>RICC6</t>
  </si>
  <si>
    <t>RICC2</t>
  </si>
  <si>
    <t>RICC1</t>
  </si>
  <si>
    <t>Abu Sukhair Road</t>
  </si>
  <si>
    <t>Samarra_سامراء</t>
  </si>
  <si>
    <t>Al-Hay center</t>
  </si>
  <si>
    <t>Al Kufa Center</t>
  </si>
  <si>
    <t>Telafar_تلعفر</t>
  </si>
  <si>
    <t>Tikrit_تكريت</t>
  </si>
  <si>
    <t>Muqdadiya_المقدادية</t>
  </si>
  <si>
    <t>Al-Shatrah</t>
  </si>
  <si>
    <t>Sealing off kit</t>
  </si>
  <si>
    <t>Sinjar_سنجار</t>
  </si>
  <si>
    <t>Only Clothing</t>
  </si>
  <si>
    <t>Adhamia_الاعظمية</t>
  </si>
  <si>
    <t>Akre_عقرة</t>
  </si>
  <si>
    <t>Chamchamal_جمجمال</t>
  </si>
  <si>
    <t>Rania_رانية</t>
  </si>
  <si>
    <t>RIPC</t>
  </si>
  <si>
    <t>Alhabaniyea</t>
  </si>
  <si>
    <t>samawah</t>
  </si>
  <si>
    <t>Amriyat Al Fallujah, Habaniyah, Khaldiya</t>
  </si>
  <si>
    <t>Shaik Omar</t>
  </si>
  <si>
    <t>Khadraa CC</t>
  </si>
  <si>
    <t>Al Ahnaf</t>
  </si>
  <si>
    <t>Doura</t>
  </si>
  <si>
    <t>Furat</t>
  </si>
  <si>
    <t>Amriyah</t>
  </si>
  <si>
    <t>Al radwaniyea</t>
  </si>
  <si>
    <t>Abo Ghariab</t>
  </si>
  <si>
    <t>Ameriyat al Fallujah</t>
  </si>
  <si>
    <t>Habaniya</t>
  </si>
  <si>
    <t>Yousifiya</t>
  </si>
  <si>
    <t>ANB - Falluja</t>
  </si>
  <si>
    <t>Baghdad - Adhamia</t>
  </si>
  <si>
    <t>Baghdad - Resafa</t>
  </si>
  <si>
    <t>Baghdad - Karkh</t>
  </si>
  <si>
    <t>Mahmoudiya_المحمودية</t>
  </si>
  <si>
    <t>RIRP</t>
  </si>
  <si>
    <t>Balad_بلد</t>
  </si>
  <si>
    <t>Kalar_كلار</t>
  </si>
  <si>
    <t xml:space="preserve">REACH </t>
  </si>
  <si>
    <r>
      <t xml:space="preserve">Sealing off Kits/basic repair of shelters or collective centres
</t>
    </r>
    <r>
      <rPr>
        <sz val="10"/>
        <rFont val="Calibri"/>
        <family val="2"/>
        <scheme val="minor"/>
      </rPr>
      <t># of shelters or collective centres made weatherproof through the distribution of full sealing off kits or through basic repair by agency technical staff or contractors</t>
    </r>
  </si>
  <si>
    <r>
      <t xml:space="preserve">Bed sheets / Sleeping bag
</t>
    </r>
    <r>
      <rPr>
        <sz val="10"/>
        <rFont val="Calibri"/>
        <family val="2"/>
        <scheme val="minor"/>
      </rPr>
      <t># of items</t>
    </r>
  </si>
  <si>
    <t>(blank)</t>
  </si>
  <si>
    <t>Grand Total</t>
  </si>
  <si>
    <t>Shelter Partners per Governorate</t>
  </si>
  <si>
    <t>NFI Partners per Governorate</t>
  </si>
  <si>
    <t>Koisnjaq_كويسنجق</t>
  </si>
  <si>
    <t>Halabja_حلبجة</t>
  </si>
  <si>
    <t>school Building</t>
  </si>
  <si>
    <t>Church</t>
  </si>
  <si>
    <t>BAGHDAD - Resafa</t>
  </si>
  <si>
    <t>BAGHDAD - Karkh</t>
  </si>
  <si>
    <t>KIRKUK - Daquq</t>
  </si>
  <si>
    <t>KIRKUK - Kirkuk</t>
  </si>
  <si>
    <t>QADISSIYA - Diwaniya</t>
  </si>
  <si>
    <t>BABYLON - Hilla</t>
  </si>
  <si>
    <t>BABYLON - Mahawil</t>
  </si>
  <si>
    <t>BAGHDAD - Abu Ghraib</t>
  </si>
  <si>
    <t>ERBIL - Erbil</t>
  </si>
  <si>
    <t>ERBIL - Makhmur</t>
  </si>
  <si>
    <t>COAFISR</t>
  </si>
  <si>
    <t>DIYALA - Khanaqin</t>
  </si>
  <si>
    <t>ANB - Ramadi</t>
  </si>
  <si>
    <t>Hillah and Hashimiya</t>
  </si>
  <si>
    <t>WASSIT - Na'maniya</t>
  </si>
  <si>
    <t>BAGHDAD - Mahmoudiya</t>
  </si>
  <si>
    <t>DIYALA - Khalis</t>
  </si>
  <si>
    <t>DIYALA - Ba'quba</t>
  </si>
  <si>
    <t>Ya Hussein Street</t>
  </si>
  <si>
    <t>SUL - Sulaymaniya</t>
  </si>
  <si>
    <t xml:space="preserve"># of Collective centres repaired - public buildings (ActivityInfo 2.2)
 </t>
  </si>
  <si>
    <t>New Construction of shelter units for individual families</t>
  </si>
  <si>
    <t>Fares_الفارس</t>
  </si>
  <si>
    <t>Kadhimia_الكاظمية</t>
  </si>
  <si>
    <t>camp</t>
  </si>
  <si>
    <t xml:space="preserve"> 3 tents supplied for testing purpose</t>
  </si>
  <si>
    <t>Dokan_دوكان</t>
  </si>
  <si>
    <t>to cover rental costs</t>
  </si>
  <si>
    <t>RISE Foundation</t>
  </si>
  <si>
    <t>ERBIL - Koisnjaq</t>
  </si>
  <si>
    <t>ERBIL - Shaqlawa</t>
  </si>
  <si>
    <t>ERBIL - Soran</t>
  </si>
  <si>
    <t>KIRKUK - Dabes</t>
  </si>
  <si>
    <t>Mergasur_ميركسور</t>
  </si>
  <si>
    <t>BRHA</t>
  </si>
  <si>
    <t>Amedia</t>
  </si>
  <si>
    <r>
      <t xml:space="preserve"># of families
</t>
    </r>
    <r>
      <rPr>
        <sz val="10"/>
        <rFont val="Calibri"/>
        <family val="2"/>
        <scheme val="minor"/>
      </rPr>
      <t>(average size 6 people)</t>
    </r>
  </si>
  <si>
    <t># of minor /  large scale shelter repairs individual family shelter units (ActivityInfo 2.4)</t>
  </si>
  <si>
    <t>SALAH AL DIN - Samarra</t>
  </si>
  <si>
    <t xml:space="preserve">Response plan
</t>
  </si>
  <si>
    <t>BAGHDAD - Adhamia</t>
  </si>
  <si>
    <t>Bersive1</t>
  </si>
  <si>
    <t>Kabarto1 Camp</t>
  </si>
  <si>
    <t>Dohuk city</t>
  </si>
  <si>
    <t>Bardarash camp</t>
  </si>
  <si>
    <t>Essien Camp</t>
  </si>
  <si>
    <t>Sheekhan camp</t>
  </si>
  <si>
    <t>Mammilian camp</t>
  </si>
  <si>
    <r>
      <t xml:space="preserve">Fans
</t>
    </r>
    <r>
      <rPr>
        <sz val="10"/>
        <color rgb="FF0070C0"/>
        <rFont val="Calibri"/>
        <family val="2"/>
        <scheme val="minor"/>
      </rPr>
      <t># of items</t>
    </r>
  </si>
  <si>
    <r>
      <t xml:space="preserve">Air coolers / conditioners
</t>
    </r>
    <r>
      <rPr>
        <sz val="10"/>
        <color rgb="FF0070C0"/>
        <rFont val="Calibri"/>
        <family val="2"/>
        <scheme val="minor"/>
      </rPr>
      <t># of items</t>
    </r>
  </si>
  <si>
    <r>
      <t xml:space="preserve"> Coolboxes
</t>
    </r>
    <r>
      <rPr>
        <sz val="10"/>
        <color rgb="FF0070C0"/>
        <rFont val="Calibri"/>
        <family val="2"/>
        <scheme val="minor"/>
      </rPr>
      <t># of items</t>
    </r>
  </si>
  <si>
    <t>Tooz_طوز خورماتو</t>
  </si>
  <si>
    <t>UNHCr</t>
  </si>
  <si>
    <t>ERBIL - Choman</t>
  </si>
  <si>
    <t>ERBIL - Mergasur</t>
  </si>
  <si>
    <t>BAGHDAD - Kadhimia</t>
  </si>
  <si>
    <t>Amriyat Al Fallujah</t>
  </si>
  <si>
    <t>Collective Centre</t>
  </si>
  <si>
    <t>Coafisr</t>
  </si>
  <si>
    <t>BABYLON - Hashimiya</t>
  </si>
  <si>
    <t>BABYLON - Musayab</t>
  </si>
  <si>
    <t>BASRA - Basrah</t>
  </si>
  <si>
    <t>XX</t>
  </si>
  <si>
    <t>Shatra_الشطرة</t>
  </si>
  <si>
    <t>Ashti Camp for IDP</t>
  </si>
  <si>
    <t>NAJAF - Kufa</t>
  </si>
  <si>
    <t>BAGHDAD - Mada'in</t>
  </si>
  <si>
    <t>DIYALA - Muqdadiya</t>
  </si>
  <si>
    <t>DIYALA - Baladrooz</t>
  </si>
  <si>
    <t>MISSAN - Amara</t>
  </si>
  <si>
    <t>KERBALA - Kerbala</t>
  </si>
  <si>
    <t>BAGHDAD - Thawra1</t>
  </si>
  <si>
    <t>RHU (Refugee Housing Units)</t>
  </si>
  <si>
    <t>new camp</t>
  </si>
  <si>
    <t>Replacement tents with RHU</t>
  </si>
  <si>
    <t>Implemented in March 15</t>
  </si>
  <si>
    <t>Cash fr rent</t>
  </si>
  <si>
    <t>Reported by UNHCR (so been counted in August reporting)</t>
  </si>
  <si>
    <t>Seem to be reported by UNHCR (so should not be counted)</t>
  </si>
  <si>
    <r>
      <t xml:space="preserve">Blankets or Quilts
</t>
    </r>
    <r>
      <rPr>
        <sz val="10"/>
        <rFont val="Calibri"/>
        <family val="2"/>
        <scheme val="minor"/>
      </rPr>
      <t># of items</t>
    </r>
  </si>
  <si>
    <t>Garmawa camp</t>
  </si>
  <si>
    <t>xx</t>
  </si>
  <si>
    <t>tents for returnees</t>
  </si>
  <si>
    <t>tent to mission east used as child friendly spaces and womens centers</t>
  </si>
  <si>
    <t>Beneficiary description</t>
  </si>
  <si>
    <t>new IDP recipients</t>
  </si>
  <si>
    <t>REACH National</t>
  </si>
  <si>
    <t>DAHUK - Sumel</t>
  </si>
  <si>
    <t>returnees</t>
  </si>
  <si>
    <t>replenishment</t>
  </si>
  <si>
    <t>REACH International</t>
  </si>
  <si>
    <t>Kirkuk- Laylan</t>
  </si>
  <si>
    <t xml:space="preserve">IDPs </t>
  </si>
  <si>
    <t>IDPs</t>
  </si>
  <si>
    <t xml:space="preserve">Returnees </t>
  </si>
  <si>
    <t>Dabes_دبس</t>
  </si>
  <si>
    <r>
      <t xml:space="preserve">Towels
</t>
    </r>
    <r>
      <rPr>
        <sz val="10"/>
        <rFont val="Calibri"/>
        <family val="2"/>
        <scheme val="minor"/>
      </rPr>
      <t># of items</t>
    </r>
  </si>
  <si>
    <t>Out of Camp</t>
  </si>
  <si>
    <t>Sum of # of families</t>
  </si>
  <si>
    <t>#  of HHs reached with NFI Kits</t>
  </si>
  <si>
    <t>Sum of #  of HHs reached with NFI Kits</t>
  </si>
  <si>
    <t>Sum of Tents</t>
  </si>
  <si>
    <t>Sum of Prefabs</t>
  </si>
  <si>
    <t>Sum of Sealing off Kits/basic repair of shelters or collective centres</t>
  </si>
  <si>
    <t>Sum of # of minor /  large scale shelter repairs individual family shelter units (ActivityInfo 2.4)</t>
  </si>
  <si>
    <t>Sum of # of Collective centres repaired - public buildings (ActivityInfo 2.2)</t>
  </si>
  <si>
    <t>Sum of New Construction of shelter units for individual families</t>
  </si>
  <si>
    <t>Badra_بدرة</t>
  </si>
  <si>
    <t>SUL - Sharbazher</t>
  </si>
  <si>
    <t>DIYALA - Kifri</t>
  </si>
  <si>
    <t>DAHUK - Zakho</t>
  </si>
  <si>
    <t>SUL - Chamchamal</t>
  </si>
  <si>
    <t>NAJAF - Najaf</t>
  </si>
  <si>
    <t>NAJAF - Manathera</t>
  </si>
  <si>
    <t>NIN - Telafar</t>
  </si>
  <si>
    <t>NIN - Shikhan</t>
  </si>
  <si>
    <t>SUL - Darbandihkan</t>
  </si>
  <si>
    <t>rented houses</t>
  </si>
  <si>
    <t>CAMP</t>
  </si>
  <si>
    <t>Replacing tents</t>
  </si>
  <si>
    <t>Replacing tents with plastic sheet covers</t>
  </si>
  <si>
    <t>New Construction Simi Permanent CC</t>
  </si>
  <si>
    <t>Replacing Tents with RHU</t>
  </si>
  <si>
    <t>Replacing tents with raising the floors and covering the tents with plastic sheet</t>
  </si>
  <si>
    <t>SALAH AL DIN - Balad</t>
  </si>
  <si>
    <t>SUL - Dokan</t>
  </si>
  <si>
    <t>NIN - Hamdaniya</t>
  </si>
  <si>
    <t>NIN - Akre</t>
  </si>
  <si>
    <t>DAHUK - Amedi</t>
  </si>
  <si>
    <t>SUL - Halabja</t>
  </si>
  <si>
    <t>SUL - Kalar</t>
  </si>
  <si>
    <t>THI-QAR - Nassriya</t>
  </si>
  <si>
    <t>WASSIT - Suwaira</t>
  </si>
  <si>
    <t>MUTHANNA - Samawa</t>
  </si>
  <si>
    <t>Normal Response</t>
  </si>
  <si>
    <t>Replacing pavillions with RHU</t>
  </si>
  <si>
    <t>small scale repaired</t>
  </si>
  <si>
    <t>medium to large scale repaired</t>
  </si>
  <si>
    <t>Sum of RHU (Refugee Housing Units)</t>
  </si>
  <si>
    <t>Shelter &amp; NFI Cluster Coverage by governorate (Jan - Dec. 2015)</t>
  </si>
  <si>
    <t>Based on C&amp;S Operational strategy 2015</t>
  </si>
  <si>
    <t>Based on KR - I Operational strategy (Dec 2014 - March 2015)</t>
  </si>
  <si>
    <t>Based on SRP_2014 - 2015_October Revision</t>
  </si>
  <si>
    <t>IDP affected Individuals as of DTM Dec. 9th 2014</t>
  </si>
  <si>
    <t xml:space="preserve"> Shelter &amp; NFI target in Centre &amp; South</t>
  </si>
  <si>
    <t>IDP affected Individuals as of DTM Nov.25th 2014</t>
  </si>
  <si>
    <t xml:space="preserve"> Shelter &amp; NFI target in KR - I</t>
  </si>
  <si>
    <t>IDP affected Individuals as of DTM Oct. 26th 2014</t>
  </si>
  <si>
    <t>National Shelter &amp; NFI Cluster target</t>
  </si>
  <si>
    <t>Total</t>
  </si>
  <si>
    <t xml:space="preserve">Target for NFI </t>
  </si>
  <si>
    <t>Target for Shelter solutions</t>
  </si>
  <si>
    <t>.</t>
  </si>
  <si>
    <t>IDP Individuals</t>
  </si>
  <si>
    <t>IDP families</t>
  </si>
  <si>
    <t>Cluster target based on operational strategies</t>
  </si>
  <si>
    <t xml:space="preserve"> Cluster Coverage 2014</t>
  </si>
  <si>
    <t>Shelter solutions Coverage</t>
  </si>
  <si>
    <t>Total Target</t>
  </si>
  <si>
    <t>Normal NFI</t>
  </si>
  <si>
    <t>Winter NFI</t>
  </si>
  <si>
    <t>Tents in Camps</t>
  </si>
  <si>
    <t>Tents out of camps</t>
  </si>
  <si>
    <t>Basic shelter repair</t>
  </si>
  <si>
    <t>2014 _ Coverage against the target</t>
  </si>
  <si>
    <t>C&amp;S</t>
  </si>
  <si>
    <t>NFI</t>
  </si>
  <si>
    <t>KR - I</t>
  </si>
  <si>
    <t>Shelter</t>
  </si>
  <si>
    <t xml:space="preserve"> Cluster Coverage January - Dec. 2015</t>
  </si>
  <si>
    <t>Shelter solutions Coverage Jan. - Dec. 2015</t>
  </si>
  <si>
    <t>Total IDP HHs been Targeted for NFI distribution</t>
  </si>
  <si>
    <t># Total HHs benefiting from NFI full kit distributions</t>
  </si>
  <si>
    <t>Total IDP HHs been Targeted for Shelter Interventions</t>
  </si>
  <si>
    <t># Total HH benefiting from Shelter solutions</t>
  </si>
  <si>
    <t># HH benefiting from Tents distributions in Camps</t>
  </si>
  <si>
    <t># HH benefiting from Tents distributions out of camps</t>
  </si>
  <si>
    <t># HH benefiting from Minor / large scale shelter repairs</t>
  </si>
  <si>
    <t># HH benefiting from Collective centres repairs</t>
  </si>
  <si>
    <t>Prefabs</t>
  </si>
  <si>
    <t>New construction</t>
  </si>
  <si>
    <t># HH benefiting from Sealing off kits distribution</t>
  </si>
  <si>
    <t># of Sealing off Kits</t>
  </si>
  <si>
    <t>HH  in April</t>
  </si>
  <si>
    <t>NFI (HHs) In Dec. 2015</t>
  </si>
  <si>
    <t>Shelter (HHs) In Dec. 2015</t>
  </si>
  <si>
    <t>C&amp;S Governorates</t>
  </si>
  <si>
    <t>NFI Coverage  (HH)</t>
  </si>
  <si>
    <t>NFI Coverage (Ind.)</t>
  </si>
  <si>
    <t>Shelter solutions Coverage (HH)</t>
  </si>
  <si>
    <t>Shelter solutions Coverage (Ind.)</t>
  </si>
  <si>
    <t>Code</t>
  </si>
  <si>
    <t>KR - I Governorate</t>
  </si>
  <si>
    <t>Cluster Coverage</t>
  </si>
  <si>
    <t>Jan. - Dec. 2015</t>
  </si>
  <si>
    <t>SHELTER</t>
  </si>
  <si>
    <t>Reached individuals</t>
  </si>
  <si>
    <t>Targeted individuals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</si>
</sst>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d\-mmm\-yy;@"/>
    <numFmt numFmtId="165" formatCode="[$-409]d\-mmm\-yy"/>
    <numFmt numFmtId="166" formatCode="_-* #,##0.00_-;\-* #,##0.00_-;_-* &quot;-&quot;??_-;_-@_-"/>
    <numFmt numFmtId="167" formatCode="_-* #,##0.00\ &quot;€&quot;_-;\-* #,##0.00\ &quot;€&quot;_-;_-* &quot;-&quot;??\ &quot;€&quot;_-;_-@_-"/>
    <numFmt numFmtId="168" formatCode="_-* #,##0.00\ _€_-;\-* #,##0.00\ _€_-;_-* &quot;-&quot;??\ _€_-;_-@_-"/>
    <numFmt numFmtId="169" formatCode="_([$€]* #,##0.00_);_([$€]* \(#,##0.00\);_([$€]* &quot;-&quot;??_);_(@_)"/>
    <numFmt numFmtId="170" formatCode="_-* #,##0.00\ _F_-;\-* #,##0.00\ _F_-;_-* &quot;-&quot;??\ _F_-;_-@_-"/>
    <numFmt numFmtId="171" formatCode="d&quot;-&quot;mmm&quot;-&quot;yyyy"/>
  </numFmts>
  <fonts count="4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0"/>
      <color indexed="8"/>
      <name val="Arial"/>
      <family val="2"/>
    </font>
    <font>
      <sz val="10"/>
      <color indexed="8"/>
      <name val="Calibri"/>
      <family val="2"/>
    </font>
    <font>
      <sz val="10"/>
      <color theme="1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5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3"/>
      <charset val="128"/>
      <scheme val="minor"/>
    </font>
    <font>
      <b/>
      <sz val="10"/>
      <color indexed="81"/>
      <name val="Tahoma"/>
      <family val="2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u/>
      <sz val="11"/>
      <color theme="10"/>
      <name val="Calibri"/>
      <family val="2"/>
    </font>
    <font>
      <u/>
      <sz val="8.8000000000000007"/>
      <color theme="1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rgb="FFBEE6BC"/>
      <name val="Calibri"/>
      <family val="2"/>
    </font>
    <font>
      <sz val="11"/>
      <color rgb="FF000000"/>
      <name val="Calibri"/>
      <family val="2"/>
    </font>
    <font>
      <b/>
      <sz val="10"/>
      <color rgb="FF0070C0"/>
      <name val="Calibri"/>
      <family val="2"/>
      <scheme val="minor"/>
    </font>
    <font>
      <sz val="10"/>
      <color rgb="FF0070C0"/>
      <name val="Calibri"/>
      <family val="2"/>
      <scheme val="minor"/>
    </font>
    <font>
      <sz val="11"/>
      <color rgb="FF000000"/>
      <name val="Calibri"/>
      <family val="2"/>
    </font>
    <font>
      <b/>
      <sz val="10"/>
      <color rgb="FFFF0000"/>
      <name val="Calibri"/>
      <family val="2"/>
      <scheme val="minor"/>
    </font>
    <font>
      <sz val="10"/>
      <color rgb="FFC00000"/>
      <name val="Calibri"/>
      <family val="2"/>
      <scheme val="minor"/>
    </font>
    <font>
      <sz val="11"/>
      <color rgb="FF000000"/>
      <name val="Calibri"/>
      <family val="2"/>
    </font>
    <font>
      <sz val="10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sz val="10"/>
      <color rgb="FFFF0000"/>
      <name val="Calibri"/>
      <family val="2"/>
    </font>
    <font>
      <sz val="10"/>
      <color theme="1" tint="4.9989318521683403E-2"/>
      <name val="Calibri"/>
      <family val="2"/>
      <scheme val="minor"/>
    </font>
    <font>
      <b/>
      <sz val="10"/>
      <color rgb="FFC00000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rgb="FFDAEEF3"/>
      </patternFill>
    </fill>
    <fill>
      <patternFill patternType="solid">
        <fgColor theme="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A5A5A5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theme="1"/>
        <bgColor indexed="6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rgb="FFFFC000"/>
        <bgColor rgb="FFFFC000"/>
      </patternFill>
    </fill>
    <fill>
      <patternFill patternType="solid">
        <fgColor theme="0" tint="-0.34998626667073579"/>
        <bgColor rgb="FFDAEEF3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theme="4" tint="0.79998168889431442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theme="0" tint="-0.249977111117893"/>
        <bgColor theme="4" tint="0.79998168889431442"/>
      </patternFill>
    </fill>
    <fill>
      <patternFill patternType="solid">
        <fgColor theme="6" tint="0.59999389629810485"/>
        <bgColor indexed="64"/>
      </patternFill>
    </fill>
  </fills>
  <borders count="9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thin">
        <color theme="4" tint="0.39997558519241921"/>
      </bottom>
      <diagonal/>
    </border>
    <border>
      <left/>
      <right style="medium">
        <color auto="1"/>
      </right>
      <top/>
      <bottom style="thin">
        <color theme="4" tint="0.3999755851924192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auto="1"/>
      </left>
      <right style="dashed">
        <color auto="1"/>
      </right>
      <top style="dashed">
        <color auto="1"/>
      </top>
      <bottom style="thin">
        <color indexed="64"/>
      </bottom>
      <diagonal/>
    </border>
    <border>
      <left style="dashed">
        <color auto="1"/>
      </left>
      <right style="medium">
        <color auto="1"/>
      </right>
      <top style="dashed">
        <color auto="1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/>
      <bottom style="dashed">
        <color auto="1"/>
      </bottom>
      <diagonal/>
    </border>
    <border>
      <left/>
      <right/>
      <top/>
      <bottom style="dashed">
        <color auto="1"/>
      </bottom>
      <diagonal/>
    </border>
    <border>
      <left style="thin">
        <color auto="1"/>
      </left>
      <right style="hair">
        <color auto="1"/>
      </right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 style="thin">
        <color auto="1"/>
      </left>
      <right style="hair">
        <color auto="1"/>
      </right>
      <top style="dashed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dashed">
        <color auto="1"/>
      </top>
      <bottom style="thin">
        <color indexed="64"/>
      </bottom>
      <diagonal/>
    </border>
    <border>
      <left/>
      <right/>
      <top style="dashed">
        <color auto="1"/>
      </top>
      <bottom style="thin">
        <color indexed="64"/>
      </bottom>
      <diagonal/>
    </border>
    <border>
      <left/>
      <right/>
      <top style="dashed">
        <color auto="1"/>
      </top>
      <bottom/>
      <diagonal/>
    </border>
    <border>
      <left style="hair">
        <color auto="1"/>
      </left>
      <right style="thin">
        <color indexed="64"/>
      </right>
      <top/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dashed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dashed">
        <color auto="1"/>
      </bottom>
      <diagonal/>
    </border>
    <border>
      <left style="medium">
        <color auto="1"/>
      </left>
      <right style="hair">
        <color auto="1"/>
      </right>
      <top style="dashed">
        <color auto="1"/>
      </top>
      <bottom style="dashed">
        <color auto="1"/>
      </bottom>
      <diagonal/>
    </border>
    <border>
      <left style="medium">
        <color auto="1"/>
      </left>
      <right style="hair">
        <color auto="1"/>
      </right>
      <top style="dashed">
        <color auto="1"/>
      </top>
      <bottom style="hair">
        <color auto="1"/>
      </bottom>
      <diagonal/>
    </border>
  </borders>
  <cellStyleXfs count="322">
    <xf numFmtId="0" fontId="0" fillId="0" borderId="0"/>
    <xf numFmtId="0" fontId="4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5" fillId="16" borderId="10" applyNumberFormat="0" applyAlignment="0" applyProtection="0"/>
    <xf numFmtId="0" fontId="16" fillId="0" borderId="0"/>
    <xf numFmtId="0" fontId="19" fillId="0" borderId="0"/>
    <xf numFmtId="0" fontId="20" fillId="0" borderId="0"/>
    <xf numFmtId="0" fontId="24" fillId="23" borderId="0" applyNumberFormat="0" applyBorder="0" applyAlignment="0" applyProtection="0"/>
    <xf numFmtId="0" fontId="24" fillId="25" borderId="0" applyNumberFormat="0" applyBorder="0" applyAlignment="0" applyProtection="0"/>
    <xf numFmtId="0" fontId="24" fillId="24" borderId="0" applyNumberFormat="0" applyBorder="0" applyAlignment="0" applyProtection="0"/>
    <xf numFmtId="0" fontId="24" fillId="26" borderId="0" applyNumberFormat="0" applyBorder="0" applyAlignment="0" applyProtection="0"/>
    <xf numFmtId="0" fontId="24" fillId="23" borderId="0" applyNumberFormat="0" applyBorder="0" applyAlignment="0" applyProtection="0"/>
    <xf numFmtId="0" fontId="24" fillId="25" borderId="0" applyNumberFormat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170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168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26" fillId="0" borderId="0"/>
    <xf numFmtId="3" fontId="26" fillId="27" borderId="0"/>
    <xf numFmtId="44" fontId="22" fillId="0" borderId="0" applyFont="0" applyFill="0" applyBorder="0" applyAlignment="0" applyProtection="0"/>
    <xf numFmtId="169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166" fontId="26" fillId="0" borderId="0" applyFill="0" applyBorder="0" applyAlignment="0" applyProtection="0"/>
    <xf numFmtId="43" fontId="22" fillId="0" borderId="0" applyFont="0" applyFill="0" applyBorder="0" applyAlignment="0" applyProtection="0"/>
    <xf numFmtId="166" fontId="26" fillId="0" borderId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6" fillId="0" borderId="0"/>
    <xf numFmtId="0" fontId="26" fillId="0" borderId="0"/>
    <xf numFmtId="0" fontId="21" fillId="0" borderId="0"/>
    <xf numFmtId="0" fontId="21" fillId="0" borderId="0"/>
    <xf numFmtId="0" fontId="2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6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0" borderId="0"/>
    <xf numFmtId="0" fontId="22" fillId="0" borderId="0"/>
    <xf numFmtId="0" fontId="26" fillId="0" borderId="0"/>
    <xf numFmtId="0" fontId="21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22" fillId="0" borderId="0"/>
    <xf numFmtId="0" fontId="2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6" fillId="0" borderId="0"/>
    <xf numFmtId="0" fontId="26" fillId="28" borderId="0" applyNumberFormat="0" applyFont="0" applyBorder="0" applyAlignment="0">
      <protection locked="0"/>
    </xf>
    <xf numFmtId="0" fontId="25" fillId="29" borderId="13"/>
    <xf numFmtId="0" fontId="31" fillId="29" borderId="13"/>
    <xf numFmtId="0" fontId="23" fillId="0" borderId="14" applyNumberFormat="0" applyFill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26" fillId="0" borderId="0">
      <alignment wrapText="1"/>
    </xf>
    <xf numFmtId="0" fontId="26" fillId="0" borderId="0">
      <alignment wrapText="1"/>
    </xf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8" fontId="22" fillId="0" borderId="0" applyFont="0" applyFill="0" applyBorder="0" applyAlignment="0" applyProtection="0"/>
    <xf numFmtId="0" fontId="19" fillId="0" borderId="0"/>
    <xf numFmtId="0" fontId="26" fillId="0" borderId="0">
      <alignment wrapText="1"/>
    </xf>
    <xf numFmtId="9" fontId="22" fillId="0" borderId="0" applyFont="0" applyFill="0" applyBorder="0" applyAlignment="0" applyProtection="0"/>
  </cellStyleXfs>
  <cellXfs count="687">
    <xf numFmtId="0" fontId="0" fillId="0" borderId="0" xfId="0"/>
    <xf numFmtId="0" fontId="1" fillId="0" borderId="1" xfId="0" applyFont="1" applyBorder="1"/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Fill="1" applyBorder="1" applyAlignment="1">
      <alignment horizontal="left"/>
    </xf>
    <xf numFmtId="0" fontId="0" fillId="0" borderId="1" xfId="0" applyFont="1" applyFill="1" applyBorder="1"/>
    <xf numFmtId="0" fontId="0" fillId="0" borderId="1" xfId="0" applyFill="1" applyBorder="1"/>
    <xf numFmtId="0" fontId="1" fillId="2" borderId="1" xfId="0" applyFont="1" applyFill="1" applyBorder="1"/>
    <xf numFmtId="0" fontId="2" fillId="4" borderId="3" xfId="0" applyFont="1" applyFill="1" applyBorder="1"/>
    <xf numFmtId="0" fontId="3" fillId="0" borderId="0" xfId="0" applyFont="1"/>
    <xf numFmtId="0" fontId="3" fillId="0" borderId="0" xfId="0" applyFont="1" applyFill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5" fillId="6" borderId="6" xfId="1" applyFont="1" applyFill="1" applyBorder="1" applyAlignment="1">
      <alignment horizontal="center"/>
    </xf>
    <xf numFmtId="0" fontId="6" fillId="0" borderId="0" xfId="0" applyFont="1"/>
    <xf numFmtId="0" fontId="5" fillId="0" borderId="7" xfId="1" applyFont="1" applyFill="1" applyBorder="1" applyAlignment="1">
      <alignment wrapText="1"/>
    </xf>
    <xf numFmtId="0" fontId="5" fillId="0" borderId="7" xfId="1" applyFont="1" applyFill="1" applyBorder="1" applyAlignment="1">
      <alignment horizontal="right" wrapText="1"/>
    </xf>
    <xf numFmtId="0" fontId="5" fillId="5" borderId="7" xfId="1" applyFont="1" applyFill="1" applyBorder="1" applyAlignment="1">
      <alignment wrapText="1"/>
    </xf>
    <xf numFmtId="0" fontId="5" fillId="0" borderId="7" xfId="1" applyFont="1" applyBorder="1"/>
    <xf numFmtId="0" fontId="5" fillId="7" borderId="7" xfId="1" applyFont="1" applyFill="1" applyBorder="1" applyAlignment="1">
      <alignment wrapText="1"/>
    </xf>
    <xf numFmtId="0" fontId="5" fillId="8" borderId="7" xfId="1" applyFont="1" applyFill="1" applyBorder="1" applyAlignment="1">
      <alignment wrapText="1"/>
    </xf>
    <xf numFmtId="0" fontId="5" fillId="0" borderId="0" xfId="1" applyFont="1" applyFill="1" applyBorder="1" applyAlignment="1">
      <alignment horizontal="right" wrapText="1"/>
    </xf>
    <xf numFmtId="0" fontId="9" fillId="0" borderId="0" xfId="0" applyFont="1"/>
    <xf numFmtId="0" fontId="12" fillId="0" borderId="0" xfId="0" applyFont="1"/>
    <xf numFmtId="3" fontId="10" fillId="0" borderId="0" xfId="0" applyNumberFormat="1" applyFont="1" applyAlignment="1" applyProtection="1">
      <alignment horizontal="left" vertical="center"/>
      <protection locked="0"/>
    </xf>
    <xf numFmtId="3" fontId="10" fillId="0" borderId="0" xfId="0" applyNumberFormat="1" applyFont="1" applyAlignment="1" applyProtection="1">
      <alignment horizontal="center" vertical="center"/>
    </xf>
    <xf numFmtId="3" fontId="10" fillId="0" borderId="2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0" fillId="0" borderId="0" xfId="0" applyBorder="1"/>
    <xf numFmtId="0" fontId="13" fillId="0" borderId="0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0" fillId="15" borderId="1" xfId="0" applyFill="1" applyBorder="1"/>
    <xf numFmtId="0" fontId="0" fillId="15" borderId="8" xfId="0" applyFill="1" applyBorder="1"/>
    <xf numFmtId="3" fontId="10" fillId="0" borderId="1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horizontal="right" vertical="center"/>
      <protection locked="0"/>
    </xf>
    <xf numFmtId="0" fontId="9" fillId="0" borderId="0" xfId="0" applyFont="1" applyFill="1" applyAlignment="1" applyProtection="1">
      <alignment horizontal="right" vertical="center"/>
      <protection locked="0"/>
    </xf>
    <xf numFmtId="3" fontId="9" fillId="3" borderId="0" xfId="0" applyNumberFormat="1" applyFont="1" applyFill="1" applyBorder="1" applyAlignment="1">
      <alignment horizontal="right" vertical="center"/>
    </xf>
    <xf numFmtId="3" fontId="9" fillId="0" borderId="0" xfId="0" applyNumberFormat="1" applyFont="1" applyFill="1" applyBorder="1" applyAlignment="1">
      <alignment horizontal="right" vertical="center"/>
    </xf>
    <xf numFmtId="3" fontId="12" fillId="0" borderId="0" xfId="0" applyNumberFormat="1" applyFont="1" applyAlignment="1" applyProtection="1">
      <alignment horizontal="right" vertical="center"/>
      <protection locked="0"/>
    </xf>
    <xf numFmtId="3" fontId="12" fillId="0" borderId="0" xfId="0" applyNumberFormat="1" applyFont="1" applyAlignment="1" applyProtection="1">
      <alignment horizontal="right" vertical="center"/>
    </xf>
    <xf numFmtId="164" fontId="9" fillId="0" borderId="0" xfId="0" applyNumberFormat="1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3" fillId="5" borderId="0" xfId="0" applyFont="1" applyFill="1" applyAlignment="1">
      <alignment horizontal="left"/>
    </xf>
    <xf numFmtId="3" fontId="9" fillId="14" borderId="12" xfId="0" applyNumberFormat="1" applyFont="1" applyFill="1" applyBorder="1" applyAlignment="1" applyProtection="1">
      <alignment horizontal="right" vertical="center"/>
      <protection locked="0"/>
    </xf>
    <xf numFmtId="3" fontId="9" fillId="0" borderId="12" xfId="0" applyNumberFormat="1" applyFont="1" applyFill="1" applyBorder="1" applyAlignment="1">
      <alignment horizontal="right"/>
    </xf>
    <xf numFmtId="0" fontId="11" fillId="0" borderId="12" xfId="0" applyFont="1" applyBorder="1" applyAlignment="1" applyProtection="1">
      <alignment horizontal="left" vertical="center"/>
    </xf>
    <xf numFmtId="3" fontId="11" fillId="0" borderId="12" xfId="0" applyNumberFormat="1" applyFont="1" applyBorder="1" applyAlignment="1" applyProtection="1">
      <alignment horizontal="right" vertical="center"/>
      <protection locked="0"/>
    </xf>
    <xf numFmtId="16" fontId="9" fillId="3" borderId="12" xfId="0" applyNumberFormat="1" applyFont="1" applyFill="1" applyBorder="1" applyAlignment="1">
      <alignment horizontal="left" vertical="center"/>
    </xf>
    <xf numFmtId="16" fontId="11" fillId="3" borderId="12" xfId="0" applyNumberFormat="1" applyFont="1" applyFill="1" applyBorder="1" applyAlignment="1">
      <alignment horizontal="left" vertical="center"/>
    </xf>
    <xf numFmtId="3" fontId="18" fillId="0" borderId="12" xfId="44" applyNumberFormat="1" applyFont="1" applyBorder="1" applyAlignment="1">
      <alignment horizontal="right" vertical="center"/>
    </xf>
    <xf numFmtId="0" fontId="18" fillId="0" borderId="12" xfId="44" applyFont="1" applyBorder="1" applyAlignment="1">
      <alignment horizontal="left" vertical="center"/>
    </xf>
    <xf numFmtId="0" fontId="11" fillId="3" borderId="12" xfId="0" applyFont="1" applyFill="1" applyBorder="1" applyAlignment="1">
      <alignment horizontal="left" vertical="center"/>
    </xf>
    <xf numFmtId="3" fontId="18" fillId="14" borderId="12" xfId="0" applyNumberFormat="1" applyFont="1" applyFill="1" applyBorder="1" applyAlignment="1">
      <alignment horizontal="right" vertical="center"/>
    </xf>
    <xf numFmtId="16" fontId="9" fillId="0" borderId="12" xfId="0" applyNumberFormat="1" applyFont="1" applyFill="1" applyBorder="1" applyAlignment="1">
      <alignment horizontal="left" vertical="center"/>
    </xf>
    <xf numFmtId="3" fontId="18" fillId="14" borderId="12" xfId="44" applyNumberFormat="1" applyFont="1" applyFill="1" applyBorder="1" applyAlignment="1">
      <alignment horizontal="right" vertical="center"/>
    </xf>
    <xf numFmtId="3" fontId="9" fillId="0" borderId="12" xfId="0" applyNumberFormat="1" applyFont="1" applyBorder="1" applyAlignment="1" applyProtection="1">
      <alignment horizontal="right" vertical="center" wrapText="1"/>
      <protection locked="0"/>
    </xf>
    <xf numFmtId="0" fontId="11" fillId="3" borderId="12" xfId="0" applyFont="1" applyFill="1" applyBorder="1" applyAlignment="1" applyProtection="1">
      <alignment horizontal="left" vertical="center"/>
      <protection locked="0"/>
    </xf>
    <xf numFmtId="3" fontId="18" fillId="0" borderId="12" xfId="44" applyNumberFormat="1" applyFont="1" applyFill="1" applyBorder="1" applyAlignment="1">
      <alignment horizontal="right" vertical="center"/>
    </xf>
    <xf numFmtId="164" fontId="11" fillId="0" borderId="12" xfId="0" applyNumberFormat="1" applyFont="1" applyBorder="1" applyAlignment="1" applyProtection="1">
      <alignment horizontal="left" vertical="center"/>
      <protection locked="0"/>
    </xf>
    <xf numFmtId="0" fontId="9" fillId="0" borderId="12" xfId="0" applyFont="1" applyFill="1" applyBorder="1" applyAlignment="1" applyProtection="1">
      <alignment horizontal="left" vertical="center"/>
    </xf>
    <xf numFmtId="0" fontId="9" fillId="0" borderId="12" xfId="0" applyFont="1" applyFill="1" applyBorder="1" applyAlignment="1">
      <alignment horizontal="left" vertical="center"/>
    </xf>
    <xf numFmtId="0" fontId="9" fillId="0" borderId="0" xfId="0" applyFont="1" applyFill="1" applyAlignment="1" applyProtection="1">
      <alignment horizontal="center" vertical="center"/>
      <protection locked="0"/>
    </xf>
    <xf numFmtId="0" fontId="18" fillId="0" borderId="12" xfId="0" applyFont="1" applyFill="1" applyBorder="1" applyAlignment="1">
      <alignment horizontal="right" vertical="center"/>
    </xf>
    <xf numFmtId="3" fontId="9" fillId="0" borderId="12" xfId="0" applyNumberFormat="1" applyFont="1" applyBorder="1" applyAlignment="1" applyProtection="1">
      <alignment vertical="center"/>
      <protection locked="0"/>
    </xf>
    <xf numFmtId="3" fontId="9" fillId="0" borderId="12" xfId="0" applyNumberFormat="1" applyFont="1" applyFill="1" applyBorder="1" applyAlignment="1" applyProtection="1">
      <alignment vertical="center"/>
      <protection locked="0"/>
    </xf>
    <xf numFmtId="0" fontId="18" fillId="0" borderId="12" xfId="254" applyFont="1" applyBorder="1" applyAlignment="1">
      <alignment horizontal="left" vertical="center"/>
    </xf>
    <xf numFmtId="0" fontId="18" fillId="0" borderId="12" xfId="256" applyFont="1" applyBorder="1" applyAlignment="1">
      <alignment horizontal="left" vertical="center"/>
    </xf>
    <xf numFmtId="0" fontId="18" fillId="0" borderId="12" xfId="257" applyFont="1" applyBorder="1" applyAlignment="1">
      <alignment horizontal="left" vertical="center"/>
    </xf>
    <xf numFmtId="0" fontId="18" fillId="0" borderId="12" xfId="258" applyFont="1" applyBorder="1" applyAlignment="1">
      <alignment horizontal="left" vertical="center"/>
    </xf>
    <xf numFmtId="3" fontId="18" fillId="0" borderId="12" xfId="264" applyNumberFormat="1" applyFont="1" applyBorder="1" applyAlignment="1">
      <alignment vertical="center"/>
    </xf>
    <xf numFmtId="3" fontId="18" fillId="0" borderId="12" xfId="263" applyNumberFormat="1" applyFont="1" applyBorder="1" applyAlignment="1">
      <alignment vertical="center"/>
    </xf>
    <xf numFmtId="3" fontId="18" fillId="0" borderId="12" xfId="260" applyNumberFormat="1" applyFont="1" applyBorder="1" applyAlignment="1">
      <alignment vertical="center"/>
    </xf>
    <xf numFmtId="0" fontId="18" fillId="0" borderId="12" xfId="255" applyFont="1" applyBorder="1" applyAlignment="1">
      <alignment horizontal="left" vertical="center"/>
    </xf>
    <xf numFmtId="3" fontId="18" fillId="0" borderId="12" xfId="259" applyNumberFormat="1" applyFont="1" applyBorder="1" applyAlignment="1">
      <alignment horizontal="right" vertical="center"/>
    </xf>
    <xf numFmtId="0" fontId="18" fillId="0" borderId="12" xfId="254" applyFont="1" applyFill="1" applyBorder="1" applyAlignment="1">
      <alignment horizontal="left" vertical="center"/>
    </xf>
    <xf numFmtId="0" fontId="18" fillId="0" borderId="12" xfId="256" applyFont="1" applyFill="1" applyBorder="1" applyAlignment="1">
      <alignment horizontal="left" vertical="center"/>
    </xf>
    <xf numFmtId="0" fontId="18" fillId="0" borderId="12" xfId="257" applyFont="1" applyFill="1" applyBorder="1" applyAlignment="1">
      <alignment horizontal="left" vertical="center"/>
    </xf>
    <xf numFmtId="0" fontId="18" fillId="0" borderId="12" xfId="258" applyFont="1" applyFill="1" applyBorder="1" applyAlignment="1">
      <alignment horizontal="left" vertical="center"/>
    </xf>
    <xf numFmtId="3" fontId="18" fillId="31" borderId="12" xfId="259" applyNumberFormat="1" applyFont="1" applyFill="1" applyBorder="1" applyAlignment="1">
      <alignment horizontal="right" vertical="center"/>
    </xf>
    <xf numFmtId="3" fontId="18" fillId="0" borderId="12" xfId="259" applyNumberFormat="1" applyFont="1" applyFill="1" applyBorder="1" applyAlignment="1">
      <alignment horizontal="right" vertical="center"/>
    </xf>
    <xf numFmtId="3" fontId="11" fillId="3" borderId="12" xfId="0" applyNumberFormat="1" applyFont="1" applyFill="1" applyBorder="1" applyAlignment="1">
      <alignment horizontal="right" vertical="center"/>
    </xf>
    <xf numFmtId="3" fontId="18" fillId="14" borderId="12" xfId="264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3" fontId="9" fillId="0" borderId="0" xfId="0" applyNumberFormat="1" applyFont="1" applyAlignment="1">
      <alignment vertical="center"/>
    </xf>
    <xf numFmtId="0" fontId="9" fillId="0" borderId="0" xfId="0" pivotButton="1" applyFont="1" applyAlignment="1">
      <alignment vertical="center"/>
    </xf>
    <xf numFmtId="3" fontId="9" fillId="0" borderId="12" xfId="0" applyNumberFormat="1" applyFont="1" applyBorder="1" applyAlignment="1"/>
    <xf numFmtId="3" fontId="9" fillId="14" borderId="12" xfId="0" applyNumberFormat="1" applyFont="1" applyFill="1" applyBorder="1" applyAlignment="1" applyProtection="1">
      <alignment vertical="center"/>
      <protection locked="0"/>
    </xf>
    <xf numFmtId="3" fontId="9" fillId="14" borderId="12" xfId="0" applyNumberFormat="1" applyFont="1" applyFill="1" applyBorder="1" applyAlignment="1"/>
    <xf numFmtId="0" fontId="11" fillId="8" borderId="12" xfId="0" applyFont="1" applyFill="1" applyBorder="1" applyAlignment="1" applyProtection="1">
      <alignment horizontal="left" vertical="center"/>
      <protection locked="0"/>
    </xf>
    <xf numFmtId="3" fontId="11" fillId="8" borderId="12" xfId="0" applyNumberFormat="1" applyFont="1" applyFill="1" applyBorder="1" applyAlignment="1" applyProtection="1">
      <alignment horizontal="right" vertical="center"/>
      <protection locked="0"/>
    </xf>
    <xf numFmtId="3" fontId="9" fillId="0" borderId="12" xfId="0" applyNumberFormat="1" applyFont="1" applyFill="1" applyBorder="1" applyAlignment="1"/>
    <xf numFmtId="3" fontId="13" fillId="14" borderId="12" xfId="0" applyNumberFormat="1" applyFont="1" applyFill="1" applyBorder="1" applyAlignment="1" applyProtection="1">
      <alignment horizontal="right" vertical="center"/>
      <protection locked="0"/>
    </xf>
    <xf numFmtId="0" fontId="11" fillId="0" borderId="12" xfId="272" applyFont="1" applyBorder="1" applyAlignment="1">
      <alignment horizontal="left" vertical="center"/>
    </xf>
    <xf numFmtId="0" fontId="11" fillId="0" borderId="12" xfId="270" applyFont="1" applyBorder="1" applyAlignment="1">
      <alignment horizontal="left" vertical="center"/>
    </xf>
    <xf numFmtId="0" fontId="11" fillId="0" borderId="12" xfId="274" applyFont="1" applyBorder="1" applyAlignment="1">
      <alignment horizontal="left" vertical="center"/>
    </xf>
    <xf numFmtId="3" fontId="11" fillId="0" borderId="12" xfId="276" applyNumberFormat="1" applyFont="1" applyBorder="1" applyAlignment="1">
      <alignment horizontal="right" vertical="center"/>
    </xf>
    <xf numFmtId="3" fontId="11" fillId="0" borderId="12" xfId="278" applyNumberFormat="1" applyFont="1" applyBorder="1" applyAlignment="1">
      <alignment horizontal="right" vertical="center"/>
    </xf>
    <xf numFmtId="0" fontId="11" fillId="0" borderId="12" xfId="299" applyFont="1" applyBorder="1" applyAlignment="1">
      <alignment horizontal="left" vertical="center"/>
    </xf>
    <xf numFmtId="0" fontId="11" fillId="0" borderId="12" xfId="300" applyFont="1" applyBorder="1" applyAlignment="1">
      <alignment horizontal="left" vertical="center"/>
    </xf>
    <xf numFmtId="0" fontId="11" fillId="0" borderId="12" xfId="301" applyFont="1" applyBorder="1" applyAlignment="1">
      <alignment horizontal="left" vertical="center"/>
    </xf>
    <xf numFmtId="0" fontId="11" fillId="0" borderId="12" xfId="302" applyFont="1" applyBorder="1" applyAlignment="1">
      <alignment horizontal="left" vertical="center"/>
    </xf>
    <xf numFmtId="0" fontId="11" fillId="0" borderId="12" xfId="303" applyFont="1" applyBorder="1" applyAlignment="1">
      <alignment horizontal="left" vertical="center"/>
    </xf>
    <xf numFmtId="3" fontId="11" fillId="0" borderId="12" xfId="305" applyNumberFormat="1" applyFont="1" applyBorder="1" applyAlignment="1">
      <alignment horizontal="right" vertical="center"/>
    </xf>
    <xf numFmtId="3" fontId="11" fillId="0" borderId="12" xfId="306" applyNumberFormat="1" applyFont="1" applyBorder="1" applyAlignment="1">
      <alignment horizontal="right" vertical="center"/>
    </xf>
    <xf numFmtId="164" fontId="36" fillId="0" borderId="12" xfId="0" applyNumberFormat="1" applyFont="1" applyFill="1" applyBorder="1" applyAlignment="1" applyProtection="1">
      <alignment horizontal="left" vertical="center"/>
      <protection locked="0"/>
    </xf>
    <xf numFmtId="0" fontId="36" fillId="0" borderId="12" xfId="0" applyFont="1" applyBorder="1" applyAlignment="1" applyProtection="1">
      <alignment horizontal="left" vertical="center"/>
      <protection locked="0"/>
    </xf>
    <xf numFmtId="0" fontId="36" fillId="0" borderId="12" xfId="0" applyFont="1" applyBorder="1" applyAlignment="1" applyProtection="1">
      <alignment horizontal="left" vertical="center"/>
    </xf>
    <xf numFmtId="3" fontId="36" fillId="0" borderId="12" xfId="0" applyNumberFormat="1" applyFont="1" applyBorder="1" applyAlignment="1" applyProtection="1">
      <alignment horizontal="right" vertical="center"/>
      <protection locked="0"/>
    </xf>
    <xf numFmtId="0" fontId="36" fillId="0" borderId="0" xfId="0" applyFont="1" applyAlignment="1" applyProtection="1">
      <alignment horizontal="center" vertical="center"/>
      <protection locked="0"/>
    </xf>
    <xf numFmtId="3" fontId="36" fillId="0" borderId="12" xfId="0" applyNumberFormat="1" applyFont="1" applyBorder="1" applyAlignment="1" applyProtection="1">
      <alignment horizontal="left" vertical="center"/>
      <protection locked="0"/>
    </xf>
    <xf numFmtId="0" fontId="9" fillId="8" borderId="12" xfId="0" applyFont="1" applyFill="1" applyBorder="1" applyAlignment="1" applyProtection="1">
      <alignment horizontal="left" vertical="center"/>
      <protection locked="0"/>
    </xf>
    <xf numFmtId="3" fontId="9" fillId="8" borderId="12" xfId="0" applyNumberFormat="1" applyFont="1" applyFill="1" applyBorder="1" applyAlignment="1" applyProtection="1">
      <alignment horizontal="right" vertical="center"/>
      <protection locked="0"/>
    </xf>
    <xf numFmtId="3" fontId="11" fillId="0" borderId="12" xfId="0" applyNumberFormat="1" applyFont="1" applyBorder="1" applyAlignment="1">
      <alignment horizontal="right"/>
    </xf>
    <xf numFmtId="3" fontId="37" fillId="34" borderId="12" xfId="0" applyNumberFormat="1" applyFont="1" applyFill="1" applyBorder="1" applyAlignment="1">
      <alignment vertical="center"/>
    </xf>
    <xf numFmtId="3" fontId="9" fillId="3" borderId="12" xfId="0" applyNumberFormat="1" applyFont="1" applyFill="1" applyBorder="1" applyAlignment="1">
      <alignment vertical="center"/>
    </xf>
    <xf numFmtId="3" fontId="9" fillId="5" borderId="12" xfId="0" applyNumberFormat="1" applyFont="1" applyFill="1" applyBorder="1" applyAlignment="1">
      <alignment vertical="center"/>
    </xf>
    <xf numFmtId="0" fontId="11" fillId="0" borderId="12" xfId="311" applyFont="1" applyBorder="1" applyAlignment="1">
      <alignment horizontal="left" vertical="center"/>
    </xf>
    <xf numFmtId="0" fontId="11" fillId="0" borderId="12" xfId="309" applyFont="1" applyBorder="1" applyAlignment="1">
      <alignment horizontal="left" vertical="center"/>
    </xf>
    <xf numFmtId="0" fontId="11" fillId="20" borderId="12" xfId="312" applyFont="1" applyFill="1" applyBorder="1" applyAlignment="1">
      <alignment horizontal="left" vertical="center"/>
    </xf>
    <xf numFmtId="0" fontId="18" fillId="0" borderId="12" xfId="312" applyFont="1" applyBorder="1" applyAlignment="1">
      <alignment horizontal="left" vertical="center"/>
    </xf>
    <xf numFmtId="0" fontId="18" fillId="0" borderId="12" xfId="311" applyFont="1" applyBorder="1" applyAlignment="1">
      <alignment horizontal="left" vertical="center"/>
    </xf>
    <xf numFmtId="0" fontId="18" fillId="0" borderId="12" xfId="310" applyFont="1" applyBorder="1" applyAlignment="1">
      <alignment horizontal="left" vertical="center"/>
    </xf>
    <xf numFmtId="0" fontId="18" fillId="0" borderId="12" xfId="309" applyFont="1" applyBorder="1" applyAlignment="1">
      <alignment horizontal="left" vertical="center"/>
    </xf>
    <xf numFmtId="0" fontId="18" fillId="0" borderId="12" xfId="308" applyFont="1" applyBorder="1" applyAlignment="1">
      <alignment horizontal="left" vertical="center"/>
    </xf>
    <xf numFmtId="0" fontId="18" fillId="0" borderId="12" xfId="312" applyFont="1" applyFill="1" applyBorder="1" applyAlignment="1">
      <alignment horizontal="left" vertical="center"/>
    </xf>
    <xf numFmtId="0" fontId="18" fillId="0" borderId="12" xfId="311" applyFont="1" applyFill="1" applyBorder="1" applyAlignment="1">
      <alignment horizontal="left" vertical="center"/>
    </xf>
    <xf numFmtId="0" fontId="18" fillId="0" borderId="12" xfId="310" applyFont="1" applyFill="1" applyBorder="1" applyAlignment="1">
      <alignment horizontal="left" vertical="center"/>
    </xf>
    <xf numFmtId="0" fontId="18" fillId="0" borderId="12" xfId="309" applyFont="1" applyFill="1" applyBorder="1" applyAlignment="1">
      <alignment horizontal="left" vertical="center"/>
    </xf>
    <xf numFmtId="0" fontId="18" fillId="0" borderId="12" xfId="308" applyFont="1" applyFill="1" applyBorder="1" applyAlignment="1">
      <alignment horizontal="left" vertical="center"/>
    </xf>
    <xf numFmtId="3" fontId="18" fillId="14" borderId="12" xfId="297" applyNumberFormat="1" applyFont="1" applyFill="1" applyBorder="1" applyAlignment="1">
      <alignment vertical="center"/>
    </xf>
    <xf numFmtId="3" fontId="18" fillId="14" borderId="12" xfId="296" applyNumberFormat="1" applyFont="1" applyFill="1" applyBorder="1" applyAlignment="1">
      <alignment vertical="center"/>
    </xf>
    <xf numFmtId="3" fontId="18" fillId="14" borderId="12" xfId="295" applyNumberFormat="1" applyFont="1" applyFill="1" applyBorder="1" applyAlignment="1">
      <alignment vertical="center"/>
    </xf>
    <xf numFmtId="3" fontId="18" fillId="14" borderId="12" xfId="294" applyNumberFormat="1" applyFont="1" applyFill="1" applyBorder="1" applyAlignment="1">
      <alignment vertical="center"/>
    </xf>
    <xf numFmtId="3" fontId="18" fillId="0" borderId="12" xfId="297" applyNumberFormat="1" applyFont="1" applyBorder="1" applyAlignment="1">
      <alignment vertical="center"/>
    </xf>
    <xf numFmtId="3" fontId="18" fillId="0" borderId="12" xfId="296" applyNumberFormat="1" applyFont="1" applyBorder="1" applyAlignment="1">
      <alignment vertical="center"/>
    </xf>
    <xf numFmtId="3" fontId="18" fillId="0" borderId="12" xfId="295" applyNumberFormat="1" applyFont="1" applyBorder="1" applyAlignment="1">
      <alignment vertical="center"/>
    </xf>
    <xf numFmtId="3" fontId="18" fillId="0" borderId="12" xfId="294" applyNumberFormat="1" applyFont="1" applyBorder="1" applyAlignment="1">
      <alignment vertical="center"/>
    </xf>
    <xf numFmtId="0" fontId="18" fillId="0" borderId="12" xfId="291" applyFont="1" applyBorder="1" applyAlignment="1">
      <alignment horizontal="left" vertical="center"/>
    </xf>
    <xf numFmtId="0" fontId="18" fillId="0" borderId="12" xfId="290" applyFont="1" applyBorder="1" applyAlignment="1">
      <alignment horizontal="left" vertical="center"/>
    </xf>
    <xf numFmtId="0" fontId="18" fillId="0" borderId="12" xfId="289" applyFont="1" applyBorder="1" applyAlignment="1">
      <alignment horizontal="left" vertical="center"/>
    </xf>
    <xf numFmtId="0" fontId="18" fillId="0" borderId="12" xfId="288" applyFont="1" applyBorder="1" applyAlignment="1">
      <alignment horizontal="left" vertical="center"/>
    </xf>
    <xf numFmtId="0" fontId="18" fillId="0" borderId="12" xfId="287" applyFont="1" applyBorder="1" applyAlignment="1">
      <alignment horizontal="left" vertical="center"/>
    </xf>
    <xf numFmtId="3" fontId="18" fillId="0" borderId="12" xfId="297" applyNumberFormat="1" applyFont="1" applyFill="1" applyBorder="1" applyAlignment="1">
      <alignment vertical="center"/>
    </xf>
    <xf numFmtId="3" fontId="18" fillId="0" borderId="12" xfId="296" applyNumberFormat="1" applyFont="1" applyFill="1" applyBorder="1" applyAlignment="1">
      <alignment vertical="center"/>
    </xf>
    <xf numFmtId="3" fontId="18" fillId="0" borderId="12" xfId="295" applyNumberFormat="1" applyFont="1" applyFill="1" applyBorder="1" applyAlignment="1">
      <alignment vertical="center"/>
    </xf>
    <xf numFmtId="3" fontId="18" fillId="0" borderId="12" xfId="294" applyNumberFormat="1" applyFont="1" applyFill="1" applyBorder="1" applyAlignment="1">
      <alignment vertical="center"/>
    </xf>
    <xf numFmtId="0" fontId="18" fillId="0" borderId="12" xfId="291" applyFont="1" applyFill="1" applyBorder="1" applyAlignment="1">
      <alignment horizontal="left" vertical="center"/>
    </xf>
    <xf numFmtId="0" fontId="18" fillId="0" borderId="12" xfId="290" applyFont="1" applyFill="1" applyBorder="1" applyAlignment="1">
      <alignment horizontal="left" vertical="center"/>
    </xf>
    <xf numFmtId="0" fontId="18" fillId="0" borderId="12" xfId="289" applyFont="1" applyFill="1" applyBorder="1" applyAlignment="1">
      <alignment horizontal="left" vertical="center"/>
    </xf>
    <xf numFmtId="0" fontId="18" fillId="0" borderId="12" xfId="288" applyFont="1" applyFill="1" applyBorder="1" applyAlignment="1">
      <alignment horizontal="left" vertical="center"/>
    </xf>
    <xf numFmtId="0" fontId="18" fillId="0" borderId="12" xfId="287" applyFont="1" applyFill="1" applyBorder="1" applyAlignment="1">
      <alignment horizontal="left" vertical="center"/>
    </xf>
    <xf numFmtId="171" fontId="11" fillId="0" borderId="12" xfId="312" applyNumberFormat="1" applyFont="1" applyBorder="1" applyAlignment="1">
      <alignment horizontal="left" vertical="center"/>
    </xf>
    <xf numFmtId="3" fontId="11" fillId="0" borderId="12" xfId="312" applyNumberFormat="1" applyFont="1" applyBorder="1" applyAlignment="1">
      <alignment horizontal="right" vertical="center"/>
    </xf>
    <xf numFmtId="3" fontId="11" fillId="0" borderId="12" xfId="312" applyNumberFormat="1" applyFont="1" applyFill="1" applyBorder="1" applyAlignment="1">
      <alignment horizontal="right" vertical="center"/>
    </xf>
    <xf numFmtId="0" fontId="11" fillId="0" borderId="12" xfId="312" applyFont="1" applyBorder="1" applyAlignment="1">
      <alignment horizontal="left" vertical="center"/>
    </xf>
    <xf numFmtId="0" fontId="9" fillId="0" borderId="12" xfId="0" applyFont="1" applyFill="1" applyBorder="1" applyAlignment="1" applyProtection="1">
      <alignment horizontal="center" vertical="center"/>
      <protection locked="0"/>
    </xf>
    <xf numFmtId="0" fontId="11" fillId="3" borderId="12" xfId="0" applyFont="1" applyFill="1" applyBorder="1" applyAlignment="1" applyProtection="1">
      <alignment horizontal="center" vertical="center"/>
      <protection locked="0"/>
    </xf>
    <xf numFmtId="3" fontId="18" fillId="0" borderId="12" xfId="44" applyNumberFormat="1" applyFont="1" applyBorder="1" applyAlignment="1">
      <alignment horizontal="right" vertical="center" readingOrder="1"/>
    </xf>
    <xf numFmtId="3" fontId="11" fillId="14" borderId="12" xfId="44" applyNumberFormat="1" applyFont="1" applyFill="1" applyBorder="1" applyAlignment="1">
      <alignment horizontal="right"/>
    </xf>
    <xf numFmtId="3" fontId="18" fillId="20" borderId="12" xfId="0" applyNumberFormat="1" applyFont="1" applyFill="1" applyBorder="1" applyAlignment="1">
      <alignment horizontal="right" vertical="center"/>
    </xf>
    <xf numFmtId="3" fontId="18" fillId="0" borderId="12" xfId="0" applyNumberFormat="1" applyFont="1" applyBorder="1" applyAlignment="1">
      <alignment horizontal="right" vertical="center"/>
    </xf>
    <xf numFmtId="3" fontId="18" fillId="0" borderId="12" xfId="0" applyNumberFormat="1" applyFont="1" applyFill="1" applyBorder="1" applyAlignment="1">
      <alignment horizontal="right" vertical="center"/>
    </xf>
    <xf numFmtId="0" fontId="9" fillId="0" borderId="12" xfId="0" applyFont="1" applyBorder="1" applyAlignment="1" applyProtection="1">
      <alignment horizontal="right" vertical="center"/>
      <protection locked="0"/>
    </xf>
    <xf numFmtId="3" fontId="18" fillId="0" borderId="12" xfId="45" applyNumberFormat="1" applyFont="1" applyBorder="1" applyAlignment="1">
      <alignment horizontal="right" vertical="center"/>
    </xf>
    <xf numFmtId="3" fontId="11" fillId="20" borderId="12" xfId="0" applyNumberFormat="1" applyFont="1" applyFill="1" applyBorder="1" applyAlignment="1">
      <alignment horizontal="right" vertical="center"/>
    </xf>
    <xf numFmtId="0" fontId="9" fillId="14" borderId="12" xfId="0" applyFont="1" applyFill="1" applyBorder="1" applyAlignment="1" applyProtection="1">
      <alignment horizontal="right" vertical="center"/>
      <protection locked="0"/>
    </xf>
    <xf numFmtId="3" fontId="11" fillId="0" borderId="12" xfId="0" applyNumberFormat="1" applyFont="1" applyBorder="1" applyAlignment="1">
      <alignment horizontal="right" vertical="center"/>
    </xf>
    <xf numFmtId="0" fontId="9" fillId="0" borderId="12" xfId="0" applyFont="1" applyFill="1" applyBorder="1" applyAlignment="1" applyProtection="1">
      <alignment horizontal="right" vertical="center"/>
      <protection locked="0"/>
    </xf>
    <xf numFmtId="3" fontId="9" fillId="8" borderId="12" xfId="0" applyNumberFormat="1" applyFont="1" applyFill="1" applyBorder="1" applyAlignment="1">
      <alignment horizontal="right" vertical="center"/>
    </xf>
    <xf numFmtId="3" fontId="9" fillId="14" borderId="12" xfId="0" applyNumberFormat="1" applyFont="1" applyFill="1" applyBorder="1" applyAlignment="1">
      <alignment horizontal="right"/>
    </xf>
    <xf numFmtId="3" fontId="11" fillId="0" borderId="12" xfId="42" applyNumberFormat="1" applyFont="1" applyFill="1" applyBorder="1" applyAlignment="1">
      <alignment horizontal="right" vertical="center"/>
    </xf>
    <xf numFmtId="3" fontId="11" fillId="14" borderId="12" xfId="0" applyNumberFormat="1" applyFont="1" applyFill="1" applyBorder="1" applyAlignment="1" applyProtection="1">
      <alignment horizontal="right" vertical="center"/>
      <protection locked="0"/>
    </xf>
    <xf numFmtId="3" fontId="11" fillId="0" borderId="12" xfId="44" applyNumberFormat="1" applyFont="1" applyBorder="1" applyAlignment="1">
      <alignment horizontal="right"/>
    </xf>
    <xf numFmtId="3" fontId="9" fillId="0" borderId="12" xfId="0" applyNumberFormat="1" applyFont="1" applyFill="1" applyBorder="1" applyAlignment="1">
      <alignment horizontal="right" vertical="center"/>
    </xf>
    <xf numFmtId="3" fontId="9" fillId="14" borderId="12" xfId="0" applyNumberFormat="1" applyFont="1" applyFill="1" applyBorder="1" applyAlignment="1">
      <alignment horizontal="right" vertical="center"/>
    </xf>
    <xf numFmtId="3" fontId="9" fillId="19" borderId="12" xfId="0" applyNumberFormat="1" applyFont="1" applyFill="1" applyBorder="1" applyAlignment="1">
      <alignment horizontal="right" vertical="center"/>
    </xf>
    <xf numFmtId="3" fontId="11" fillId="0" borderId="12" xfId="44" applyNumberFormat="1" applyFont="1" applyFill="1" applyBorder="1" applyAlignment="1">
      <alignment horizontal="right"/>
    </xf>
    <xf numFmtId="3" fontId="11" fillId="3" borderId="12" xfId="45" applyNumberFormat="1" applyFont="1" applyFill="1" applyBorder="1" applyAlignment="1">
      <alignment horizontal="right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3" fontId="10" fillId="0" borderId="0" xfId="0" applyNumberFormat="1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</xf>
    <xf numFmtId="0" fontId="11" fillId="0" borderId="0" xfId="0" applyFont="1" applyFill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right" vertical="center"/>
      <protection locked="0"/>
    </xf>
    <xf numFmtId="3" fontId="11" fillId="0" borderId="12" xfId="0" applyNumberFormat="1" applyFont="1" applyFill="1" applyBorder="1" applyAlignment="1" applyProtection="1">
      <alignment horizontal="right" vertical="center"/>
      <protection locked="0"/>
    </xf>
    <xf numFmtId="0" fontId="11" fillId="0" borderId="12" xfId="0" applyFont="1" applyFill="1" applyBorder="1" applyAlignment="1" applyProtection="1">
      <alignment horizontal="left" vertical="center"/>
    </xf>
    <xf numFmtId="15" fontId="11" fillId="0" borderId="12" xfId="0" applyNumberFormat="1" applyFont="1" applyFill="1" applyBorder="1" applyAlignment="1" applyProtection="1">
      <alignment horizontal="left" vertical="center"/>
      <protection locked="0"/>
    </xf>
    <xf numFmtId="0" fontId="11" fillId="0" borderId="12" xfId="0" applyFont="1" applyFill="1" applyBorder="1" applyAlignment="1" applyProtection="1">
      <alignment horizontal="right" vertical="center"/>
      <protection locked="0"/>
    </xf>
    <xf numFmtId="15" fontId="11" fillId="5" borderId="12" xfId="0" applyNumberFormat="1" applyFont="1" applyFill="1" applyBorder="1" applyAlignment="1" applyProtection="1">
      <alignment horizontal="left" vertical="center"/>
      <protection locked="0"/>
    </xf>
    <xf numFmtId="0" fontId="11" fillId="5" borderId="12" xfId="0" applyFont="1" applyFill="1" applyBorder="1" applyAlignment="1" applyProtection="1">
      <alignment horizontal="right" vertical="center"/>
      <protection locked="0"/>
    </xf>
    <xf numFmtId="3" fontId="11" fillId="5" borderId="12" xfId="0" applyNumberFormat="1" applyFont="1" applyFill="1" applyBorder="1" applyAlignment="1" applyProtection="1">
      <alignment horizontal="right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11" fillId="0" borderId="12" xfId="0" applyFont="1" applyFill="1" applyBorder="1" applyAlignment="1" applyProtection="1">
      <alignment vertical="center"/>
      <protection locked="0"/>
    </xf>
    <xf numFmtId="164" fontId="11" fillId="5" borderId="12" xfId="0" applyNumberFormat="1" applyFont="1" applyFill="1" applyBorder="1" applyAlignment="1" applyProtection="1">
      <alignment horizontal="left" vertical="center"/>
      <protection locked="0"/>
    </xf>
    <xf numFmtId="3" fontId="11" fillId="0" borderId="12" xfId="45" applyNumberFormat="1" applyFont="1" applyFill="1" applyBorder="1" applyAlignment="1">
      <alignment horizontal="right"/>
    </xf>
    <xf numFmtId="3" fontId="11" fillId="0" borderId="12" xfId="0" applyNumberFormat="1" applyFont="1" applyFill="1" applyBorder="1" applyAlignment="1">
      <alignment horizontal="right" vertical="center"/>
    </xf>
    <xf numFmtId="3" fontId="18" fillId="0" borderId="12" xfId="44" applyNumberFormat="1" applyFont="1" applyFill="1" applyBorder="1" applyAlignment="1">
      <alignment horizontal="right" vertical="center" readingOrder="1"/>
    </xf>
    <xf numFmtId="0" fontId="11" fillId="14" borderId="12" xfId="0" applyFont="1" applyFill="1" applyBorder="1" applyAlignment="1" applyProtection="1">
      <alignment horizontal="left" vertical="center"/>
      <protection locked="0"/>
    </xf>
    <xf numFmtId="0" fontId="10" fillId="12" borderId="1" xfId="0" applyFont="1" applyFill="1" applyBorder="1" applyAlignment="1">
      <alignment horizontal="left" vertical="top" wrapText="1"/>
    </xf>
    <xf numFmtId="0" fontId="10" fillId="12" borderId="1" xfId="0" applyFont="1" applyFill="1" applyBorder="1" applyAlignment="1">
      <alignment horizontal="left" vertical="top"/>
    </xf>
    <xf numFmtId="0" fontId="10" fillId="13" borderId="5" xfId="0" applyFont="1" applyFill="1" applyBorder="1" applyAlignment="1" applyProtection="1">
      <alignment horizontal="center" vertical="top"/>
      <protection locked="0"/>
    </xf>
    <xf numFmtId="0" fontId="10" fillId="13" borderId="2" xfId="0" applyFont="1" applyFill="1" applyBorder="1" applyAlignment="1" applyProtection="1">
      <alignment horizontal="left" vertical="top" wrapText="1"/>
      <protection locked="0"/>
    </xf>
    <xf numFmtId="0" fontId="10" fillId="13" borderId="9" xfId="0" applyFont="1" applyFill="1" applyBorder="1" applyAlignment="1" applyProtection="1">
      <alignment horizontal="left" vertical="top" wrapText="1"/>
      <protection locked="0"/>
    </xf>
    <xf numFmtId="0" fontId="10" fillId="9" borderId="4" xfId="0" applyFont="1" applyFill="1" applyBorder="1" applyAlignment="1" applyProtection="1">
      <alignment horizontal="left" vertical="top" wrapText="1"/>
      <protection locked="0"/>
    </xf>
    <xf numFmtId="0" fontId="10" fillId="9" borderId="1" xfId="0" applyFont="1" applyFill="1" applyBorder="1" applyAlignment="1" applyProtection="1">
      <alignment horizontal="left" vertical="top"/>
      <protection locked="0"/>
    </xf>
    <xf numFmtId="0" fontId="10" fillId="9" borderId="1" xfId="0" applyFont="1" applyFill="1" applyBorder="1" applyAlignment="1" applyProtection="1">
      <alignment horizontal="left" vertical="top"/>
    </xf>
    <xf numFmtId="0" fontId="10" fillId="9" borderId="5" xfId="0" applyFont="1" applyFill="1" applyBorder="1" applyAlignment="1" applyProtection="1">
      <alignment horizontal="left" vertical="top" wrapText="1"/>
      <protection locked="0"/>
    </xf>
    <xf numFmtId="0" fontId="10" fillId="10" borderId="2" xfId="0" applyFont="1" applyFill="1" applyBorder="1" applyAlignment="1" applyProtection="1">
      <alignment horizontal="left" vertical="top" wrapText="1"/>
      <protection locked="0"/>
    </xf>
    <xf numFmtId="0" fontId="10" fillId="11" borderId="2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Alignment="1" applyProtection="1">
      <alignment horizontal="center" vertical="top"/>
      <protection locked="0"/>
    </xf>
    <xf numFmtId="3" fontId="18" fillId="0" borderId="12" xfId="45" applyNumberFormat="1" applyFont="1" applyFill="1" applyBorder="1" applyAlignment="1">
      <alignment horizontal="right" vertical="center"/>
    </xf>
    <xf numFmtId="3" fontId="13" fillId="0" borderId="12" xfId="0" applyNumberFormat="1" applyFont="1" applyFill="1" applyBorder="1" applyAlignment="1" applyProtection="1">
      <alignment horizontal="right" vertical="center"/>
      <protection locked="0"/>
    </xf>
    <xf numFmtId="3" fontId="36" fillId="0" borderId="12" xfId="0" applyNumberFormat="1" applyFont="1" applyFill="1" applyBorder="1" applyAlignment="1" applyProtection="1">
      <alignment horizontal="right" vertical="center"/>
      <protection locked="0"/>
    </xf>
    <xf numFmtId="3" fontId="12" fillId="0" borderId="12" xfId="0" applyNumberFormat="1" applyFont="1" applyFill="1" applyBorder="1" applyAlignment="1" applyProtection="1">
      <alignment horizontal="right" vertical="center"/>
      <protection locked="0"/>
    </xf>
    <xf numFmtId="3" fontId="11" fillId="0" borderId="12" xfId="45" applyNumberFormat="1" applyFont="1" applyBorder="1" applyAlignment="1"/>
    <xf numFmtId="3" fontId="11" fillId="0" borderId="12" xfId="44" applyNumberFormat="1" applyFont="1" applyBorder="1" applyAlignment="1"/>
    <xf numFmtId="3" fontId="18" fillId="0" borderId="12" xfId="44" applyNumberFormat="1" applyFont="1" applyBorder="1" applyAlignment="1">
      <alignment vertical="center"/>
    </xf>
    <xf numFmtId="3" fontId="11" fillId="18" borderId="12" xfId="0" applyNumberFormat="1" applyFont="1" applyFill="1" applyBorder="1" applyAlignment="1" applyProtection="1">
      <alignment horizontal="right" vertical="center"/>
      <protection locked="0"/>
    </xf>
    <xf numFmtId="15" fontId="9" fillId="3" borderId="12" xfId="0" applyNumberFormat="1" applyFont="1" applyFill="1" applyBorder="1" applyAlignment="1">
      <alignment horizontal="left"/>
    </xf>
    <xf numFmtId="0" fontId="9" fillId="0" borderId="12" xfId="0" applyFont="1" applyBorder="1" applyAlignment="1">
      <alignment horizontal="left" vertical="center" wrapText="1"/>
    </xf>
    <xf numFmtId="0" fontId="18" fillId="20" borderId="12" xfId="44" applyFont="1" applyFill="1" applyBorder="1" applyAlignment="1">
      <alignment horizontal="left" vertical="center"/>
    </xf>
    <xf numFmtId="3" fontId="9" fillId="18" borderId="12" xfId="0" applyNumberFormat="1" applyFont="1" applyFill="1" applyBorder="1" applyAlignment="1" applyProtection="1">
      <alignment horizontal="right" vertical="center"/>
      <protection locked="0"/>
    </xf>
    <xf numFmtId="164" fontId="11" fillId="3" borderId="12" xfId="0" applyNumberFormat="1" applyFont="1" applyFill="1" applyBorder="1" applyAlignment="1" applyProtection="1">
      <alignment horizontal="left" vertical="center"/>
      <protection locked="0"/>
    </xf>
    <xf numFmtId="16" fontId="9" fillId="0" borderId="12" xfId="43" applyNumberFormat="1" applyFont="1" applyFill="1" applyBorder="1" applyAlignment="1">
      <alignment horizontal="left" vertical="center"/>
    </xf>
    <xf numFmtId="16" fontId="9" fillId="3" borderId="12" xfId="43" applyNumberFormat="1" applyFont="1" applyFill="1" applyBorder="1" applyAlignment="1">
      <alignment horizontal="left" vertical="center"/>
    </xf>
    <xf numFmtId="0" fontId="9" fillId="3" borderId="12" xfId="0" applyFont="1" applyFill="1" applyBorder="1" applyAlignment="1">
      <alignment horizontal="left"/>
    </xf>
    <xf numFmtId="0" fontId="9" fillId="0" borderId="12" xfId="0" applyFont="1" applyBorder="1" applyAlignment="1">
      <alignment horizontal="left"/>
    </xf>
    <xf numFmtId="0" fontId="9" fillId="0" borderId="12" xfId="0" applyFont="1" applyFill="1" applyBorder="1" applyAlignment="1">
      <alignment horizontal="left"/>
    </xf>
    <xf numFmtId="0" fontId="9" fillId="0" borderId="12" xfId="0" applyFont="1" applyFill="1" applyBorder="1" applyAlignment="1">
      <alignment horizontal="left" vertical="center" wrapText="1"/>
    </xf>
    <xf numFmtId="0" fontId="18" fillId="20" borderId="12" xfId="0" applyFont="1" applyFill="1" applyBorder="1" applyAlignment="1">
      <alignment horizontal="left" vertical="center"/>
    </xf>
    <xf numFmtId="0" fontId="18" fillId="0" borderId="12" xfId="0" applyFont="1" applyBorder="1" applyAlignment="1">
      <alignment horizontal="left" vertical="center"/>
    </xf>
    <xf numFmtId="3" fontId="9" fillId="18" borderId="12" xfId="0" applyNumberFormat="1" applyFont="1" applyFill="1" applyBorder="1" applyAlignment="1">
      <alignment horizontal="right"/>
    </xf>
    <xf numFmtId="0" fontId="11" fillId="0" borderId="12" xfId="0" applyFont="1" applyBorder="1" applyAlignment="1">
      <alignment horizontal="left"/>
    </xf>
    <xf numFmtId="3" fontId="18" fillId="0" borderId="12" xfId="0" applyNumberFormat="1" applyFont="1" applyBorder="1" applyAlignment="1">
      <alignment horizontal="right"/>
    </xf>
    <xf numFmtId="0" fontId="11" fillId="20" borderId="12" xfId="0" applyFont="1" applyFill="1" applyBorder="1" applyAlignment="1">
      <alignment horizontal="left"/>
    </xf>
    <xf numFmtId="3" fontId="18" fillId="20" borderId="12" xfId="0" applyNumberFormat="1" applyFont="1" applyFill="1" applyBorder="1" applyAlignment="1">
      <alignment horizontal="right"/>
    </xf>
    <xf numFmtId="3" fontId="11" fillId="20" borderId="12" xfId="0" applyNumberFormat="1" applyFont="1" applyFill="1" applyBorder="1" applyAlignment="1">
      <alignment horizontal="right"/>
    </xf>
    <xf numFmtId="0" fontId="18" fillId="0" borderId="12" xfId="45" applyFont="1" applyBorder="1" applyAlignment="1">
      <alignment horizontal="left" vertical="center"/>
    </xf>
    <xf numFmtId="3" fontId="18" fillId="0" borderId="12" xfId="45" applyNumberFormat="1" applyFont="1" applyBorder="1" applyAlignment="1">
      <alignment vertical="center"/>
    </xf>
    <xf numFmtId="0" fontId="18" fillId="0" borderId="12" xfId="0" applyFont="1" applyFill="1" applyBorder="1" applyAlignment="1">
      <alignment horizontal="left" vertical="center"/>
    </xf>
    <xf numFmtId="0" fontId="18" fillId="0" borderId="12" xfId="44" applyFont="1" applyFill="1" applyBorder="1" applyAlignment="1">
      <alignment horizontal="left" vertical="center"/>
    </xf>
    <xf numFmtId="0" fontId="11" fillId="0" borderId="12" xfId="44" applyFont="1" applyFill="1" applyBorder="1" applyAlignment="1">
      <alignment horizontal="left"/>
    </xf>
    <xf numFmtId="0" fontId="9" fillId="18" borderId="12" xfId="0" applyFont="1" applyFill="1" applyBorder="1" applyAlignment="1" applyProtection="1">
      <alignment horizontal="center" vertical="center"/>
      <protection locked="0"/>
    </xf>
    <xf numFmtId="0" fontId="11" fillId="0" borderId="12" xfId="44" applyFont="1" applyBorder="1" applyAlignment="1">
      <alignment horizontal="left"/>
    </xf>
    <xf numFmtId="0" fontId="11" fillId="0" borderId="12" xfId="44" applyFont="1" applyBorder="1" applyAlignment="1">
      <alignment horizontal="left" readingOrder="1"/>
    </xf>
    <xf numFmtId="0" fontId="18" fillId="0" borderId="12" xfId="44" applyFont="1" applyBorder="1" applyAlignment="1">
      <alignment horizontal="left" vertical="center" readingOrder="1"/>
    </xf>
    <xf numFmtId="3" fontId="11" fillId="0" borderId="12" xfId="44" applyNumberFormat="1" applyFont="1" applyBorder="1" applyAlignment="1">
      <alignment horizontal="right" readingOrder="1"/>
    </xf>
    <xf numFmtId="0" fontId="18" fillId="0" borderId="12" xfId="255" applyFont="1" applyFill="1" applyBorder="1" applyAlignment="1">
      <alignment horizontal="left" vertical="center"/>
    </xf>
    <xf numFmtId="0" fontId="11" fillId="0" borderId="12" xfId="257" applyFont="1" applyFill="1" applyBorder="1" applyAlignment="1">
      <alignment horizontal="left"/>
    </xf>
    <xf numFmtId="0" fontId="11" fillId="0" borderId="12" xfId="258" applyFont="1" applyFill="1" applyBorder="1" applyAlignment="1">
      <alignment horizontal="left"/>
    </xf>
    <xf numFmtId="3" fontId="11" fillId="0" borderId="12" xfId="259" applyNumberFormat="1" applyFont="1" applyFill="1" applyBorder="1" applyAlignment="1">
      <alignment horizontal="right"/>
    </xf>
    <xf numFmtId="3" fontId="18" fillId="0" borderId="12" xfId="264" applyNumberFormat="1" applyFont="1" applyFill="1" applyBorder="1" applyAlignment="1">
      <alignment vertical="center"/>
    </xf>
    <xf numFmtId="3" fontId="18" fillId="0" borderId="12" xfId="263" applyNumberFormat="1" applyFont="1" applyFill="1" applyBorder="1" applyAlignment="1">
      <alignment vertical="center"/>
    </xf>
    <xf numFmtId="3" fontId="18" fillId="0" borderId="12" xfId="260" applyNumberFormat="1" applyFont="1" applyFill="1" applyBorder="1" applyAlignment="1">
      <alignment vertical="center"/>
    </xf>
    <xf numFmtId="0" fontId="11" fillId="0" borderId="12" xfId="310" applyFont="1" applyBorder="1" applyAlignment="1">
      <alignment horizontal="left" vertical="center"/>
    </xf>
    <xf numFmtId="3" fontId="18" fillId="0" borderId="12" xfId="313" applyNumberFormat="1" applyFont="1" applyBorder="1" applyAlignment="1">
      <alignment horizontal="left" vertical="center"/>
    </xf>
    <xf numFmtId="0" fontId="18" fillId="0" borderId="12" xfId="313" applyFont="1" applyFill="1" applyBorder="1" applyAlignment="1">
      <alignment horizontal="left" vertical="center"/>
    </xf>
    <xf numFmtId="3" fontId="18" fillId="0" borderId="12" xfId="313" applyNumberFormat="1" applyFont="1" applyFill="1" applyBorder="1" applyAlignment="1">
      <alignment horizontal="right" vertical="center"/>
    </xf>
    <xf numFmtId="3" fontId="18" fillId="0" borderId="12" xfId="313" applyNumberFormat="1" applyFont="1" applyFill="1" applyBorder="1" applyAlignment="1">
      <alignment horizontal="left" vertical="center"/>
    </xf>
    <xf numFmtId="0" fontId="18" fillId="0" borderId="12" xfId="313" applyFont="1" applyBorder="1" applyAlignment="1">
      <alignment horizontal="left" vertical="center"/>
    </xf>
    <xf numFmtId="3" fontId="18" fillId="0" borderId="12" xfId="313" applyNumberFormat="1" applyFont="1" applyBorder="1" applyAlignment="1">
      <alignment horizontal="right" vertical="center"/>
    </xf>
    <xf numFmtId="164" fontId="13" fillId="5" borderId="12" xfId="0" applyNumberFormat="1" applyFont="1" applyFill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3" fontId="13" fillId="0" borderId="12" xfId="0" applyNumberFormat="1" applyFont="1" applyBorder="1" applyAlignment="1" applyProtection="1">
      <alignment horizontal="right" vertical="center"/>
      <protection locked="0"/>
    </xf>
    <xf numFmtId="3" fontId="11" fillId="10" borderId="12" xfId="0" applyNumberFormat="1" applyFont="1" applyFill="1" applyBorder="1" applyAlignment="1" applyProtection="1">
      <alignment horizontal="right" vertical="center"/>
      <protection locked="0"/>
    </xf>
    <xf numFmtId="3" fontId="11" fillId="0" borderId="12" xfId="0" applyNumberFormat="1" applyFont="1" applyBorder="1" applyAlignment="1" applyProtection="1">
      <alignment horizontal="left" vertical="center"/>
      <protection locked="0"/>
    </xf>
    <xf numFmtId="165" fontId="11" fillId="20" borderId="12" xfId="0" applyNumberFormat="1" applyFont="1" applyFill="1" applyBorder="1" applyAlignment="1">
      <alignment horizontal="left" vertical="center"/>
    </xf>
    <xf numFmtId="0" fontId="11" fillId="0" borderId="12" xfId="0" applyFont="1" applyBorder="1" applyAlignment="1">
      <alignment horizontal="left" vertical="center"/>
    </xf>
    <xf numFmtId="3" fontId="11" fillId="18" borderId="12" xfId="0" applyNumberFormat="1" applyFont="1" applyFill="1" applyBorder="1" applyAlignment="1" applyProtection="1">
      <alignment horizontal="left" vertical="center"/>
      <protection locked="0"/>
    </xf>
    <xf numFmtId="0" fontId="11" fillId="0" borderId="12" xfId="0" applyFont="1" applyFill="1" applyBorder="1" applyAlignment="1">
      <alignment horizontal="left" vertical="center"/>
    </xf>
    <xf numFmtId="3" fontId="11" fillId="10" borderId="12" xfId="0" applyNumberFormat="1" applyFont="1" applyFill="1" applyBorder="1" applyAlignment="1">
      <alignment horizontal="right" vertical="center"/>
    </xf>
    <xf numFmtId="165" fontId="11" fillId="21" borderId="12" xfId="0" applyNumberFormat="1" applyFont="1" applyFill="1" applyBorder="1" applyAlignment="1">
      <alignment horizontal="left" vertical="center"/>
    </xf>
    <xf numFmtId="0" fontId="11" fillId="20" borderId="12" xfId="0" applyFont="1" applyFill="1" applyBorder="1" applyAlignment="1">
      <alignment horizontal="left" vertical="center"/>
    </xf>
    <xf numFmtId="3" fontId="11" fillId="30" borderId="12" xfId="0" applyNumberFormat="1" applyFont="1" applyFill="1" applyBorder="1" applyAlignment="1">
      <alignment horizontal="right" vertical="center"/>
    </xf>
    <xf numFmtId="165" fontId="11" fillId="0" borderId="12" xfId="0" applyNumberFormat="1" applyFont="1" applyFill="1" applyBorder="1" applyAlignment="1">
      <alignment horizontal="left" vertical="center"/>
    </xf>
    <xf numFmtId="165" fontId="11" fillId="0" borderId="12" xfId="44" applyNumberFormat="1" applyFont="1" applyFill="1" applyBorder="1" applyAlignment="1">
      <alignment horizontal="left" vertical="center"/>
    </xf>
    <xf numFmtId="0" fontId="11" fillId="0" borderId="12" xfId="44" applyFont="1" applyBorder="1" applyAlignment="1">
      <alignment horizontal="left" vertical="center"/>
    </xf>
    <xf numFmtId="3" fontId="11" fillId="0" borderId="12" xfId="44" applyNumberFormat="1" applyFont="1" applyFill="1" applyBorder="1" applyAlignment="1">
      <alignment horizontal="right" vertical="center"/>
    </xf>
    <xf numFmtId="3" fontId="11" fillId="0" borderId="12" xfId="44" applyNumberFormat="1" applyFont="1" applyBorder="1" applyAlignment="1">
      <alignment horizontal="right" vertical="center"/>
    </xf>
    <xf numFmtId="165" fontId="11" fillId="0" borderId="12" xfId="44" applyNumberFormat="1" applyFont="1" applyBorder="1" applyAlignment="1">
      <alignment horizontal="left" vertical="center"/>
    </xf>
    <xf numFmtId="0" fontId="11" fillId="0" borderId="12" xfId="44" applyFont="1" applyFill="1" applyBorder="1" applyAlignment="1">
      <alignment horizontal="left" vertical="center"/>
    </xf>
    <xf numFmtId="3" fontId="11" fillId="5" borderId="12" xfId="44" applyNumberFormat="1" applyFont="1" applyFill="1" applyBorder="1" applyAlignment="1">
      <alignment horizontal="right" vertical="center"/>
    </xf>
    <xf numFmtId="165" fontId="11" fillId="5" borderId="12" xfId="44" applyNumberFormat="1" applyFont="1" applyFill="1" applyBorder="1" applyAlignment="1">
      <alignment horizontal="left" vertical="center"/>
    </xf>
    <xf numFmtId="0" fontId="11" fillId="0" borderId="12" xfId="268" applyFont="1" applyBorder="1" applyAlignment="1">
      <alignment horizontal="left" vertical="center"/>
    </xf>
    <xf numFmtId="3" fontId="11" fillId="20" borderId="12" xfId="276" applyNumberFormat="1" applyFont="1" applyFill="1" applyBorder="1" applyAlignment="1">
      <alignment horizontal="right" vertical="center"/>
    </xf>
    <xf numFmtId="3" fontId="11" fillId="0" borderId="12" xfId="280" applyNumberFormat="1" applyFont="1" applyBorder="1" applyAlignment="1">
      <alignment horizontal="right" vertical="center"/>
    </xf>
    <xf numFmtId="3" fontId="11" fillId="0" borderId="12" xfId="282" applyNumberFormat="1" applyFont="1" applyBorder="1" applyAlignment="1">
      <alignment horizontal="right" vertical="center"/>
    </xf>
    <xf numFmtId="0" fontId="11" fillId="0" borderId="12" xfId="267" applyFont="1" applyBorder="1" applyAlignment="1">
      <alignment horizontal="left" vertical="center"/>
    </xf>
    <xf numFmtId="0" fontId="9" fillId="0" borderId="12" xfId="0" applyFont="1" applyFill="1" applyBorder="1" applyAlignment="1" applyProtection="1">
      <alignment vertical="center"/>
      <protection locked="0"/>
    </xf>
    <xf numFmtId="3" fontId="11" fillId="0" borderId="12" xfId="277" applyNumberFormat="1" applyFont="1" applyBorder="1" applyAlignment="1">
      <alignment horizontal="right" vertical="center"/>
    </xf>
    <xf numFmtId="0" fontId="11" fillId="0" borderId="12" xfId="269" applyFont="1" applyBorder="1" applyAlignment="1">
      <alignment horizontal="left" vertical="center"/>
    </xf>
    <xf numFmtId="0" fontId="11" fillId="0" borderId="12" xfId="271" applyFont="1" applyBorder="1" applyAlignment="1">
      <alignment horizontal="left" vertical="center"/>
    </xf>
    <xf numFmtId="0" fontId="11" fillId="0" borderId="12" xfId="273" applyFont="1" applyBorder="1" applyAlignment="1">
      <alignment horizontal="left" vertical="center"/>
    </xf>
    <xf numFmtId="0" fontId="11" fillId="20" borderId="12" xfId="275" applyFont="1" applyFill="1" applyBorder="1" applyAlignment="1">
      <alignment horizontal="left" vertical="center"/>
    </xf>
    <xf numFmtId="3" fontId="11" fillId="0" borderId="12" xfId="279" applyNumberFormat="1" applyFont="1" applyBorder="1" applyAlignment="1">
      <alignment horizontal="right" vertical="center"/>
    </xf>
    <xf numFmtId="3" fontId="11" fillId="0" borderId="12" xfId="281" applyNumberFormat="1" applyFont="1" applyBorder="1" applyAlignment="1">
      <alignment horizontal="right" vertical="center"/>
    </xf>
    <xf numFmtId="3" fontId="11" fillId="0" borderId="12" xfId="283" applyNumberFormat="1" applyFont="1" applyBorder="1" applyAlignment="1">
      <alignment horizontal="right" vertical="center"/>
    </xf>
    <xf numFmtId="0" fontId="11" fillId="20" borderId="12" xfId="302" applyFont="1" applyFill="1" applyBorder="1" applyAlignment="1">
      <alignment horizontal="left" vertical="center"/>
    </xf>
    <xf numFmtId="3" fontId="11" fillId="20" borderId="12" xfId="306" applyNumberFormat="1" applyFont="1" applyFill="1" applyBorder="1" applyAlignment="1">
      <alignment horizontal="right" vertical="center"/>
    </xf>
    <xf numFmtId="3" fontId="11" fillId="20" borderId="12" xfId="305" applyNumberFormat="1" applyFont="1" applyFill="1" applyBorder="1" applyAlignment="1">
      <alignment horizontal="right" vertical="center"/>
    </xf>
    <xf numFmtId="3" fontId="11" fillId="33" borderId="12" xfId="306" applyNumberFormat="1" applyFont="1" applyFill="1" applyBorder="1" applyAlignment="1">
      <alignment horizontal="right" vertical="center"/>
    </xf>
    <xf numFmtId="0" fontId="36" fillId="0" borderId="12" xfId="0" applyFont="1" applyBorder="1" applyAlignment="1" applyProtection="1">
      <alignment horizontal="center" vertical="center"/>
      <protection locked="0"/>
    </xf>
    <xf numFmtId="0" fontId="36" fillId="0" borderId="12" xfId="299" applyFont="1" applyBorder="1" applyAlignment="1">
      <alignment horizontal="left" vertical="center"/>
    </xf>
    <xf numFmtId="0" fontId="36" fillId="0" borderId="12" xfId="300" applyFont="1" applyBorder="1" applyAlignment="1">
      <alignment horizontal="left" vertical="center"/>
    </xf>
    <xf numFmtId="0" fontId="36" fillId="0" borderId="12" xfId="301" applyFont="1" applyBorder="1" applyAlignment="1">
      <alignment horizontal="left" vertical="center"/>
    </xf>
    <xf numFmtId="0" fontId="36" fillId="0" borderId="12" xfId="302" applyFont="1" applyBorder="1" applyAlignment="1">
      <alignment horizontal="left" vertical="center"/>
    </xf>
    <xf numFmtId="0" fontId="36" fillId="0" borderId="12" xfId="303" applyFont="1" applyBorder="1" applyAlignment="1">
      <alignment horizontal="left" vertical="center"/>
    </xf>
    <xf numFmtId="3" fontId="36" fillId="0" borderId="12" xfId="305" applyNumberFormat="1" applyFont="1" applyBorder="1" applyAlignment="1">
      <alignment horizontal="right" vertical="center"/>
    </xf>
    <xf numFmtId="3" fontId="36" fillId="0" borderId="12" xfId="306" applyNumberFormat="1" applyFont="1" applyBorder="1" applyAlignment="1">
      <alignment horizontal="right" vertical="center"/>
    </xf>
    <xf numFmtId="0" fontId="11" fillId="0" borderId="12" xfId="312" applyFont="1" applyFill="1" applyBorder="1" applyAlignment="1">
      <alignment horizontal="left" vertical="center"/>
    </xf>
    <xf numFmtId="0" fontId="36" fillId="3" borderId="12" xfId="0" applyFont="1" applyFill="1" applyBorder="1" applyAlignment="1" applyProtection="1">
      <alignment horizontal="center" vertical="center"/>
      <protection locked="0"/>
    </xf>
    <xf numFmtId="0" fontId="36" fillId="0" borderId="12" xfId="312" applyFont="1" applyBorder="1" applyAlignment="1">
      <alignment horizontal="left" vertical="center"/>
    </xf>
    <xf numFmtId="0" fontId="36" fillId="20" borderId="12" xfId="312" applyFont="1" applyFill="1" applyBorder="1" applyAlignment="1">
      <alignment horizontal="left" vertical="center"/>
    </xf>
    <xf numFmtId="3" fontId="36" fillId="0" borderId="12" xfId="312" applyNumberFormat="1" applyFont="1" applyBorder="1" applyAlignment="1">
      <alignment horizontal="right" vertical="center"/>
    </xf>
    <xf numFmtId="0" fontId="11" fillId="0" borderId="12" xfId="313" applyFont="1" applyBorder="1" applyAlignment="1">
      <alignment horizontal="left" vertical="center"/>
    </xf>
    <xf numFmtId="0" fontId="11" fillId="20" borderId="12" xfId="313" applyFont="1" applyFill="1" applyBorder="1" applyAlignment="1">
      <alignment horizontal="left" vertical="center"/>
    </xf>
    <xf numFmtId="3" fontId="11" fillId="0" borderId="12" xfId="313" applyNumberFormat="1" applyFont="1" applyBorder="1" applyAlignment="1">
      <alignment horizontal="right" vertical="center"/>
    </xf>
    <xf numFmtId="0" fontId="3" fillId="15" borderId="0" xfId="0" applyFont="1" applyFill="1"/>
    <xf numFmtId="3" fontId="10" fillId="32" borderId="12" xfId="0" applyNumberFormat="1" applyFont="1" applyFill="1" applyBorder="1" applyAlignment="1">
      <alignment horizontal="left" vertical="center" wrapText="1"/>
    </xf>
    <xf numFmtId="3" fontId="9" fillId="0" borderId="0" xfId="0" applyNumberFormat="1" applyFont="1" applyAlignment="1" applyProtection="1">
      <alignment horizontal="right" vertical="center"/>
      <protection locked="0"/>
    </xf>
    <xf numFmtId="3" fontId="11" fillId="0" borderId="12" xfId="313" applyNumberFormat="1" applyFont="1" applyFill="1" applyBorder="1" applyAlignment="1">
      <alignment horizontal="left" vertical="center"/>
    </xf>
    <xf numFmtId="3" fontId="11" fillId="14" borderId="12" xfId="0" applyNumberFormat="1" applyFont="1" applyFill="1" applyBorder="1" applyAlignment="1">
      <alignment horizontal="right"/>
    </xf>
    <xf numFmtId="3" fontId="11" fillId="0" borderId="12" xfId="0" applyNumberFormat="1" applyFont="1" applyFill="1" applyBorder="1" applyAlignment="1">
      <alignment horizontal="right"/>
    </xf>
    <xf numFmtId="3" fontId="11" fillId="14" borderId="12" xfId="313" applyNumberFormat="1" applyFont="1" applyFill="1" applyBorder="1" applyAlignment="1">
      <alignment horizontal="right" vertical="center"/>
    </xf>
    <xf numFmtId="3" fontId="18" fillId="14" borderId="12" xfId="313" applyNumberFormat="1" applyFont="1" applyFill="1" applyBorder="1" applyAlignment="1">
      <alignment horizontal="right" vertical="center"/>
    </xf>
    <xf numFmtId="0" fontId="11" fillId="15" borderId="12" xfId="0" applyFont="1" applyFill="1" applyBorder="1" applyAlignment="1" applyProtection="1">
      <alignment horizontal="left" vertical="center"/>
      <protection locked="0"/>
    </xf>
    <xf numFmtId="3" fontId="13" fillId="21" borderId="12" xfId="305" applyNumberFormat="1" applyFont="1" applyFill="1" applyBorder="1" applyAlignment="1">
      <alignment horizontal="right" vertical="center"/>
    </xf>
    <xf numFmtId="3" fontId="13" fillId="5" borderId="12" xfId="0" applyNumberFormat="1" applyFont="1" applyFill="1" applyBorder="1" applyAlignment="1" applyProtection="1">
      <alignment horizontal="right" vertical="center"/>
      <protection locked="0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Alignment="1">
      <alignment vertical="center"/>
    </xf>
    <xf numFmtId="0" fontId="9" fillId="0" borderId="0" xfId="0" applyNumberFormat="1" applyFont="1" applyAlignment="1">
      <alignment vertical="center"/>
    </xf>
    <xf numFmtId="3" fontId="9" fillId="14" borderId="0" xfId="0" applyNumberFormat="1" applyFont="1" applyFill="1" applyAlignment="1">
      <alignment vertical="center"/>
    </xf>
    <xf numFmtId="3" fontId="9" fillId="8" borderId="0" xfId="0" applyNumberFormat="1" applyFont="1" applyFill="1" applyAlignment="1">
      <alignment vertical="center"/>
    </xf>
    <xf numFmtId="0" fontId="9" fillId="8" borderId="0" xfId="0" applyFont="1" applyFill="1" applyAlignment="1">
      <alignment vertical="center"/>
    </xf>
    <xf numFmtId="0" fontId="9" fillId="14" borderId="0" xfId="0" applyFont="1" applyFill="1" applyAlignment="1">
      <alignment vertical="center"/>
    </xf>
    <xf numFmtId="3" fontId="9" fillId="15" borderId="0" xfId="0" applyNumberFormat="1" applyFont="1" applyFill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164" fontId="9" fillId="0" borderId="12" xfId="0" applyNumberFormat="1" applyFont="1" applyBorder="1" applyAlignment="1" applyProtection="1">
      <alignment horizontal="left" vertical="center"/>
      <protection locked="0"/>
    </xf>
    <xf numFmtId="164" fontId="9" fillId="3" borderId="12" xfId="0" applyNumberFormat="1" applyFont="1" applyFill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</xf>
    <xf numFmtId="15" fontId="9" fillId="3" borderId="12" xfId="0" applyNumberFormat="1" applyFont="1" applyFill="1" applyBorder="1" applyAlignment="1">
      <alignment horizontal="left" vertical="center"/>
    </xf>
    <xf numFmtId="15" fontId="9" fillId="0" borderId="12" xfId="0" applyNumberFormat="1" applyFont="1" applyFill="1" applyBorder="1" applyAlignment="1">
      <alignment horizontal="left" vertical="center"/>
    </xf>
    <xf numFmtId="3" fontId="9" fillId="0" borderId="12" xfId="0" applyNumberFormat="1" applyFont="1" applyBorder="1" applyAlignment="1">
      <alignment horizontal="right" vertical="center"/>
    </xf>
    <xf numFmtId="3" fontId="9" fillId="3" borderId="12" xfId="0" applyNumberFormat="1" applyFont="1" applyFill="1" applyBorder="1" applyAlignment="1">
      <alignment horizontal="right" vertical="center"/>
    </xf>
    <xf numFmtId="15" fontId="9" fillId="5" borderId="12" xfId="0" applyNumberFormat="1" applyFont="1" applyFill="1" applyBorder="1" applyAlignment="1">
      <alignment horizontal="left" vertical="center"/>
    </xf>
    <xf numFmtId="0" fontId="9" fillId="5" borderId="12" xfId="0" applyFont="1" applyFill="1" applyBorder="1" applyAlignment="1" applyProtection="1">
      <alignment horizontal="left" vertical="center"/>
    </xf>
    <xf numFmtId="3" fontId="9" fillId="5" borderId="12" xfId="0" applyNumberFormat="1" applyFont="1" applyFill="1" applyBorder="1" applyAlignment="1">
      <alignment horizontal="right" vertical="center"/>
    </xf>
    <xf numFmtId="0" fontId="9" fillId="5" borderId="0" xfId="0" applyFont="1" applyFill="1" applyAlignment="1" applyProtection="1">
      <alignment horizontal="center" vertical="center"/>
      <protection locked="0"/>
    </xf>
    <xf numFmtId="15" fontId="11" fillId="0" borderId="12" xfId="0" applyNumberFormat="1" applyFont="1" applyFill="1" applyBorder="1" applyAlignment="1">
      <alignment horizontal="left" vertical="center"/>
    </xf>
    <xf numFmtId="0" fontId="9" fillId="0" borderId="12" xfId="0" applyFont="1" applyFill="1" applyBorder="1" applyAlignment="1">
      <alignment horizontal="right" vertical="center"/>
    </xf>
    <xf numFmtId="0" fontId="9" fillId="3" borderId="12" xfId="0" applyFont="1" applyFill="1" applyBorder="1" applyAlignment="1">
      <alignment horizontal="right" vertical="center"/>
    </xf>
    <xf numFmtId="0" fontId="9" fillId="3" borderId="12" xfId="0" applyFont="1" applyFill="1" applyBorder="1" applyAlignment="1">
      <alignment horizontal="left" vertical="center"/>
    </xf>
    <xf numFmtId="164" fontId="9" fillId="5" borderId="12" xfId="0" applyNumberFormat="1" applyFont="1" applyFill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12" xfId="0" applyFont="1" applyBorder="1" applyAlignment="1" applyProtection="1">
      <alignment horizontal="left" vertical="center"/>
      <protection locked="0"/>
    </xf>
    <xf numFmtId="0" fontId="9" fillId="0" borderId="12" xfId="0" applyFont="1" applyBorder="1" applyAlignment="1" applyProtection="1">
      <alignment horizontal="left" vertical="center"/>
    </xf>
    <xf numFmtId="0" fontId="9" fillId="3" borderId="12" xfId="0" applyFont="1" applyFill="1" applyBorder="1" applyAlignment="1" applyProtection="1">
      <alignment horizontal="left" vertical="center"/>
      <protection locked="0"/>
    </xf>
    <xf numFmtId="3" fontId="9" fillId="0" borderId="12" xfId="0" applyNumberFormat="1" applyFont="1" applyBorder="1" applyAlignment="1" applyProtection="1">
      <alignment horizontal="right" vertical="center"/>
      <protection locked="0"/>
    </xf>
    <xf numFmtId="3" fontId="9" fillId="5" borderId="12" xfId="0" applyNumberFormat="1" applyFont="1" applyFill="1" applyBorder="1" applyAlignment="1" applyProtection="1">
      <alignment horizontal="right" vertical="center"/>
      <protection locked="0"/>
    </xf>
    <xf numFmtId="3" fontId="11" fillId="18" borderId="12" xfId="312" applyNumberFormat="1" applyFont="1" applyFill="1" applyBorder="1" applyAlignment="1">
      <alignment horizontal="right" vertical="center"/>
    </xf>
    <xf numFmtId="3" fontId="11" fillId="8" borderId="12" xfId="312" applyNumberFormat="1" applyFont="1" applyFill="1" applyBorder="1" applyAlignment="1">
      <alignment horizontal="right" vertical="center"/>
    </xf>
    <xf numFmtId="0" fontId="11" fillId="0" borderId="12" xfId="0" applyFont="1" applyFill="1" applyBorder="1" applyAlignment="1" applyProtection="1">
      <alignment horizontal="left" vertical="center"/>
      <protection locked="0"/>
    </xf>
    <xf numFmtId="0" fontId="9" fillId="0" borderId="12" xfId="0" applyFont="1" applyFill="1" applyBorder="1" applyAlignment="1" applyProtection="1">
      <alignment horizontal="left" vertical="center"/>
      <protection locked="0"/>
    </xf>
    <xf numFmtId="0" fontId="11" fillId="0" borderId="15" xfId="0" applyFont="1" applyFill="1" applyBorder="1" applyAlignment="1" applyProtection="1">
      <alignment horizontal="left" vertical="center"/>
      <protection locked="0"/>
    </xf>
    <xf numFmtId="164" fontId="9" fillId="0" borderId="12" xfId="0" applyNumberFormat="1" applyFont="1" applyFill="1" applyBorder="1" applyAlignment="1" applyProtection="1">
      <alignment horizontal="left" vertical="center"/>
      <protection locked="0"/>
    </xf>
    <xf numFmtId="164" fontId="11" fillId="0" borderId="12" xfId="0" applyNumberFormat="1" applyFont="1" applyFill="1" applyBorder="1" applyAlignment="1" applyProtection="1">
      <alignment horizontal="left" vertical="center"/>
      <protection locked="0"/>
    </xf>
    <xf numFmtId="3" fontId="9" fillId="0" borderId="12" xfId="0" applyNumberFormat="1" applyFont="1" applyFill="1" applyBorder="1" applyAlignment="1" applyProtection="1">
      <alignment horizontal="right" vertical="center"/>
      <protection locked="0"/>
    </xf>
    <xf numFmtId="0" fontId="11" fillId="0" borderId="12" xfId="0" applyFont="1" applyBorder="1" applyAlignment="1" applyProtection="1">
      <alignment horizontal="right" vertical="center"/>
      <protection locked="0"/>
    </xf>
    <xf numFmtId="0" fontId="11" fillId="0" borderId="12" xfId="0" applyFont="1" applyBorder="1" applyAlignment="1" applyProtection="1">
      <alignment horizontal="left" vertical="center"/>
      <protection locked="0"/>
    </xf>
    <xf numFmtId="0" fontId="39" fillId="0" borderId="12" xfId="312" applyFont="1" applyBorder="1" applyAlignment="1">
      <alignment horizontal="left" vertical="center"/>
    </xf>
    <xf numFmtId="0" fontId="11" fillId="0" borderId="16" xfId="0" applyFont="1" applyBorder="1" applyAlignment="1" applyProtection="1">
      <alignment horizontal="left" vertical="center"/>
      <protection locked="0"/>
    </xf>
    <xf numFmtId="0" fontId="39" fillId="0" borderId="15" xfId="312" applyFont="1" applyBorder="1" applyAlignment="1">
      <alignment horizontal="left" vertical="center"/>
    </xf>
    <xf numFmtId="0" fontId="11" fillId="0" borderId="16" xfId="0" applyFont="1" applyFill="1" applyBorder="1" applyAlignment="1" applyProtection="1">
      <alignment horizontal="left" vertical="center"/>
      <protection locked="0"/>
    </xf>
    <xf numFmtId="0" fontId="39" fillId="20" borderId="15" xfId="312" applyFont="1" applyFill="1" applyBorder="1" applyAlignment="1">
      <alignment horizontal="left" vertical="center"/>
    </xf>
    <xf numFmtId="0" fontId="39" fillId="20" borderId="12" xfId="312" applyFont="1" applyFill="1" applyBorder="1" applyAlignment="1">
      <alignment horizontal="left" vertical="center"/>
    </xf>
    <xf numFmtId="0" fontId="11" fillId="8" borderId="16" xfId="0" applyFont="1" applyFill="1" applyBorder="1" applyAlignment="1" applyProtection="1">
      <alignment horizontal="left" vertical="center"/>
      <protection locked="0"/>
    </xf>
    <xf numFmtId="3" fontId="39" fillId="0" borderId="12" xfId="312" applyNumberFormat="1" applyFont="1" applyBorder="1" applyAlignment="1">
      <alignment horizontal="right" vertical="center"/>
    </xf>
    <xf numFmtId="0" fontId="11" fillId="0" borderId="16" xfId="0" applyFont="1" applyBorder="1" applyAlignment="1" applyProtection="1">
      <alignment horizontal="right" vertical="center"/>
      <protection locked="0"/>
    </xf>
    <xf numFmtId="3" fontId="11" fillId="0" borderId="16" xfId="0" applyNumberFormat="1" applyFont="1" applyBorder="1" applyAlignment="1" applyProtection="1">
      <alignment horizontal="right" vertical="center"/>
      <protection locked="0"/>
    </xf>
    <xf numFmtId="3" fontId="11" fillId="8" borderId="16" xfId="0" applyNumberFormat="1" applyFont="1" applyFill="1" applyBorder="1" applyAlignment="1" applyProtection="1">
      <alignment horizontal="right" vertical="center"/>
      <protection locked="0"/>
    </xf>
    <xf numFmtId="3" fontId="11" fillId="18" borderId="16" xfId="0" applyNumberFormat="1" applyFont="1" applyFill="1" applyBorder="1" applyAlignment="1" applyProtection="1">
      <alignment horizontal="right" vertical="center"/>
      <protection locked="0"/>
    </xf>
    <xf numFmtId="0" fontId="13" fillId="5" borderId="12" xfId="0" applyFont="1" applyFill="1" applyBorder="1" applyAlignment="1" applyProtection="1">
      <alignment horizontal="right" vertical="center"/>
      <protection locked="0"/>
    </xf>
    <xf numFmtId="0" fontId="13" fillId="5" borderId="12" xfId="0" applyFont="1" applyFill="1" applyBorder="1" applyAlignment="1" applyProtection="1">
      <alignment vertical="center"/>
      <protection locked="0"/>
    </xf>
    <xf numFmtId="0" fontId="40" fillId="0" borderId="16" xfId="313" applyFont="1" applyBorder="1" applyAlignment="1">
      <alignment horizontal="left" vertical="center"/>
    </xf>
    <xf numFmtId="0" fontId="40" fillId="0" borderId="16" xfId="313" applyFont="1" applyBorder="1" applyAlignment="1">
      <alignment horizontal="left" vertical="center"/>
    </xf>
    <xf numFmtId="0" fontId="40" fillId="0" borderId="16" xfId="313" applyFont="1" applyBorder="1" applyAlignment="1">
      <alignment horizontal="left" vertical="center"/>
    </xf>
    <xf numFmtId="0" fontId="40" fillId="0" borderId="16" xfId="313" applyFont="1" applyBorder="1" applyAlignment="1">
      <alignment horizontal="left" vertical="center"/>
    </xf>
    <xf numFmtId="0" fontId="40" fillId="20" borderId="16" xfId="313" applyFont="1" applyFill="1" applyBorder="1" applyAlignment="1">
      <alignment horizontal="left" vertical="center"/>
    </xf>
    <xf numFmtId="3" fontId="40" fillId="0" borderId="16" xfId="313" applyNumberFormat="1" applyFont="1" applyBorder="1" applyAlignment="1">
      <alignment horizontal="right" vertical="center"/>
    </xf>
    <xf numFmtId="0" fontId="40" fillId="0" borderId="16" xfId="313" applyFont="1" applyBorder="1" applyAlignment="1">
      <alignment horizontal="left" vertical="center"/>
    </xf>
    <xf numFmtId="0" fontId="18" fillId="0" borderId="12" xfId="313" applyFont="1" applyBorder="1" applyAlignment="1">
      <alignment horizontal="left"/>
    </xf>
    <xf numFmtId="3" fontId="18" fillId="0" borderId="12" xfId="312" applyNumberFormat="1" applyFont="1" applyBorder="1" applyAlignment="1">
      <alignment horizontal="left" vertical="center"/>
    </xf>
    <xf numFmtId="3" fontId="18" fillId="0" borderId="12" xfId="312" applyNumberFormat="1" applyFont="1" applyFill="1" applyBorder="1" applyAlignment="1">
      <alignment horizontal="left" vertical="center"/>
    </xf>
    <xf numFmtId="0" fontId="11" fillId="0" borderId="16" xfId="0" applyFont="1" applyFill="1" applyBorder="1" applyAlignment="1" applyProtection="1">
      <alignment horizontal="center" vertical="center"/>
      <protection locked="0"/>
    </xf>
    <xf numFmtId="3" fontId="40" fillId="0" borderId="12" xfId="313" applyNumberFormat="1" applyFont="1" applyBorder="1" applyAlignment="1">
      <alignment horizontal="right" vertical="center"/>
    </xf>
    <xf numFmtId="0" fontId="11" fillId="0" borderId="16" xfId="0" applyFont="1" applyFill="1" applyBorder="1" applyAlignment="1" applyProtection="1">
      <alignment horizontal="right" vertical="center"/>
      <protection locked="0"/>
    </xf>
    <xf numFmtId="0" fontId="40" fillId="20" borderId="12" xfId="313" applyFont="1" applyFill="1" applyBorder="1" applyAlignment="1">
      <alignment horizontal="left" vertical="center"/>
    </xf>
    <xf numFmtId="0" fontId="11" fillId="0" borderId="15" xfId="0" applyFont="1" applyBorder="1" applyAlignment="1" applyProtection="1">
      <alignment horizontal="left" vertical="center"/>
      <protection locked="0"/>
    </xf>
    <xf numFmtId="0" fontId="40" fillId="0" borderId="15" xfId="313" applyFont="1" applyBorder="1" applyAlignment="1">
      <alignment horizontal="left" vertical="center"/>
    </xf>
    <xf numFmtId="164" fontId="11" fillId="0" borderId="12" xfId="0" applyNumberFormat="1" applyFont="1" applyFill="1" applyBorder="1" applyAlignment="1" applyProtection="1">
      <alignment horizontal="left" vertical="center"/>
      <protection locked="0"/>
    </xf>
    <xf numFmtId="0" fontId="40" fillId="0" borderId="12" xfId="313" applyFont="1" applyBorder="1" applyAlignment="1">
      <alignment horizontal="left" vertical="center"/>
    </xf>
    <xf numFmtId="0" fontId="11" fillId="0" borderId="12" xfId="0" applyFont="1" applyFill="1" applyBorder="1" applyAlignment="1" applyProtection="1">
      <alignment horizontal="left" vertical="center"/>
      <protection locked="0"/>
    </xf>
    <xf numFmtId="0" fontId="11" fillId="0" borderId="15" xfId="0" applyFont="1" applyFill="1" applyBorder="1" applyAlignment="1" applyProtection="1">
      <alignment horizontal="left" vertical="center"/>
      <protection locked="0"/>
    </xf>
    <xf numFmtId="0" fontId="11" fillId="0" borderId="12" xfId="0" applyFont="1" applyBorder="1" applyAlignment="1" applyProtection="1">
      <alignment horizontal="left" vertical="center"/>
      <protection locked="0"/>
    </xf>
    <xf numFmtId="0" fontId="11" fillId="0" borderId="15" xfId="0" applyFont="1" applyFill="1" applyBorder="1" applyAlignment="1" applyProtection="1">
      <alignment horizontal="left" vertical="center"/>
      <protection locked="0"/>
    </xf>
    <xf numFmtId="0" fontId="11" fillId="0" borderId="12" xfId="0" applyFont="1" applyFill="1" applyBorder="1" applyAlignment="1" applyProtection="1">
      <alignment horizontal="right" vertical="center"/>
      <protection locked="0"/>
    </xf>
    <xf numFmtId="0" fontId="11" fillId="0" borderId="12" xfId="0" applyFont="1" applyBorder="1" applyAlignment="1" applyProtection="1">
      <alignment horizontal="left" vertical="center"/>
      <protection locked="0"/>
    </xf>
    <xf numFmtId="0" fontId="11" fillId="0" borderId="12" xfId="0" applyFont="1" applyFill="1" applyBorder="1" applyAlignment="1" applyProtection="1">
      <alignment horizontal="right" vertical="center"/>
      <protection locked="0"/>
    </xf>
    <xf numFmtId="0" fontId="11" fillId="0" borderId="12" xfId="0" applyFont="1" applyFill="1" applyBorder="1" applyAlignment="1" applyProtection="1">
      <alignment horizontal="right" vertical="center"/>
      <protection locked="0"/>
    </xf>
    <xf numFmtId="0" fontId="9" fillId="0" borderId="0" xfId="0" applyFont="1"/>
    <xf numFmtId="0" fontId="11" fillId="0" borderId="0" xfId="0" applyFont="1" applyAlignment="1" applyProtection="1">
      <alignment horizontal="center" vertical="center"/>
      <protection locked="0"/>
    </xf>
    <xf numFmtId="0" fontId="9" fillId="0" borderId="12" xfId="0" applyFont="1" applyFill="1" applyBorder="1" applyAlignment="1" applyProtection="1">
      <alignment horizontal="left" vertical="center"/>
      <protection locked="0"/>
    </xf>
    <xf numFmtId="0" fontId="11" fillId="0" borderId="12" xfId="0" applyFont="1" applyFill="1" applyBorder="1" applyAlignment="1" applyProtection="1">
      <alignment horizontal="left" vertical="center"/>
      <protection locked="0"/>
    </xf>
    <xf numFmtId="0" fontId="11" fillId="0" borderId="12" xfId="0" applyFont="1" applyFill="1" applyBorder="1" applyAlignment="1" applyProtection="1">
      <alignment horizontal="left" vertical="center"/>
    </xf>
    <xf numFmtId="164" fontId="9" fillId="0" borderId="12" xfId="0" applyNumberFormat="1" applyFont="1" applyFill="1" applyBorder="1" applyAlignment="1" applyProtection="1">
      <alignment horizontal="left" vertical="center"/>
      <protection locked="0"/>
    </xf>
    <xf numFmtId="3" fontId="11" fillId="0" borderId="12" xfId="0" applyNumberFormat="1" applyFont="1" applyFill="1" applyBorder="1" applyAlignment="1" applyProtection="1">
      <alignment horizontal="right" vertical="center"/>
      <protection locked="0"/>
    </xf>
    <xf numFmtId="0" fontId="11" fillId="0" borderId="0" xfId="0" applyFont="1" applyFill="1" applyAlignment="1" applyProtection="1">
      <alignment horizontal="center" vertical="center"/>
      <protection locked="0"/>
    </xf>
    <xf numFmtId="164" fontId="11" fillId="0" borderId="12" xfId="0" applyNumberFormat="1" applyFont="1" applyFill="1" applyBorder="1" applyAlignment="1" applyProtection="1">
      <alignment horizontal="left" vertical="center"/>
      <protection locked="0"/>
    </xf>
    <xf numFmtId="3" fontId="9" fillId="0" borderId="12" xfId="0" applyNumberFormat="1" applyFont="1" applyFill="1" applyBorder="1" applyAlignment="1" applyProtection="1">
      <alignment horizontal="right" vertical="center"/>
      <protection locked="0"/>
    </xf>
    <xf numFmtId="0" fontId="11" fillId="0" borderId="12" xfId="0" applyFont="1" applyFill="1" applyBorder="1" applyAlignment="1" applyProtection="1">
      <alignment horizontal="center" vertical="center"/>
      <protection locked="0"/>
    </xf>
    <xf numFmtId="0" fontId="11" fillId="0" borderId="15" xfId="0" applyFont="1" applyFill="1" applyBorder="1" applyAlignment="1" applyProtection="1">
      <alignment horizontal="left" vertical="center"/>
      <protection locked="0"/>
    </xf>
    <xf numFmtId="0" fontId="11" fillId="0" borderId="12" xfId="0" applyFont="1" applyFill="1" applyBorder="1" applyAlignment="1" applyProtection="1">
      <alignment horizontal="right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left" vertical="center"/>
      <protection locked="0"/>
    </xf>
    <xf numFmtId="164" fontId="11" fillId="5" borderId="12" xfId="0" applyNumberFormat="1" applyFont="1" applyFill="1" applyBorder="1" applyAlignment="1" applyProtection="1">
      <alignment horizontal="left" vertical="center"/>
      <protection locked="0"/>
    </xf>
    <xf numFmtId="164" fontId="11" fillId="0" borderId="12" xfId="0" applyNumberFormat="1" applyFont="1" applyBorder="1" applyAlignment="1" applyProtection="1">
      <alignment horizontal="left" vertical="center"/>
      <protection locked="0"/>
    </xf>
    <xf numFmtId="0" fontId="9" fillId="0" borderId="12" xfId="0" applyFont="1" applyBorder="1" applyAlignment="1" applyProtection="1">
      <alignment horizontal="left" vertical="center"/>
      <protection locked="0"/>
    </xf>
    <xf numFmtId="3" fontId="9" fillId="0" borderId="12" xfId="0" applyNumberFormat="1" applyFont="1" applyBorder="1" applyAlignment="1" applyProtection="1">
      <alignment horizontal="right" vertical="center"/>
      <protection locked="0"/>
    </xf>
    <xf numFmtId="3" fontId="9" fillId="0" borderId="12" xfId="0" applyNumberFormat="1" applyFont="1" applyBorder="1" applyAlignment="1">
      <alignment horizontal="right"/>
    </xf>
    <xf numFmtId="3" fontId="9" fillId="3" borderId="12" xfId="0" applyNumberFormat="1" applyFont="1" applyFill="1" applyBorder="1" applyAlignment="1" applyProtection="1">
      <alignment horizontal="right" vertical="center"/>
      <protection locked="0"/>
    </xf>
    <xf numFmtId="3" fontId="9" fillId="3" borderId="12" xfId="0" applyNumberFormat="1" applyFont="1" applyFill="1" applyBorder="1" applyAlignment="1">
      <alignment horizontal="right"/>
    </xf>
    <xf numFmtId="164" fontId="9" fillId="5" borderId="12" xfId="0" applyNumberFormat="1" applyFont="1" applyFill="1" applyBorder="1" applyAlignment="1" applyProtection="1">
      <alignment horizontal="left" vertical="center"/>
      <protection locked="0"/>
    </xf>
    <xf numFmtId="0" fontId="41" fillId="0" borderId="12" xfId="313" applyFont="1" applyBorder="1" applyAlignment="1">
      <alignment horizontal="left" vertical="center"/>
    </xf>
    <xf numFmtId="3" fontId="41" fillId="0" borderId="12" xfId="313" applyNumberFormat="1" applyFont="1" applyBorder="1" applyAlignment="1">
      <alignment horizontal="left" vertical="center"/>
    </xf>
    <xf numFmtId="3" fontId="40" fillId="5" borderId="12" xfId="313" applyNumberFormat="1" applyFont="1" applyFill="1" applyBorder="1" applyAlignment="1">
      <alignment horizontal="right" vertical="center"/>
    </xf>
    <xf numFmtId="3" fontId="11" fillId="0" borderId="12" xfId="0" applyNumberFormat="1" applyFont="1" applyBorder="1" applyAlignment="1" applyProtection="1">
      <alignment vertical="center"/>
      <protection locked="0"/>
    </xf>
    <xf numFmtId="0" fontId="41" fillId="0" borderId="12" xfId="313" applyFont="1" applyFill="1" applyBorder="1" applyAlignment="1">
      <alignment horizontal="left" vertical="center"/>
    </xf>
    <xf numFmtId="3" fontId="13" fillId="3" borderId="12" xfId="0" applyNumberFormat="1" applyFont="1" applyFill="1" applyBorder="1" applyAlignment="1" applyProtection="1">
      <alignment horizontal="right" vertical="center"/>
      <protection locked="0"/>
    </xf>
    <xf numFmtId="3" fontId="13" fillId="3" borderId="12" xfId="0" applyNumberFormat="1" applyFont="1" applyFill="1" applyBorder="1" applyAlignment="1">
      <alignment horizontal="right"/>
    </xf>
    <xf numFmtId="3" fontId="13" fillId="0" borderId="12" xfId="0" applyNumberFormat="1" applyFont="1" applyBorder="1" applyAlignment="1">
      <alignment horizontal="right"/>
    </xf>
    <xf numFmtId="0" fontId="13" fillId="0" borderId="0" xfId="0" applyFont="1" applyAlignment="1" applyProtection="1">
      <alignment horizontal="center" vertical="center"/>
      <protection locked="0"/>
    </xf>
    <xf numFmtId="164" fontId="13" fillId="0" borderId="12" xfId="0" applyNumberFormat="1" applyFont="1" applyFill="1" applyBorder="1" applyAlignment="1" applyProtection="1">
      <alignment horizontal="left" vertical="center"/>
      <protection locked="0"/>
    </xf>
    <xf numFmtId="0" fontId="13" fillId="0" borderId="12" xfId="313" applyFont="1" applyFill="1" applyBorder="1" applyAlignment="1">
      <alignment horizontal="left" vertical="center"/>
    </xf>
    <xf numFmtId="0" fontId="13" fillId="0" borderId="12" xfId="0" applyFont="1" applyFill="1" applyBorder="1" applyAlignment="1" applyProtection="1">
      <alignment horizontal="left" vertical="center"/>
      <protection locked="0"/>
    </xf>
    <xf numFmtId="0" fontId="13" fillId="0" borderId="12" xfId="0" applyFont="1" applyFill="1" applyBorder="1" applyAlignment="1" applyProtection="1">
      <alignment horizontal="left" vertical="center"/>
    </xf>
    <xf numFmtId="0" fontId="42" fillId="0" borderId="12" xfId="313" applyFont="1" applyFill="1" applyBorder="1" applyAlignment="1">
      <alignment horizontal="left" vertical="center"/>
    </xf>
    <xf numFmtId="3" fontId="42" fillId="0" borderId="12" xfId="313" applyNumberFormat="1" applyFont="1" applyFill="1" applyBorder="1" applyAlignment="1">
      <alignment horizontal="left" vertical="center"/>
    </xf>
    <xf numFmtId="3" fontId="13" fillId="0" borderId="12" xfId="0" applyNumberFormat="1" applyFont="1" applyFill="1" applyBorder="1" applyAlignment="1">
      <alignment horizontal="right"/>
    </xf>
    <xf numFmtId="0" fontId="13" fillId="0" borderId="0" xfId="0" applyFont="1" applyFill="1" applyAlignment="1" applyProtection="1">
      <alignment horizontal="center" vertical="center"/>
      <protection locked="0"/>
    </xf>
    <xf numFmtId="0" fontId="10" fillId="13" borderId="12" xfId="0" applyFont="1" applyFill="1" applyBorder="1" applyAlignment="1" applyProtection="1">
      <alignment horizontal="center" vertical="center"/>
      <protection locked="0"/>
    </xf>
    <xf numFmtId="0" fontId="10" fillId="13" borderId="12" xfId="0" applyFont="1" applyFill="1" applyBorder="1" applyAlignment="1" applyProtection="1">
      <alignment horizontal="left" vertical="center" wrapText="1"/>
      <protection locked="0"/>
    </xf>
    <xf numFmtId="0" fontId="10" fillId="9" borderId="12" xfId="0" applyFont="1" applyFill="1" applyBorder="1" applyAlignment="1" applyProtection="1">
      <alignment horizontal="left" vertical="center" wrapText="1"/>
      <protection locked="0"/>
    </xf>
    <xf numFmtId="0" fontId="10" fillId="9" borderId="12" xfId="0" applyFont="1" applyFill="1" applyBorder="1" applyAlignment="1" applyProtection="1">
      <alignment horizontal="left" vertical="center"/>
      <protection locked="0"/>
    </xf>
    <xf numFmtId="0" fontId="10" fillId="9" borderId="12" xfId="0" applyFont="1" applyFill="1" applyBorder="1" applyAlignment="1" applyProtection="1">
      <alignment horizontal="left" vertical="center" wrapText="1"/>
    </xf>
    <xf numFmtId="0" fontId="10" fillId="10" borderId="12" xfId="0" applyFont="1" applyFill="1" applyBorder="1" applyAlignment="1" applyProtection="1">
      <alignment horizontal="left" vertical="center" wrapText="1"/>
      <protection locked="0"/>
    </xf>
    <xf numFmtId="0" fontId="10" fillId="11" borderId="12" xfId="0" applyFont="1" applyFill="1" applyBorder="1" applyAlignment="1" applyProtection="1">
      <alignment horizontal="left" vertical="center" wrapText="1"/>
      <protection locked="0"/>
    </xf>
    <xf numFmtId="0" fontId="10" fillId="17" borderId="12" xfId="0" applyFont="1" applyFill="1" applyBorder="1" applyAlignment="1" applyProtection="1">
      <alignment horizontal="left" vertical="center" wrapText="1"/>
      <protection locked="0"/>
    </xf>
    <xf numFmtId="0" fontId="10" fillId="32" borderId="12" xfId="0" applyFont="1" applyFill="1" applyBorder="1" applyAlignment="1">
      <alignment horizontal="left" vertical="center" wrapText="1"/>
    </xf>
    <xf numFmtId="0" fontId="11" fillId="32" borderId="12" xfId="0" applyFont="1" applyFill="1" applyBorder="1" applyAlignment="1">
      <alignment horizontal="left" vertical="center" wrapText="1"/>
    </xf>
    <xf numFmtId="0" fontId="33" fillId="32" borderId="12" xfId="0" applyFont="1" applyFill="1" applyBorder="1" applyAlignment="1">
      <alignment horizontal="left" vertical="center" wrapText="1"/>
    </xf>
    <xf numFmtId="0" fontId="18" fillId="8" borderId="12" xfId="312" applyFont="1" applyFill="1" applyBorder="1" applyAlignment="1">
      <alignment horizontal="left" vertical="center"/>
    </xf>
    <xf numFmtId="0" fontId="18" fillId="20" borderId="12" xfId="313" applyFont="1" applyFill="1" applyBorder="1" applyAlignment="1">
      <alignment horizontal="left" vertical="center"/>
    </xf>
    <xf numFmtId="3" fontId="18" fillId="20" borderId="12" xfId="312" applyNumberFormat="1" applyFont="1" applyFill="1" applyBorder="1" applyAlignment="1">
      <alignment horizontal="left" vertical="center"/>
    </xf>
    <xf numFmtId="0" fontId="18" fillId="0" borderId="12" xfId="313" applyFont="1" applyBorder="1" applyAlignment="1"/>
    <xf numFmtId="0" fontId="18" fillId="0" borderId="12" xfId="312" applyFont="1" applyBorder="1" applyAlignment="1"/>
    <xf numFmtId="3" fontId="18" fillId="0" borderId="12" xfId="312" applyNumberFormat="1" applyFont="1" applyBorder="1" applyAlignment="1"/>
    <xf numFmtId="0" fontId="13" fillId="0" borderId="12" xfId="0" applyFont="1" applyFill="1" applyBorder="1" applyAlignment="1" applyProtection="1">
      <alignment horizontal="center" vertical="center"/>
      <protection locked="0"/>
    </xf>
    <xf numFmtId="0" fontId="13" fillId="0" borderId="12" xfId="313" applyFont="1" applyBorder="1" applyAlignment="1">
      <alignment horizontal="left" vertical="center"/>
    </xf>
    <xf numFmtId="0" fontId="13" fillId="0" borderId="12" xfId="312" applyFont="1" applyBorder="1" applyAlignment="1">
      <alignment horizontal="left" vertical="center"/>
    </xf>
    <xf numFmtId="0" fontId="13" fillId="0" borderId="12" xfId="0" applyFont="1" applyBorder="1" applyAlignment="1" applyProtection="1">
      <alignment horizontal="left" vertical="center"/>
    </xf>
    <xf numFmtId="3" fontId="13" fillId="0" borderId="12" xfId="312" applyNumberFormat="1" applyFont="1" applyBorder="1" applyAlignment="1">
      <alignment horizontal="left" vertical="center"/>
    </xf>
    <xf numFmtId="0" fontId="11" fillId="0" borderId="12" xfId="313" applyFont="1" applyBorder="1" applyAlignment="1"/>
    <xf numFmtId="0" fontId="18" fillId="8" borderId="12" xfId="313" applyFont="1" applyFill="1" applyBorder="1" applyAlignment="1">
      <alignment horizontal="left" vertical="center"/>
    </xf>
    <xf numFmtId="3" fontId="12" fillId="0" borderId="12" xfId="0" applyNumberFormat="1" applyFont="1" applyBorder="1" applyAlignment="1" applyProtection="1">
      <alignment horizontal="right" vertical="center"/>
      <protection locked="0"/>
    </xf>
    <xf numFmtId="3" fontId="41" fillId="0" borderId="12" xfId="313" applyNumberFormat="1" applyFont="1" applyFill="1" applyBorder="1" applyAlignment="1">
      <alignment horizontal="left" vertical="center"/>
    </xf>
    <xf numFmtId="3" fontId="9" fillId="0" borderId="0" xfId="0" applyNumberFormat="1" applyFont="1"/>
    <xf numFmtId="0" fontId="43" fillId="22" borderId="0" xfId="0" applyFont="1" applyFill="1" applyAlignment="1">
      <alignment horizontal="left" vertical="center"/>
    </xf>
    <xf numFmtId="15" fontId="9" fillId="18" borderId="0" xfId="0" applyNumberFormat="1" applyFont="1" applyFill="1" applyAlignment="1">
      <alignment horizontal="left" vertical="center"/>
    </xf>
    <xf numFmtId="0" fontId="9" fillId="18" borderId="0" xfId="0" applyFont="1" applyFill="1" applyAlignment="1">
      <alignment vertical="center"/>
    </xf>
    <xf numFmtId="0" fontId="44" fillId="18" borderId="0" xfId="0" applyFont="1" applyFill="1" applyAlignment="1">
      <alignment vertical="center"/>
    </xf>
    <xf numFmtId="0" fontId="12" fillId="18" borderId="0" xfId="0" applyFont="1" applyFill="1" applyAlignment="1">
      <alignment vertical="center"/>
    </xf>
    <xf numFmtId="0" fontId="9" fillId="0" borderId="19" xfId="0" applyFont="1" applyBorder="1" applyAlignment="1">
      <alignment vertical="center"/>
    </xf>
    <xf numFmtId="0" fontId="10" fillId="0" borderId="0" xfId="0" applyFont="1" applyFill="1" applyBorder="1" applyAlignment="1">
      <alignment horizontal="center" vertical="center"/>
    </xf>
    <xf numFmtId="0" fontId="44" fillId="4" borderId="20" xfId="0" applyFont="1" applyFill="1" applyBorder="1" applyAlignment="1">
      <alignment horizontal="left" vertical="center" wrapText="1"/>
    </xf>
    <xf numFmtId="0" fontId="12" fillId="4" borderId="23" xfId="0" applyFont="1" applyFill="1" applyBorder="1" applyAlignment="1">
      <alignment horizontal="left" vertical="center"/>
    </xf>
    <xf numFmtId="0" fontId="12" fillId="4" borderId="20" xfId="0" applyFont="1" applyFill="1" applyBorder="1" applyAlignment="1">
      <alignment horizontal="left" vertical="center"/>
    </xf>
    <xf numFmtId="0" fontId="12" fillId="4" borderId="24" xfId="0" applyFont="1" applyFill="1" applyBorder="1" applyAlignment="1">
      <alignment horizontal="left" vertical="center"/>
    </xf>
    <xf numFmtId="0" fontId="12" fillId="4" borderId="25" xfId="0" applyFont="1" applyFill="1" applyBorder="1" applyAlignment="1">
      <alignment horizontal="left" vertical="center"/>
    </xf>
    <xf numFmtId="0" fontId="12" fillId="4" borderId="26" xfId="0" applyFont="1" applyFill="1" applyBorder="1" applyAlignment="1">
      <alignment horizontal="left" vertical="center"/>
    </xf>
    <xf numFmtId="0" fontId="12" fillId="0" borderId="27" xfId="0" applyFont="1" applyFill="1" applyBorder="1" applyAlignment="1">
      <alignment horizontal="left" vertical="center"/>
    </xf>
    <xf numFmtId="0" fontId="9" fillId="0" borderId="28" xfId="0" applyFont="1" applyFill="1" applyBorder="1" applyAlignment="1">
      <alignment horizontal="left" vertical="center"/>
    </xf>
    <xf numFmtId="3" fontId="9" fillId="0" borderId="29" xfId="0" applyNumberFormat="1" applyFont="1" applyFill="1" applyBorder="1" applyAlignment="1">
      <alignment vertical="center"/>
    </xf>
    <xf numFmtId="3" fontId="9" fillId="0" borderId="30" xfId="0" applyNumberFormat="1" applyFont="1" applyFill="1" applyBorder="1" applyAlignment="1">
      <alignment vertical="center"/>
    </xf>
    <xf numFmtId="3" fontId="9" fillId="0" borderId="31" xfId="0" applyNumberFormat="1" applyFont="1" applyFill="1" applyBorder="1" applyAlignment="1">
      <alignment vertical="center"/>
    </xf>
    <xf numFmtId="0" fontId="9" fillId="0" borderId="32" xfId="0" applyFont="1" applyFill="1" applyBorder="1" applyAlignment="1">
      <alignment horizontal="left" vertical="center"/>
    </xf>
    <xf numFmtId="3" fontId="9" fillId="0" borderId="33" xfId="0" applyNumberFormat="1" applyFont="1" applyFill="1" applyBorder="1" applyAlignment="1">
      <alignment vertical="center"/>
    </xf>
    <xf numFmtId="0" fontId="9" fillId="14" borderId="28" xfId="0" applyFont="1" applyFill="1" applyBorder="1" applyAlignment="1">
      <alignment horizontal="left" vertical="center"/>
    </xf>
    <xf numFmtId="3" fontId="9" fillId="14" borderId="29" xfId="0" applyNumberFormat="1" applyFont="1" applyFill="1" applyBorder="1" applyAlignment="1">
      <alignment vertical="center"/>
    </xf>
    <xf numFmtId="3" fontId="9" fillId="14" borderId="30" xfId="0" applyNumberFormat="1" applyFont="1" applyFill="1" applyBorder="1" applyAlignment="1">
      <alignment vertical="center"/>
    </xf>
    <xf numFmtId="3" fontId="9" fillId="14" borderId="31" xfId="0" applyNumberFormat="1" applyFont="1" applyFill="1" applyBorder="1" applyAlignment="1">
      <alignment vertical="center"/>
    </xf>
    <xf numFmtId="0" fontId="9" fillId="14" borderId="32" xfId="0" applyFont="1" applyFill="1" applyBorder="1" applyAlignment="1">
      <alignment horizontal="left" vertical="center"/>
    </xf>
    <xf numFmtId="3" fontId="9" fillId="0" borderId="34" xfId="0" applyNumberFormat="1" applyFont="1" applyFill="1" applyBorder="1" applyAlignment="1">
      <alignment vertical="center"/>
    </xf>
    <xf numFmtId="0" fontId="9" fillId="0" borderId="35" xfId="0" applyFont="1" applyFill="1" applyBorder="1" applyAlignment="1">
      <alignment vertical="center"/>
    </xf>
    <xf numFmtId="3" fontId="9" fillId="0" borderId="35" xfId="0" applyNumberFormat="1" applyFont="1" applyFill="1" applyBorder="1" applyAlignment="1">
      <alignment vertical="center"/>
    </xf>
    <xf numFmtId="3" fontId="12" fillId="0" borderId="19" xfId="0" applyNumberFormat="1" applyFont="1" applyBorder="1" applyAlignment="1">
      <alignment vertical="center"/>
    </xf>
    <xf numFmtId="3" fontId="12" fillId="35" borderId="15" xfId="0" applyNumberFormat="1" applyFont="1" applyFill="1" applyBorder="1" applyAlignment="1">
      <alignment vertical="center"/>
    </xf>
    <xf numFmtId="3" fontId="12" fillId="36" borderId="36" xfId="0" applyNumberFormat="1" applyFont="1" applyFill="1" applyBorder="1" applyAlignment="1">
      <alignment vertical="center"/>
    </xf>
    <xf numFmtId="3" fontId="12" fillId="0" borderId="0" xfId="0" applyNumberFormat="1" applyFont="1" applyFill="1" applyBorder="1" applyAlignment="1">
      <alignment vertical="center"/>
    </xf>
    <xf numFmtId="3" fontId="12" fillId="35" borderId="2" xfId="0" applyNumberFormat="1" applyFont="1" applyFill="1" applyBorder="1" applyAlignment="1">
      <alignment horizontal="right"/>
    </xf>
    <xf numFmtId="3" fontId="12" fillId="36" borderId="37" xfId="0" applyNumberFormat="1" applyFont="1" applyFill="1" applyBorder="1" applyAlignment="1">
      <alignment horizontal="right"/>
    </xf>
    <xf numFmtId="3" fontId="12" fillId="0" borderId="0" xfId="0" applyNumberFormat="1" applyFont="1" applyFill="1" applyBorder="1" applyAlignment="1">
      <alignment horizontal="right"/>
    </xf>
    <xf numFmtId="0" fontId="9" fillId="0" borderId="0" xfId="0" applyFont="1" applyBorder="1" applyAlignment="1">
      <alignment vertical="center"/>
    </xf>
    <xf numFmtId="3" fontId="12" fillId="36" borderId="38" xfId="0" applyNumberFormat="1" applyFont="1" applyFill="1" applyBorder="1" applyAlignment="1">
      <alignment horizontal="right"/>
    </xf>
    <xf numFmtId="3" fontId="12" fillId="0" borderId="39" xfId="0" applyNumberFormat="1" applyFont="1" applyBorder="1" applyAlignment="1">
      <alignment horizontal="right" vertical="center"/>
    </xf>
    <xf numFmtId="3" fontId="12" fillId="0" borderId="15" xfId="0" applyNumberFormat="1" applyFont="1" applyBorder="1" applyAlignment="1">
      <alignment horizontal="right" vertical="center"/>
    </xf>
    <xf numFmtId="3" fontId="12" fillId="0" borderId="0" xfId="0" applyNumberFormat="1" applyFont="1" applyBorder="1" applyAlignment="1">
      <alignment horizontal="right" vertical="center"/>
    </xf>
    <xf numFmtId="3" fontId="12" fillId="0" borderId="36" xfId="0" applyNumberFormat="1" applyFont="1" applyBorder="1" applyAlignment="1">
      <alignment horizontal="right" vertical="center"/>
    </xf>
    <xf numFmtId="0" fontId="12" fillId="0" borderId="37" xfId="0" applyFont="1" applyBorder="1" applyAlignment="1">
      <alignment horizontal="right" vertical="center"/>
    </xf>
    <xf numFmtId="0" fontId="12" fillId="0" borderId="2" xfId="0" applyFont="1" applyBorder="1" applyAlignment="1">
      <alignment horizontal="right" vertical="center"/>
    </xf>
    <xf numFmtId="0" fontId="12" fillId="0" borderId="0" xfId="0" applyFont="1" applyBorder="1" applyAlignment="1">
      <alignment horizontal="right" vertical="center"/>
    </xf>
    <xf numFmtId="0" fontId="12" fillId="0" borderId="38" xfId="0" applyFont="1" applyBorder="1" applyAlignment="1">
      <alignment horizontal="right" vertical="center"/>
    </xf>
    <xf numFmtId="0" fontId="9" fillId="0" borderId="0" xfId="0" applyFont="1" applyFill="1" applyBorder="1" applyAlignment="1">
      <alignment vertical="center"/>
    </xf>
    <xf numFmtId="0" fontId="12" fillId="4" borderId="12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left" vertical="center"/>
    </xf>
    <xf numFmtId="3" fontId="9" fillId="0" borderId="12" xfId="0" applyNumberFormat="1" applyFont="1" applyBorder="1" applyAlignment="1">
      <alignment vertical="center"/>
    </xf>
    <xf numFmtId="3" fontId="9" fillId="0" borderId="12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horizontal="right" vertical="center"/>
    </xf>
    <xf numFmtId="3" fontId="9" fillId="0" borderId="15" xfId="0" applyNumberFormat="1" applyFont="1" applyBorder="1" applyAlignment="1">
      <alignment vertical="center"/>
    </xf>
    <xf numFmtId="3" fontId="12" fillId="0" borderId="15" xfId="0" applyNumberFormat="1" applyFont="1" applyBorder="1" applyAlignment="1">
      <alignment vertical="center"/>
    </xf>
    <xf numFmtId="0" fontId="9" fillId="0" borderId="0" xfId="0" applyFont="1" applyAlignment="1">
      <alignment horizontal="right" vertical="center"/>
    </xf>
    <xf numFmtId="0" fontId="9" fillId="0" borderId="2" xfId="0" applyFont="1" applyBorder="1" applyAlignment="1">
      <alignment horizontal="right" vertical="center"/>
    </xf>
    <xf numFmtId="0" fontId="12" fillId="0" borderId="0" xfId="0" applyFont="1" applyAlignment="1">
      <alignment vertical="center"/>
    </xf>
    <xf numFmtId="0" fontId="9" fillId="0" borderId="37" xfId="0" applyFont="1" applyBorder="1" applyAlignment="1">
      <alignment horizontal="right" vertical="center"/>
    </xf>
    <xf numFmtId="10" fontId="9" fillId="0" borderId="0" xfId="0" applyNumberFormat="1" applyFont="1" applyAlignment="1">
      <alignment vertical="center"/>
    </xf>
    <xf numFmtId="0" fontId="12" fillId="4" borderId="0" xfId="0" applyFont="1" applyFill="1" applyBorder="1" applyAlignment="1">
      <alignment horizontal="center" vertical="center"/>
    </xf>
    <xf numFmtId="0" fontId="12" fillId="4" borderId="45" xfId="0" applyFont="1" applyFill="1" applyBorder="1" applyAlignment="1">
      <alignment horizontal="left" vertical="center"/>
    </xf>
    <xf numFmtId="0" fontId="9" fillId="0" borderId="46" xfId="0" applyFont="1" applyBorder="1" applyAlignment="1">
      <alignment vertical="center"/>
    </xf>
    <xf numFmtId="0" fontId="12" fillId="4" borderId="2" xfId="0" applyFont="1" applyFill="1" applyBorder="1" applyAlignment="1">
      <alignment horizontal="left" vertical="center"/>
    </xf>
    <xf numFmtId="0" fontId="12" fillId="4" borderId="37" xfId="0" applyFont="1" applyFill="1" applyBorder="1" applyAlignment="1">
      <alignment horizontal="left" vertical="center"/>
    </xf>
    <xf numFmtId="0" fontId="10" fillId="4" borderId="47" xfId="0" applyFont="1" applyFill="1" applyBorder="1" applyAlignment="1">
      <alignment horizontal="center" vertical="center"/>
    </xf>
    <xf numFmtId="0" fontId="10" fillId="4" borderId="12" xfId="0" applyFont="1" applyFill="1" applyBorder="1" applyAlignment="1">
      <alignment horizontal="center" vertical="center"/>
    </xf>
    <xf numFmtId="0" fontId="10" fillId="4" borderId="48" xfId="0" applyFont="1" applyFill="1" applyBorder="1" applyAlignment="1">
      <alignment horizontal="center" vertical="center"/>
    </xf>
    <xf numFmtId="0" fontId="10" fillId="4" borderId="0" xfId="0" applyFont="1" applyFill="1" applyBorder="1" applyAlignment="1">
      <alignment horizontal="center" vertical="center"/>
    </xf>
    <xf numFmtId="0" fontId="9" fillId="0" borderId="49" xfId="0" applyFont="1" applyFill="1" applyBorder="1" applyAlignment="1">
      <alignment horizontal="left" vertical="center"/>
    </xf>
    <xf numFmtId="3" fontId="9" fillId="0" borderId="50" xfId="0" applyNumberFormat="1" applyFont="1" applyBorder="1" applyAlignment="1">
      <alignment vertical="center"/>
    </xf>
    <xf numFmtId="3" fontId="9" fillId="0" borderId="51" xfId="0" applyNumberFormat="1" applyFont="1" applyBorder="1" applyAlignment="1">
      <alignment vertical="center"/>
    </xf>
    <xf numFmtId="3" fontId="9" fillId="0" borderId="52" xfId="0" applyNumberFormat="1" applyFont="1" applyBorder="1" applyAlignment="1">
      <alignment vertical="center"/>
    </xf>
    <xf numFmtId="3" fontId="9" fillId="0" borderId="0" xfId="0" applyNumberFormat="1" applyFont="1" applyBorder="1" applyAlignment="1">
      <alignment vertical="center"/>
    </xf>
    <xf numFmtId="0" fontId="9" fillId="0" borderId="53" xfId="0" applyFont="1" applyFill="1" applyBorder="1" applyAlignment="1">
      <alignment horizontal="left" vertical="center"/>
    </xf>
    <xf numFmtId="3" fontId="9" fillId="0" borderId="54" xfId="0" applyNumberFormat="1" applyFont="1" applyBorder="1" applyAlignment="1">
      <alignment vertical="center"/>
    </xf>
    <xf numFmtId="0" fontId="9" fillId="0" borderId="52" xfId="0" applyFont="1" applyBorder="1" applyAlignment="1">
      <alignment vertical="center"/>
    </xf>
    <xf numFmtId="3" fontId="9" fillId="0" borderId="19" xfId="0" applyNumberFormat="1" applyFont="1" applyBorder="1" applyAlignment="1">
      <alignment vertical="center"/>
    </xf>
    <xf numFmtId="0" fontId="9" fillId="5" borderId="0" xfId="0" applyFont="1" applyFill="1" applyAlignment="1">
      <alignment horizontal="right" vertical="center"/>
    </xf>
    <xf numFmtId="3" fontId="9" fillId="5" borderId="0" xfId="0" applyNumberFormat="1" applyFont="1" applyFill="1" applyAlignment="1">
      <alignment vertical="center"/>
    </xf>
    <xf numFmtId="9" fontId="9" fillId="5" borderId="0" xfId="0" applyNumberFormat="1" applyFont="1" applyFill="1" applyAlignment="1">
      <alignment vertical="center"/>
    </xf>
    <xf numFmtId="0" fontId="9" fillId="5" borderId="0" xfId="0" applyFont="1" applyFill="1" applyAlignment="1">
      <alignment vertical="center"/>
    </xf>
    <xf numFmtId="0" fontId="9" fillId="14" borderId="55" xfId="0" applyFont="1" applyFill="1" applyBorder="1" applyAlignment="1">
      <alignment horizontal="left" vertical="center"/>
    </xf>
    <xf numFmtId="3" fontId="9" fillId="14" borderId="54" xfId="0" applyNumberFormat="1" applyFont="1" applyFill="1" applyBorder="1" applyAlignment="1">
      <alignment vertical="center"/>
    </xf>
    <xf numFmtId="3" fontId="9" fillId="0" borderId="19" xfId="0" applyNumberFormat="1" applyFont="1" applyBorder="1" applyAlignment="1">
      <alignment horizontal="right" vertical="center"/>
    </xf>
    <xf numFmtId="9" fontId="9" fillId="0" borderId="0" xfId="0" applyNumberFormat="1" applyFont="1" applyAlignment="1">
      <alignment vertical="center"/>
    </xf>
    <xf numFmtId="3" fontId="9" fillId="0" borderId="56" xfId="0" applyNumberFormat="1" applyFont="1" applyBorder="1" applyAlignment="1">
      <alignment vertical="center"/>
    </xf>
    <xf numFmtId="3" fontId="9" fillId="0" borderId="11" xfId="0" applyNumberFormat="1" applyFont="1" applyBorder="1" applyAlignment="1">
      <alignment vertical="center"/>
    </xf>
    <xf numFmtId="3" fontId="9" fillId="0" borderId="57" xfId="0" applyNumberFormat="1" applyFont="1" applyBorder="1" applyAlignment="1">
      <alignment horizontal="right" vertical="center"/>
    </xf>
    <xf numFmtId="3" fontId="9" fillId="0" borderId="58" xfId="0" applyNumberFormat="1" applyFont="1" applyBorder="1" applyAlignment="1">
      <alignment vertical="center"/>
    </xf>
    <xf numFmtId="0" fontId="9" fillId="0" borderId="59" xfId="0" applyFont="1" applyBorder="1" applyAlignment="1">
      <alignment vertical="center"/>
    </xf>
    <xf numFmtId="3" fontId="12" fillId="0" borderId="60" xfId="0" applyNumberFormat="1" applyFont="1" applyBorder="1" applyAlignment="1">
      <alignment vertical="center"/>
    </xf>
    <xf numFmtId="3" fontId="12" fillId="0" borderId="0" xfId="0" applyNumberFormat="1" applyFont="1" applyAlignment="1">
      <alignment vertical="center"/>
    </xf>
    <xf numFmtId="3" fontId="12" fillId="0" borderId="61" xfId="0" applyNumberFormat="1" applyFont="1" applyBorder="1" applyAlignment="1">
      <alignment vertical="center"/>
    </xf>
    <xf numFmtId="3" fontId="12" fillId="0" borderId="62" xfId="0" applyNumberFormat="1" applyFont="1" applyBorder="1" applyAlignment="1">
      <alignment vertical="center"/>
    </xf>
    <xf numFmtId="3" fontId="12" fillId="0" borderId="63" xfId="0" applyNumberFormat="1" applyFont="1" applyBorder="1" applyAlignment="1">
      <alignment vertical="center"/>
    </xf>
    <xf numFmtId="3" fontId="12" fillId="0" borderId="0" xfId="0" applyNumberFormat="1" applyFont="1" applyBorder="1" applyAlignment="1">
      <alignment vertical="center"/>
    </xf>
    <xf numFmtId="0" fontId="12" fillId="4" borderId="37" xfId="0" applyFont="1" applyFill="1" applyBorder="1" applyAlignment="1">
      <alignment vertical="center" wrapText="1"/>
    </xf>
    <xf numFmtId="0" fontId="44" fillId="0" borderId="68" xfId="0" applyFont="1" applyBorder="1" applyAlignment="1">
      <alignment vertical="center" wrapText="1"/>
    </xf>
    <xf numFmtId="0" fontId="12" fillId="4" borderId="69" xfId="0" applyFont="1" applyFill="1" applyBorder="1" applyAlignment="1">
      <alignment vertical="center" wrapText="1"/>
    </xf>
    <xf numFmtId="0" fontId="10" fillId="37" borderId="47" xfId="0" applyFont="1" applyFill="1" applyBorder="1" applyAlignment="1">
      <alignment vertical="center" wrapText="1"/>
    </xf>
    <xf numFmtId="0" fontId="10" fillId="37" borderId="12" xfId="0" applyFont="1" applyFill="1" applyBorder="1" applyAlignment="1">
      <alignment vertical="center" wrapText="1"/>
    </xf>
    <xf numFmtId="0" fontId="10" fillId="4" borderId="40" xfId="0" applyFont="1" applyFill="1" applyBorder="1" applyAlignment="1">
      <alignment vertical="center" wrapText="1"/>
    </xf>
    <xf numFmtId="0" fontId="10" fillId="4" borderId="12" xfId="0" applyFont="1" applyFill="1" applyBorder="1" applyAlignment="1">
      <alignment vertical="center" wrapText="1"/>
    </xf>
    <xf numFmtId="0" fontId="10" fillId="4" borderId="70" xfId="0" applyFont="1" applyFill="1" applyBorder="1" applyAlignment="1">
      <alignment vertical="center" wrapText="1"/>
    </xf>
    <xf numFmtId="0" fontId="9" fillId="0" borderId="23" xfId="0" applyFont="1" applyFill="1" applyBorder="1" applyAlignment="1">
      <alignment horizontal="left" vertical="center"/>
    </xf>
    <xf numFmtId="3" fontId="9" fillId="0" borderId="71" xfId="0" applyNumberFormat="1" applyFont="1" applyBorder="1" applyAlignment="1">
      <alignment vertical="center"/>
    </xf>
    <xf numFmtId="3" fontId="11" fillId="38" borderId="72" xfId="0" applyNumberFormat="1" applyFont="1" applyFill="1" applyBorder="1" applyAlignment="1">
      <alignment vertical="center"/>
    </xf>
    <xf numFmtId="3" fontId="9" fillId="0" borderId="72" xfId="0" applyNumberFormat="1" applyFont="1" applyBorder="1" applyAlignment="1">
      <alignment vertical="center"/>
    </xf>
    <xf numFmtId="3" fontId="9" fillId="0" borderId="0" xfId="0" applyNumberFormat="1" applyFont="1" applyFill="1" applyBorder="1" applyAlignment="1">
      <alignment vertical="center"/>
    </xf>
    <xf numFmtId="3" fontId="9" fillId="0" borderId="51" xfId="0" applyNumberFormat="1" applyFont="1" applyFill="1" applyBorder="1" applyAlignment="1">
      <alignment vertical="center"/>
    </xf>
    <xf numFmtId="3" fontId="9" fillId="0" borderId="73" xfId="0" applyNumberFormat="1" applyFont="1" applyFill="1" applyBorder="1" applyAlignment="1">
      <alignment vertical="center"/>
    </xf>
    <xf numFmtId="3" fontId="9" fillId="38" borderId="74" xfId="0" applyNumberFormat="1" applyFont="1" applyFill="1" applyBorder="1" applyAlignment="1">
      <alignment vertical="center"/>
    </xf>
    <xf numFmtId="3" fontId="9" fillId="0" borderId="0" xfId="0" applyNumberFormat="1" applyFont="1" applyFill="1"/>
    <xf numFmtId="3" fontId="13" fillId="0" borderId="74" xfId="0" applyNumberFormat="1" applyFont="1" applyFill="1" applyBorder="1" applyAlignment="1">
      <alignment vertical="center"/>
    </xf>
    <xf numFmtId="3" fontId="11" fillId="0" borderId="0" xfId="0" applyNumberFormat="1" applyFont="1" applyFill="1" applyBorder="1" applyAlignment="1">
      <alignment vertical="center"/>
    </xf>
    <xf numFmtId="3" fontId="11" fillId="0" borderId="51" xfId="0" applyNumberFormat="1" applyFont="1" applyFill="1" applyBorder="1" applyAlignment="1">
      <alignment vertical="center"/>
    </xf>
    <xf numFmtId="3" fontId="11" fillId="0" borderId="73" xfId="0" applyNumberFormat="1" applyFont="1" applyFill="1" applyBorder="1" applyAlignment="1">
      <alignment vertical="center"/>
    </xf>
    <xf numFmtId="3" fontId="11" fillId="38" borderId="74" xfId="0" applyNumberFormat="1" applyFont="1" applyFill="1" applyBorder="1" applyAlignment="1">
      <alignment vertical="center"/>
    </xf>
    <xf numFmtId="3" fontId="13" fillId="0" borderId="0" xfId="0" applyNumberFormat="1" applyFont="1"/>
    <xf numFmtId="0" fontId="13" fillId="0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3" fontId="9" fillId="0" borderId="74" xfId="0" applyNumberFormat="1" applyFont="1" applyFill="1" applyBorder="1" applyAlignment="1">
      <alignment vertical="center"/>
    </xf>
    <xf numFmtId="3" fontId="9" fillId="14" borderId="71" xfId="0" applyNumberFormat="1" applyFont="1" applyFill="1" applyBorder="1" applyAlignment="1">
      <alignment vertical="center"/>
    </xf>
    <xf numFmtId="3" fontId="11" fillId="14" borderId="72" xfId="0" applyNumberFormat="1" applyFont="1" applyFill="1" applyBorder="1" applyAlignment="1">
      <alignment vertical="center"/>
    </xf>
    <xf numFmtId="3" fontId="9" fillId="14" borderId="72" xfId="0" applyNumberFormat="1" applyFont="1" applyFill="1" applyBorder="1" applyAlignment="1">
      <alignment vertical="center"/>
    </xf>
    <xf numFmtId="3" fontId="9" fillId="38" borderId="0" xfId="0" applyNumberFormat="1" applyFont="1" applyFill="1" applyBorder="1" applyAlignment="1">
      <alignment vertical="center"/>
    </xf>
    <xf numFmtId="3" fontId="11" fillId="38" borderId="0" xfId="0" applyNumberFormat="1" applyFont="1" applyFill="1" applyBorder="1" applyAlignment="1">
      <alignment vertical="center"/>
    </xf>
    <xf numFmtId="3" fontId="9" fillId="0" borderId="75" xfId="0" applyNumberFormat="1" applyFont="1" applyBorder="1" applyAlignment="1">
      <alignment vertical="center"/>
    </xf>
    <xf numFmtId="3" fontId="11" fillId="38" borderId="76" xfId="0" applyNumberFormat="1" applyFont="1" applyFill="1" applyBorder="1" applyAlignment="1">
      <alignment vertical="center"/>
    </xf>
    <xf numFmtId="3" fontId="9" fillId="0" borderId="76" xfId="0" applyNumberFormat="1" applyFont="1" applyBorder="1" applyAlignment="1">
      <alignment vertical="center"/>
    </xf>
    <xf numFmtId="3" fontId="9" fillId="0" borderId="77" xfId="0" applyNumberFormat="1" applyFont="1" applyFill="1" applyBorder="1" applyAlignment="1">
      <alignment vertical="center"/>
    </xf>
    <xf numFmtId="3" fontId="9" fillId="0" borderId="58" xfId="0" applyNumberFormat="1" applyFont="1" applyFill="1" applyBorder="1" applyAlignment="1">
      <alignment vertical="center"/>
    </xf>
    <xf numFmtId="3" fontId="9" fillId="0" borderId="78" xfId="0" applyNumberFormat="1" applyFont="1" applyFill="1" applyBorder="1" applyAlignment="1">
      <alignment vertical="center"/>
    </xf>
    <xf numFmtId="3" fontId="9" fillId="0" borderId="79" xfId="0" applyNumberFormat="1" applyFont="1" applyFill="1" applyBorder="1" applyAlignment="1">
      <alignment vertical="center"/>
    </xf>
    <xf numFmtId="3" fontId="44" fillId="0" borderId="80" xfId="0" applyNumberFormat="1" applyFont="1" applyBorder="1" applyAlignment="1">
      <alignment vertical="center"/>
    </xf>
    <xf numFmtId="3" fontId="12" fillId="0" borderId="73" xfId="0" applyNumberFormat="1" applyFont="1" applyBorder="1" applyAlignment="1">
      <alignment vertical="center"/>
    </xf>
    <xf numFmtId="3" fontId="44" fillId="0" borderId="81" xfId="0" applyNumberFormat="1" applyFont="1" applyBorder="1" applyAlignment="1">
      <alignment vertical="center"/>
    </xf>
    <xf numFmtId="3" fontId="12" fillId="0" borderId="52" xfId="0" applyNumberFormat="1" applyFont="1" applyBorder="1" applyAlignment="1">
      <alignment vertical="center"/>
    </xf>
    <xf numFmtId="3" fontId="33" fillId="0" borderId="61" xfId="0" applyNumberFormat="1" applyFont="1" applyBorder="1" applyAlignment="1">
      <alignment vertical="center"/>
    </xf>
    <xf numFmtId="3" fontId="33" fillId="0" borderId="62" xfId="0" applyNumberFormat="1" applyFont="1" applyBorder="1" applyAlignment="1">
      <alignment vertical="center"/>
    </xf>
    <xf numFmtId="3" fontId="33" fillId="0" borderId="64" xfId="0" applyNumberFormat="1" applyFont="1" applyBorder="1" applyAlignment="1">
      <alignment vertical="center"/>
    </xf>
    <xf numFmtId="3" fontId="33" fillId="0" borderId="82" xfId="0" applyNumberFormat="1" applyFont="1" applyBorder="1" applyAlignment="1">
      <alignment vertical="center"/>
    </xf>
    <xf numFmtId="0" fontId="12" fillId="0" borderId="0" xfId="0" applyFont="1" applyFill="1" applyAlignment="1">
      <alignment vertical="center"/>
    </xf>
    <xf numFmtId="3" fontId="9" fillId="34" borderId="0" xfId="0" applyNumberFormat="1" applyFont="1" applyFill="1" applyAlignment="1">
      <alignment vertical="center"/>
    </xf>
    <xf numFmtId="0" fontId="12" fillId="4" borderId="46" xfId="0" applyFont="1" applyFill="1" applyBorder="1" applyAlignment="1">
      <alignment horizontal="left" vertical="center"/>
    </xf>
    <xf numFmtId="0" fontId="9" fillId="0" borderId="83" xfId="0" applyFont="1" applyFill="1" applyBorder="1" applyAlignment="1">
      <alignment horizontal="left" vertical="center"/>
    </xf>
    <xf numFmtId="3" fontId="9" fillId="0" borderId="83" xfId="0" applyNumberFormat="1" applyFont="1" applyBorder="1" applyAlignment="1">
      <alignment vertical="center"/>
    </xf>
    <xf numFmtId="3" fontId="9" fillId="0" borderId="84" xfId="0" applyNumberFormat="1" applyFont="1" applyBorder="1" applyAlignment="1">
      <alignment vertical="center"/>
    </xf>
    <xf numFmtId="0" fontId="9" fillId="0" borderId="84" xfId="0" applyFont="1" applyBorder="1" applyAlignment="1">
      <alignment vertical="center"/>
    </xf>
    <xf numFmtId="0" fontId="9" fillId="0" borderId="85" xfId="0" applyFont="1" applyFill="1" applyBorder="1" applyAlignment="1">
      <alignment horizontal="left" vertical="center"/>
    </xf>
    <xf numFmtId="3" fontId="9" fillId="0" borderId="85" xfId="0" applyNumberFormat="1" applyFont="1" applyBorder="1" applyAlignment="1">
      <alignment vertical="center"/>
    </xf>
    <xf numFmtId="3" fontId="9" fillId="0" borderId="86" xfId="0" applyNumberFormat="1" applyFont="1" applyBorder="1" applyAlignment="1">
      <alignment vertical="center"/>
    </xf>
    <xf numFmtId="0" fontId="9" fillId="0" borderId="86" xfId="0" applyFont="1" applyBorder="1" applyAlignment="1">
      <alignment vertical="center"/>
    </xf>
    <xf numFmtId="0" fontId="9" fillId="0" borderId="87" xfId="0" applyFont="1" applyFill="1" applyBorder="1" applyAlignment="1">
      <alignment horizontal="left" vertical="center"/>
    </xf>
    <xf numFmtId="3" fontId="9" fillId="0" borderId="88" xfId="0" applyNumberFormat="1" applyFont="1" applyBorder="1" applyAlignment="1">
      <alignment vertical="center"/>
    </xf>
    <xf numFmtId="3" fontId="9" fillId="0" borderId="89" xfId="0" applyNumberFormat="1" applyFont="1" applyBorder="1" applyAlignment="1">
      <alignment vertical="center"/>
    </xf>
    <xf numFmtId="0" fontId="9" fillId="0" borderId="90" xfId="0" applyFont="1" applyBorder="1" applyAlignment="1">
      <alignment vertical="center"/>
    </xf>
    <xf numFmtId="3" fontId="12" fillId="8" borderId="0" xfId="0" applyNumberFormat="1" applyFont="1" applyFill="1" applyAlignment="1">
      <alignment vertical="center"/>
    </xf>
    <xf numFmtId="9" fontId="12" fillId="8" borderId="0" xfId="0" applyNumberFormat="1" applyFont="1" applyFill="1" applyAlignment="1">
      <alignment vertical="center"/>
    </xf>
    <xf numFmtId="0" fontId="12" fillId="4" borderId="91" xfId="0" applyFont="1" applyFill="1" applyBorder="1" applyAlignment="1">
      <alignment horizontal="left" vertical="center"/>
    </xf>
    <xf numFmtId="0" fontId="9" fillId="14" borderId="92" xfId="0" applyFont="1" applyFill="1" applyBorder="1" applyAlignment="1">
      <alignment horizontal="left" vertical="center"/>
    </xf>
    <xf numFmtId="3" fontId="9" fillId="14" borderId="93" xfId="0" applyNumberFormat="1" applyFont="1" applyFill="1" applyBorder="1" applyAlignment="1">
      <alignment vertical="center"/>
    </xf>
    <xf numFmtId="3" fontId="9" fillId="14" borderId="84" xfId="0" applyNumberFormat="1" applyFont="1" applyFill="1" applyBorder="1" applyAlignment="1">
      <alignment vertical="center"/>
    </xf>
    <xf numFmtId="0" fontId="9" fillId="14" borderId="94" xfId="0" applyFont="1" applyFill="1" applyBorder="1" applyAlignment="1">
      <alignment horizontal="left" vertical="center"/>
    </xf>
    <xf numFmtId="3" fontId="9" fillId="14" borderId="85" xfId="0" applyNumberFormat="1" applyFont="1" applyFill="1" applyBorder="1" applyAlignment="1">
      <alignment vertical="center"/>
    </xf>
    <xf numFmtId="3" fontId="9" fillId="14" borderId="86" xfId="0" applyNumberFormat="1" applyFont="1" applyFill="1" applyBorder="1" applyAlignment="1">
      <alignment vertical="center"/>
    </xf>
    <xf numFmtId="0" fontId="9" fillId="14" borderId="95" xfId="0" applyFont="1" applyFill="1" applyBorder="1" applyAlignment="1">
      <alignment horizontal="left" vertical="center"/>
    </xf>
    <xf numFmtId="3" fontId="9" fillId="14" borderId="88" xfId="0" applyNumberFormat="1" applyFont="1" applyFill="1" applyBorder="1" applyAlignment="1">
      <alignment vertical="center"/>
    </xf>
    <xf numFmtId="3" fontId="9" fillId="14" borderId="89" xfId="0" applyNumberFormat="1" applyFont="1" applyFill="1" applyBorder="1" applyAlignment="1">
      <alignment vertical="center"/>
    </xf>
    <xf numFmtId="0" fontId="10" fillId="15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Border="1" applyAlignment="1">
      <alignment horizontal="left" vertical="center" wrapText="1" readingOrder="1"/>
    </xf>
    <xf numFmtId="0" fontId="11" fillId="0" borderId="0" xfId="0" applyFont="1" applyAlignment="1">
      <alignment vertical="center"/>
    </xf>
    <xf numFmtId="3" fontId="11" fillId="0" borderId="0" xfId="0" applyNumberFormat="1" applyFont="1" applyBorder="1" applyAlignment="1">
      <alignment horizontal="right" vertical="center" wrapText="1" readingOrder="1"/>
    </xf>
    <xf numFmtId="0" fontId="11" fillId="0" borderId="0" xfId="0" applyFont="1" applyBorder="1" applyAlignment="1">
      <alignment horizontal="right" vertical="center" wrapText="1"/>
    </xf>
    <xf numFmtId="0" fontId="11" fillId="0" borderId="77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3" fontId="11" fillId="0" borderId="0" xfId="0" applyNumberFormat="1" applyFont="1" applyBorder="1" applyAlignment="1">
      <alignment vertical="center"/>
    </xf>
    <xf numFmtId="0" fontId="10" fillId="0" borderId="11" xfId="0" applyFont="1" applyBorder="1" applyAlignment="1">
      <alignment horizontal="left" vertical="center" wrapText="1" readingOrder="1"/>
    </xf>
    <xf numFmtId="0" fontId="33" fillId="0" borderId="11" xfId="0" applyFont="1" applyBorder="1" applyAlignment="1">
      <alignment horizontal="center" vertical="center" wrapText="1" readingOrder="1"/>
    </xf>
    <xf numFmtId="0" fontId="44" fillId="0" borderId="11" xfId="0" applyFont="1" applyBorder="1" applyAlignment="1">
      <alignment horizontal="center" vertical="center" wrapText="1" readingOrder="1"/>
    </xf>
    <xf numFmtId="0" fontId="10" fillId="4" borderId="40" xfId="0" applyFont="1" applyFill="1" applyBorder="1" applyAlignment="1">
      <alignment horizontal="center" vertical="center" wrapText="1"/>
    </xf>
    <xf numFmtId="0" fontId="10" fillId="4" borderId="4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2" fillId="4" borderId="37" xfId="0" applyFont="1" applyFill="1" applyBorder="1" applyAlignment="1">
      <alignment horizontal="center" vertical="center"/>
    </xf>
    <xf numFmtId="0" fontId="12" fillId="4" borderId="11" xfId="0" applyFont="1" applyFill="1" applyBorder="1" applyAlignment="1">
      <alignment horizontal="center" vertical="center"/>
    </xf>
    <xf numFmtId="0" fontId="12" fillId="4" borderId="18" xfId="0" applyFont="1" applyFill="1" applyBorder="1" applyAlignment="1">
      <alignment horizontal="center" vertical="center"/>
    </xf>
    <xf numFmtId="0" fontId="12" fillId="4" borderId="42" xfId="0" applyFont="1" applyFill="1" applyBorder="1" applyAlignment="1">
      <alignment horizontal="center" vertical="center"/>
    </xf>
    <xf numFmtId="0" fontId="12" fillId="4" borderId="43" xfId="0" applyFont="1" applyFill="1" applyBorder="1" applyAlignment="1">
      <alignment horizontal="center" vertical="center"/>
    </xf>
    <xf numFmtId="0" fontId="12" fillId="4" borderId="44" xfId="0" applyFont="1" applyFill="1" applyBorder="1" applyAlignment="1">
      <alignment horizontal="center" vertical="center"/>
    </xf>
    <xf numFmtId="0" fontId="10" fillId="4" borderId="61" xfId="0" applyFont="1" applyFill="1" applyBorder="1" applyAlignment="1">
      <alignment horizontal="center" vertical="center"/>
    </xf>
    <xf numFmtId="0" fontId="10" fillId="4" borderId="64" xfId="0" applyFont="1" applyFill="1" applyBorder="1" applyAlignment="1">
      <alignment horizontal="center" vertical="center"/>
    </xf>
    <xf numFmtId="0" fontId="10" fillId="4" borderId="63" xfId="0" applyFont="1" applyFill="1" applyBorder="1" applyAlignment="1">
      <alignment horizontal="center" vertical="center"/>
    </xf>
    <xf numFmtId="0" fontId="12" fillId="4" borderId="65" xfId="0" applyFont="1" applyFill="1" applyBorder="1" applyAlignment="1">
      <alignment horizontal="center" vertical="center"/>
    </xf>
    <xf numFmtId="0" fontId="12" fillId="4" borderId="66" xfId="0" applyFont="1" applyFill="1" applyBorder="1" applyAlignment="1">
      <alignment horizontal="center" vertical="center"/>
    </xf>
    <xf numFmtId="0" fontId="12" fillId="4" borderId="67" xfId="0" applyFont="1" applyFill="1" applyBorder="1" applyAlignment="1">
      <alignment horizontal="center" vertical="center"/>
    </xf>
    <xf numFmtId="0" fontId="10" fillId="15" borderId="17" xfId="0" applyFont="1" applyFill="1" applyBorder="1" applyAlignment="1">
      <alignment horizontal="center" vertical="center"/>
    </xf>
    <xf numFmtId="0" fontId="10" fillId="15" borderId="11" xfId="0" applyFont="1" applyFill="1" applyBorder="1" applyAlignment="1">
      <alignment horizontal="center" vertical="center"/>
    </xf>
    <xf numFmtId="0" fontId="10" fillId="15" borderId="18" xfId="0" applyFont="1" applyFill="1" applyBorder="1" applyAlignment="1">
      <alignment horizontal="center" vertical="center"/>
    </xf>
    <xf numFmtId="0" fontId="10" fillId="14" borderId="17" xfId="0" applyFont="1" applyFill="1" applyBorder="1" applyAlignment="1">
      <alignment horizontal="center" vertical="center"/>
    </xf>
    <xf numFmtId="0" fontId="10" fillId="14" borderId="11" xfId="0" applyFont="1" applyFill="1" applyBorder="1" applyAlignment="1">
      <alignment horizontal="center" vertical="center"/>
    </xf>
    <xf numFmtId="0" fontId="10" fillId="14" borderId="18" xfId="0" applyFont="1" applyFill="1" applyBorder="1" applyAlignment="1">
      <alignment horizontal="center" vertical="center"/>
    </xf>
    <xf numFmtId="0" fontId="33" fillId="18" borderId="17" xfId="0" applyFont="1" applyFill="1" applyBorder="1" applyAlignment="1">
      <alignment horizontal="center" vertical="center"/>
    </xf>
    <xf numFmtId="0" fontId="33" fillId="18" borderId="11" xfId="0" applyFont="1" applyFill="1" applyBorder="1" applyAlignment="1">
      <alignment horizontal="center" vertical="center"/>
    </xf>
    <xf numFmtId="0" fontId="33" fillId="18" borderId="18" xfId="0" applyFont="1" applyFill="1" applyBorder="1" applyAlignment="1">
      <alignment horizontal="center" vertical="center"/>
    </xf>
    <xf numFmtId="0" fontId="10" fillId="4" borderId="21" xfId="0" applyFont="1" applyFill="1" applyBorder="1" applyAlignment="1">
      <alignment horizontal="center" vertical="center"/>
    </xf>
    <xf numFmtId="0" fontId="10" fillId="4" borderId="22" xfId="0" applyFont="1" applyFill="1" applyBorder="1" applyAlignment="1">
      <alignment horizontal="center" vertical="center"/>
    </xf>
  </cellXfs>
  <cellStyles count="322">
    <cellStyle name="Accent1 2" xfId="46"/>
    <cellStyle name="Accent2 2" xfId="47"/>
    <cellStyle name="Accent3 2" xfId="48"/>
    <cellStyle name="Accent4 2" xfId="49"/>
    <cellStyle name="Accent5 2" xfId="50"/>
    <cellStyle name="Accent6 2" xfId="51"/>
    <cellStyle name="Check Cell" xfId="42" builtinId="23"/>
    <cellStyle name="Comma 10" xfId="52"/>
    <cellStyle name="Comma 11" xfId="53"/>
    <cellStyle name="Comma 12" xfId="54"/>
    <cellStyle name="Comma 12 2" xfId="55"/>
    <cellStyle name="Comma 13" xfId="316"/>
    <cellStyle name="Comma 14" xfId="317"/>
    <cellStyle name="Comma 2" xfId="56"/>
    <cellStyle name="Comma 2 2" xfId="57"/>
    <cellStyle name="Comma 2 3" xfId="318"/>
    <cellStyle name="Comma 3" xfId="58"/>
    <cellStyle name="Comma 4" xfId="59"/>
    <cellStyle name="Comma 4 2" xfId="60"/>
    <cellStyle name="Comma 5" xfId="61"/>
    <cellStyle name="Comma 5 2" xfId="62"/>
    <cellStyle name="Comma 5_ADH BFU+Forecast 20 03 11 (2)" xfId="63"/>
    <cellStyle name="Comma 6" xfId="64"/>
    <cellStyle name="Comma 6 2" xfId="65"/>
    <cellStyle name="Comma 6_ADH BFU+Forecast 20 03 11 (2)" xfId="66"/>
    <cellStyle name="Comma 7" xfId="67"/>
    <cellStyle name="Comma 8" xfId="68"/>
    <cellStyle name="Comma 9" xfId="69"/>
    <cellStyle name="comment" xfId="70"/>
    <cellStyle name="Currency 2" xfId="71"/>
    <cellStyle name="Euro" xfId="72"/>
    <cellStyle name="Euro 10" xfId="73"/>
    <cellStyle name="Euro 11" xfId="74"/>
    <cellStyle name="Euro 12" xfId="75"/>
    <cellStyle name="Euro 13" xfId="76"/>
    <cellStyle name="Euro 14" xfId="77"/>
    <cellStyle name="Euro 15" xfId="78"/>
    <cellStyle name="Euro 16" xfId="79"/>
    <cellStyle name="Euro 17" xfId="80"/>
    <cellStyle name="Euro 18" xfId="81"/>
    <cellStyle name="Euro 19" xfId="82"/>
    <cellStyle name="Euro 2" xfId="83"/>
    <cellStyle name="Euro 20" xfId="84"/>
    <cellStyle name="Euro 21" xfId="85"/>
    <cellStyle name="Euro 22" xfId="86"/>
    <cellStyle name="Euro 23" xfId="87"/>
    <cellStyle name="Euro 24" xfId="88"/>
    <cellStyle name="Euro 25" xfId="89"/>
    <cellStyle name="Euro 26" xfId="90"/>
    <cellStyle name="Euro 27" xfId="91"/>
    <cellStyle name="Euro 28" xfId="92"/>
    <cellStyle name="Euro 29" xfId="93"/>
    <cellStyle name="Euro 3" xfId="94"/>
    <cellStyle name="Euro 4" xfId="95"/>
    <cellStyle name="Euro 5" xfId="96"/>
    <cellStyle name="Euro 6" xfId="97"/>
    <cellStyle name="Euro 7" xfId="98"/>
    <cellStyle name="Euro 8" xfId="99"/>
    <cellStyle name="Euro 9" xfId="100"/>
    <cellStyle name="Euro_120126_Chronogram" xfId="101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 2" xfId="102"/>
    <cellStyle name="Hyperlink 3" xfId="103"/>
    <cellStyle name="Milliers 2" xfId="104"/>
    <cellStyle name="Milliers 2 2" xfId="105"/>
    <cellStyle name="Milliers 2_120126_Chronogram" xfId="106"/>
    <cellStyle name="Milliers 3" xfId="107"/>
    <cellStyle name="Milliers 3 2" xfId="108"/>
    <cellStyle name="Milliers 4" xfId="109"/>
    <cellStyle name="Milliers 5" xfId="110"/>
    <cellStyle name="Monétaire 2" xfId="111"/>
    <cellStyle name="Normal" xfId="0" builtinId="0"/>
    <cellStyle name="Normal 10" xfId="112"/>
    <cellStyle name="Normal 10 2" xfId="113"/>
    <cellStyle name="Normal 100" xfId="312"/>
    <cellStyle name="Normal 101" xfId="313"/>
    <cellStyle name="Normal 11" xfId="114"/>
    <cellStyle name="Normal 12" xfId="115"/>
    <cellStyle name="Normal 12 2" xfId="116"/>
    <cellStyle name="Normal 13" xfId="117"/>
    <cellStyle name="Normal 13 2" xfId="118"/>
    <cellStyle name="Normal 13 3" xfId="119"/>
    <cellStyle name="Normal 13 4" xfId="120"/>
    <cellStyle name="Normal 13 5" xfId="121"/>
    <cellStyle name="Normal 13 6" xfId="122"/>
    <cellStyle name="Normal 13 7" xfId="123"/>
    <cellStyle name="Normal 13_120126_Chronogram" xfId="124"/>
    <cellStyle name="Normal 14" xfId="125"/>
    <cellStyle name="Normal 14 2" xfId="126"/>
    <cellStyle name="Normal 14 3" xfId="127"/>
    <cellStyle name="Normal 14 4" xfId="128"/>
    <cellStyle name="Normal 14 5" xfId="129"/>
    <cellStyle name="Normal 14 6" xfId="130"/>
    <cellStyle name="Normal 14 7" xfId="131"/>
    <cellStyle name="Normal 14_120126_Chronogram" xfId="132"/>
    <cellStyle name="Normal 15" xfId="133"/>
    <cellStyle name="Normal 15 2" xfId="134"/>
    <cellStyle name="Normal 15 3" xfId="135"/>
    <cellStyle name="Normal 15 4" xfId="136"/>
    <cellStyle name="Normal 15 5" xfId="137"/>
    <cellStyle name="Normal 15 6" xfId="138"/>
    <cellStyle name="Normal 15 7" xfId="139"/>
    <cellStyle name="Normal 15_120126_Chronogram" xfId="140"/>
    <cellStyle name="Normal 16" xfId="141"/>
    <cellStyle name="Normal 16 2" xfId="142"/>
    <cellStyle name="Normal 16 3" xfId="143"/>
    <cellStyle name="Normal 16 4" xfId="144"/>
    <cellStyle name="Normal 16 5" xfId="145"/>
    <cellStyle name="Normal 16 6" xfId="146"/>
    <cellStyle name="Normal 16 7" xfId="147"/>
    <cellStyle name="Normal 16_120126_Chronogram" xfId="148"/>
    <cellStyle name="Normal 17" xfId="149"/>
    <cellStyle name="Normal 17 2" xfId="150"/>
    <cellStyle name="Normal 17 3" xfId="151"/>
    <cellStyle name="Normal 17 4" xfId="152"/>
    <cellStyle name="Normal 17 5" xfId="153"/>
    <cellStyle name="Normal 17 6" xfId="154"/>
    <cellStyle name="Normal 17 7" xfId="155"/>
    <cellStyle name="Normal 17_120126_Chronogram" xfId="156"/>
    <cellStyle name="Normal 18" xfId="157"/>
    <cellStyle name="Normal 18 2" xfId="158"/>
    <cellStyle name="Normal 18 3" xfId="159"/>
    <cellStyle name="Normal 18 4" xfId="160"/>
    <cellStyle name="Normal 18 5" xfId="161"/>
    <cellStyle name="Normal 18 6" xfId="162"/>
    <cellStyle name="Normal 18 7" xfId="163"/>
    <cellStyle name="Normal 18_120126_Chronogram" xfId="164"/>
    <cellStyle name="Normal 19" xfId="165"/>
    <cellStyle name="Normal 19 2" xfId="166"/>
    <cellStyle name="Normal 19 3" xfId="167"/>
    <cellStyle name="Normal 19 4" xfId="168"/>
    <cellStyle name="Normal 19 5" xfId="169"/>
    <cellStyle name="Normal 19 6" xfId="170"/>
    <cellStyle name="Normal 19 7" xfId="171"/>
    <cellStyle name="Normal 19_120126_Chronogram" xfId="172"/>
    <cellStyle name="Normal 2" xfId="44"/>
    <cellStyle name="Normal 2 2" xfId="174"/>
    <cellStyle name="Normal 2 2 2" xfId="175"/>
    <cellStyle name="Normal 2 2 3" xfId="315"/>
    <cellStyle name="Normal 2 3" xfId="176"/>
    <cellStyle name="Normal 2 4" xfId="177"/>
    <cellStyle name="Normal 2 5" xfId="173"/>
    <cellStyle name="Normal 2 6" xfId="314"/>
    <cellStyle name="Normal 20" xfId="178"/>
    <cellStyle name="Normal 20 2" xfId="179"/>
    <cellStyle name="Normal 20 3" xfId="180"/>
    <cellStyle name="Normal 20 4" xfId="181"/>
    <cellStyle name="Normal 20 5" xfId="182"/>
    <cellStyle name="Normal 20 6" xfId="183"/>
    <cellStyle name="Normal 20 7" xfId="184"/>
    <cellStyle name="Normal 20_120126_Chronogram" xfId="185"/>
    <cellStyle name="Normal 21" xfId="186"/>
    <cellStyle name="Normal 21 2" xfId="187"/>
    <cellStyle name="Normal 21 3" xfId="188"/>
    <cellStyle name="Normal 21 4" xfId="189"/>
    <cellStyle name="Normal 21 5" xfId="190"/>
    <cellStyle name="Normal 21 6" xfId="191"/>
    <cellStyle name="Normal 21 7" xfId="192"/>
    <cellStyle name="Normal 21_120126_Chronogram" xfId="193"/>
    <cellStyle name="Normal 22" xfId="194"/>
    <cellStyle name="Normal 22 2" xfId="195"/>
    <cellStyle name="Normal 22 3" xfId="196"/>
    <cellStyle name="Normal 22 4" xfId="197"/>
    <cellStyle name="Normal 22 5" xfId="198"/>
    <cellStyle name="Normal 22 6" xfId="199"/>
    <cellStyle name="Normal 22 7" xfId="200"/>
    <cellStyle name="Normal 22_120126_Chronogram" xfId="201"/>
    <cellStyle name="Normal 23" xfId="202"/>
    <cellStyle name="Normal 24" xfId="203"/>
    <cellStyle name="Normal 24 2" xfId="204"/>
    <cellStyle name="Normal 24_PAK_PMBOX_EMRE_2011_draft" xfId="205"/>
    <cellStyle name="Normal 25" xfId="206"/>
    <cellStyle name="Normal 26" xfId="207"/>
    <cellStyle name="Normal 27" xfId="208"/>
    <cellStyle name="Normal 28" xfId="209"/>
    <cellStyle name="Normal 29" xfId="210"/>
    <cellStyle name="Normal 3" xfId="45"/>
    <cellStyle name="Normal 3 10" xfId="319"/>
    <cellStyle name="Normal 3 11" xfId="320"/>
    <cellStyle name="Normal 3 2" xfId="212"/>
    <cellStyle name="Normal 3 3" xfId="213"/>
    <cellStyle name="Normal 3 4" xfId="214"/>
    <cellStyle name="Normal 3 5" xfId="215"/>
    <cellStyle name="Normal 3 6" xfId="216"/>
    <cellStyle name="Normal 3 7" xfId="217"/>
    <cellStyle name="Normal 3 8" xfId="218"/>
    <cellStyle name="Normal 3 9" xfId="211"/>
    <cellStyle name="Normal 3_120126_Chronogram" xfId="219"/>
    <cellStyle name="Normal 30" xfId="220"/>
    <cellStyle name="Normal 31" xfId="221"/>
    <cellStyle name="Normal 32" xfId="222"/>
    <cellStyle name="Normal 33" xfId="223"/>
    <cellStyle name="Normal 34" xfId="224"/>
    <cellStyle name="Normal 35" xfId="225"/>
    <cellStyle name="Normal 36" xfId="226"/>
    <cellStyle name="Normal 37" xfId="227"/>
    <cellStyle name="Normal 38" xfId="228"/>
    <cellStyle name="Normal 39" xfId="229"/>
    <cellStyle name="Normal 4" xfId="230"/>
    <cellStyle name="Normal 4 2" xfId="231"/>
    <cellStyle name="Normal 4_ADH BFU+Forecast 20 03 11 (2)" xfId="232"/>
    <cellStyle name="Normal 40" xfId="43"/>
    <cellStyle name="Normal 41" xfId="253"/>
    <cellStyle name="Normal 42" xfId="254"/>
    <cellStyle name="Normal 43" xfId="255"/>
    <cellStyle name="Normal 44" xfId="256"/>
    <cellStyle name="Normal 45" xfId="257"/>
    <cellStyle name="Normal 46" xfId="258"/>
    <cellStyle name="Normal 47" xfId="259"/>
    <cellStyle name="Normal 48" xfId="260"/>
    <cellStyle name="Normal 49" xfId="261"/>
    <cellStyle name="Normal 5" xfId="233"/>
    <cellStyle name="Normal 50" xfId="262"/>
    <cellStyle name="Normal 51" xfId="263"/>
    <cellStyle name="Normal 52" xfId="264"/>
    <cellStyle name="Normal 53" xfId="265"/>
    <cellStyle name="Normal 54" xfId="266"/>
    <cellStyle name="Normal 55" xfId="267"/>
    <cellStyle name="Normal 56" xfId="268"/>
    <cellStyle name="Normal 57" xfId="269"/>
    <cellStyle name="Normal 58" xfId="270"/>
    <cellStyle name="Normal 59" xfId="271"/>
    <cellStyle name="Normal 6" xfId="234"/>
    <cellStyle name="Normal 60" xfId="272"/>
    <cellStyle name="Normal 61" xfId="273"/>
    <cellStyle name="Normal 62" xfId="274"/>
    <cellStyle name="Normal 63" xfId="275"/>
    <cellStyle name="Normal 64" xfId="276"/>
    <cellStyle name="Normal 65" xfId="277"/>
    <cellStyle name="Normal 66" xfId="278"/>
    <cellStyle name="Normal 67" xfId="279"/>
    <cellStyle name="Normal 68" xfId="280"/>
    <cellStyle name="Normal 69" xfId="281"/>
    <cellStyle name="Normal 7" xfId="235"/>
    <cellStyle name="Normal 70" xfId="282"/>
    <cellStyle name="Normal 71" xfId="283"/>
    <cellStyle name="Normal 72" xfId="284"/>
    <cellStyle name="Normal 73" xfId="285"/>
    <cellStyle name="Normal 74" xfId="286"/>
    <cellStyle name="Normal 75" xfId="287"/>
    <cellStyle name="Normal 76" xfId="288"/>
    <cellStyle name="Normal 77" xfId="289"/>
    <cellStyle name="Normal 78" xfId="290"/>
    <cellStyle name="Normal 79" xfId="291"/>
    <cellStyle name="Normal 8" xfId="236"/>
    <cellStyle name="Normal 80" xfId="292"/>
    <cellStyle name="Normal 81" xfId="293"/>
    <cellStyle name="Normal 82" xfId="294"/>
    <cellStyle name="Normal 83" xfId="295"/>
    <cellStyle name="Normal 84" xfId="296"/>
    <cellStyle name="Normal 85" xfId="297"/>
    <cellStyle name="Normal 86" xfId="298"/>
    <cellStyle name="Normal 87" xfId="299"/>
    <cellStyle name="Normal 88" xfId="300"/>
    <cellStyle name="Normal 89" xfId="301"/>
    <cellStyle name="Normal 9" xfId="237"/>
    <cellStyle name="Normal 90" xfId="302"/>
    <cellStyle name="Normal 91" xfId="303"/>
    <cellStyle name="Normal 92" xfId="304"/>
    <cellStyle name="Normal 93" xfId="305"/>
    <cellStyle name="Normal 94" xfId="306"/>
    <cellStyle name="Normal 95" xfId="307"/>
    <cellStyle name="Normal 96" xfId="308"/>
    <cellStyle name="Normal 97" xfId="309"/>
    <cellStyle name="Normal 98" xfId="310"/>
    <cellStyle name="Normal 99" xfId="311"/>
    <cellStyle name="Normal_Sheet2" xfId="1"/>
    <cellStyle name="Percent 2" xfId="238"/>
    <cellStyle name="Percent 2 2" xfId="239"/>
    <cellStyle name="Percent 2 3" xfId="321"/>
    <cellStyle name="Percent 3" xfId="240"/>
    <cellStyle name="Percent 4" xfId="241"/>
    <cellStyle name="Percent 5" xfId="242"/>
    <cellStyle name="Percent 5 2" xfId="243"/>
    <cellStyle name="Pourcentage 2" xfId="244"/>
    <cellStyle name="Pourcentage 2 2" xfId="245"/>
    <cellStyle name="Pourcentage 3" xfId="246"/>
    <cellStyle name="Pourcentage 3 2" xfId="247"/>
    <cellStyle name="Pourcentage 4" xfId="248"/>
    <cellStyle name="Saisie possible" xfId="249"/>
    <cellStyle name="Style 1" xfId="250"/>
    <cellStyle name="Style 2" xfId="251"/>
    <cellStyle name="Total 2" xfId="252"/>
  </cellStyles>
  <dxfs count="56">
    <dxf>
      <alignment wrapText="1" readingOrder="0"/>
    </dxf>
    <dxf>
      <font>
        <color theme="1" tint="4.9989318521683403E-2"/>
      </font>
    </dxf>
    <dxf>
      <fill>
        <patternFill>
          <bgColor theme="1"/>
        </patternFill>
      </fill>
    </dxf>
    <dxf>
      <fill>
        <patternFill patternType="solid">
          <bgColor rgb="FFFFFF00"/>
        </patternFill>
      </fill>
    </dxf>
    <dxf>
      <font>
        <color theme="0"/>
      </font>
    </dxf>
    <dxf>
      <alignment vertical="center" indent="0" readingOrder="0"/>
    </dxf>
    <dxf>
      <fill>
        <patternFill patternType="solid">
          <bgColor theme="0" tint="-0.249977111117893"/>
        </patternFill>
      </fill>
    </dxf>
    <dxf>
      <alignment vertic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0"/>
      </font>
    </dxf>
    <dxf>
      <font>
        <color theme="1" tint="4.9989318521683403E-2"/>
      </font>
    </dxf>
    <dxf>
      <fill>
        <patternFill patternType="solid">
          <bgColor theme="1"/>
        </patternFill>
      </fill>
    </dxf>
    <dxf>
      <numFmt numFmtId="3" formatCode="#,##0"/>
    </dxf>
    <dxf>
      <numFmt numFmtId="3" formatCode="#,##0"/>
    </dxf>
    <dxf>
      <fill>
        <patternFill>
          <bgColor rgb="FF92D050"/>
        </patternFill>
      </fill>
    </dxf>
    <dxf>
      <fill>
        <patternFill patternType="solid">
          <bgColor rgb="FF92D050"/>
        </patternFill>
      </fill>
    </dxf>
    <dxf>
      <fill>
        <patternFill>
          <bgColor rgb="FFFFC00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C000"/>
        </patternFill>
      </fill>
    </dxf>
    <dxf>
      <font>
        <color theme="0"/>
      </font>
    </dxf>
    <dxf>
      <alignment vertical="center" indent="0" readingOrder="0"/>
    </dxf>
    <dxf>
      <font>
        <sz val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connections" Target="connection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pivotCacheDefinition" Target="pivotCache/pivotCacheDefinition1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743028871781414"/>
          <c:y val="0.17151610720817823"/>
          <c:w val="0.71607541047346779"/>
          <c:h val="0.72618003339001236"/>
        </c:manualLayout>
      </c:layout>
      <c:barChart>
        <c:barDir val="bar"/>
        <c:grouping val="clustered"/>
        <c:varyColors val="0"/>
        <c:ser>
          <c:idx val="1"/>
          <c:order val="1"/>
          <c:tx>
            <c:strRef>
              <c:f>'Coverage Graphs'!$C$5</c:f>
              <c:strCache>
                <c:ptCount val="1"/>
                <c:pt idx="0">
                  <c:v>Targeted individuals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dLbls>
            <c:delete val="1"/>
          </c:dLbls>
          <c:cat>
            <c:strRef>
              <c:f>'Coverage Graphs'!$A$6:$A$20</c:f>
              <c:strCache>
                <c:ptCount val="15"/>
                <c:pt idx="0">
                  <c:v>Muthanna</c:v>
                </c:pt>
                <c:pt idx="1">
                  <c:v>Missan</c:v>
                </c:pt>
                <c:pt idx="2">
                  <c:v>Thi-Qar</c:v>
                </c:pt>
                <c:pt idx="3">
                  <c:v>Basrah</c:v>
                </c:pt>
                <c:pt idx="4">
                  <c:v>Qadissiya</c:v>
                </c:pt>
                <c:pt idx="5">
                  <c:v>Wassit</c:v>
                </c:pt>
                <c:pt idx="6">
                  <c:v>Babylon</c:v>
                </c:pt>
                <c:pt idx="7">
                  <c:v>Salah al-Din</c:v>
                </c:pt>
                <c:pt idx="8">
                  <c:v>Kerbala</c:v>
                </c:pt>
                <c:pt idx="9">
                  <c:v>Najaf</c:v>
                </c:pt>
                <c:pt idx="10">
                  <c:v>Diyala</c:v>
                </c:pt>
                <c:pt idx="11">
                  <c:v>Baghdad</c:v>
                </c:pt>
                <c:pt idx="12">
                  <c:v>Ninewa</c:v>
                </c:pt>
                <c:pt idx="13">
                  <c:v>Kirkuk</c:v>
                </c:pt>
                <c:pt idx="14">
                  <c:v>Anbar</c:v>
                </c:pt>
              </c:strCache>
            </c:strRef>
          </c:cat>
          <c:val>
            <c:numRef>
              <c:f>'Coverage Graphs'!$C$6:$C$20</c:f>
              <c:numCache>
                <c:formatCode>#,##0</c:formatCode>
                <c:ptCount val="15"/>
                <c:pt idx="0" formatCode="General">
                  <c:v>0</c:v>
                </c:pt>
                <c:pt idx="1">
                  <c:v>4170</c:v>
                </c:pt>
                <c:pt idx="2">
                  <c:v>5059</c:v>
                </c:pt>
                <c:pt idx="3">
                  <c:v>6062</c:v>
                </c:pt>
                <c:pt idx="4">
                  <c:v>10534</c:v>
                </c:pt>
                <c:pt idx="5">
                  <c:v>16221</c:v>
                </c:pt>
                <c:pt idx="6">
                  <c:v>20004</c:v>
                </c:pt>
                <c:pt idx="7">
                  <c:v>28890</c:v>
                </c:pt>
                <c:pt idx="8">
                  <c:v>38185</c:v>
                </c:pt>
                <c:pt idx="9">
                  <c:v>46687</c:v>
                </c:pt>
                <c:pt idx="10">
                  <c:v>47771</c:v>
                </c:pt>
                <c:pt idx="11">
                  <c:v>77722</c:v>
                </c:pt>
                <c:pt idx="12">
                  <c:v>93634</c:v>
                </c:pt>
                <c:pt idx="13">
                  <c:v>108829</c:v>
                </c:pt>
                <c:pt idx="14">
                  <c:v>216231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126440960"/>
        <c:axId val="126442496"/>
      </c:barChart>
      <c:barChart>
        <c:barDir val="bar"/>
        <c:grouping val="clustered"/>
        <c:varyColors val="0"/>
        <c:ser>
          <c:idx val="0"/>
          <c:order val="0"/>
          <c:tx>
            <c:strRef>
              <c:f>'Coverage Graphs'!$B$5</c:f>
              <c:strCache>
                <c:ptCount val="1"/>
                <c:pt idx="0">
                  <c:v>Reached individuals</c:v>
                </c:pt>
              </c:strCache>
            </c:strRef>
          </c:tx>
          <c:spPr>
            <a:solidFill>
              <a:schemeClr val="accent3">
                <a:lumMod val="50000"/>
                <a:alpha val="89804"/>
              </a:schemeClr>
            </a:solidFill>
          </c:spPr>
          <c:invertIfNegative val="0"/>
          <c:dLbls>
            <c:txPr>
              <a:bodyPr/>
              <a:lstStyle/>
              <a:p>
                <a:pPr>
                  <a:defRPr b="1">
                    <a:solidFill>
                      <a:schemeClr val="accent3">
                        <a:lumMod val="50000"/>
                      </a:schemeClr>
                    </a:solidFill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'Coverage Graphs'!$A$6:$A$20</c:f>
              <c:strCache>
                <c:ptCount val="15"/>
                <c:pt idx="0">
                  <c:v>Muthanna</c:v>
                </c:pt>
                <c:pt idx="1">
                  <c:v>Missan</c:v>
                </c:pt>
                <c:pt idx="2">
                  <c:v>Thi-Qar</c:v>
                </c:pt>
                <c:pt idx="3">
                  <c:v>Basrah</c:v>
                </c:pt>
                <c:pt idx="4">
                  <c:v>Qadissiya</c:v>
                </c:pt>
                <c:pt idx="5">
                  <c:v>Wassit</c:v>
                </c:pt>
                <c:pt idx="6">
                  <c:v>Babylon</c:v>
                </c:pt>
                <c:pt idx="7">
                  <c:v>Salah al-Din</c:v>
                </c:pt>
                <c:pt idx="8">
                  <c:v>Kerbala</c:v>
                </c:pt>
                <c:pt idx="9">
                  <c:v>Najaf</c:v>
                </c:pt>
                <c:pt idx="10">
                  <c:v>Diyala</c:v>
                </c:pt>
                <c:pt idx="11">
                  <c:v>Baghdad</c:v>
                </c:pt>
                <c:pt idx="12">
                  <c:v>Ninewa</c:v>
                </c:pt>
                <c:pt idx="13">
                  <c:v>Kirkuk</c:v>
                </c:pt>
                <c:pt idx="14">
                  <c:v>Anbar</c:v>
                </c:pt>
              </c:strCache>
            </c:strRef>
          </c:cat>
          <c:val>
            <c:numRef>
              <c:f>'Coverage Graphs'!$B$6:$B$20</c:f>
              <c:numCache>
                <c:formatCode>#,##0</c:formatCode>
                <c:ptCount val="15"/>
                <c:pt idx="0">
                  <c:v>6336</c:v>
                </c:pt>
                <c:pt idx="1">
                  <c:v>5040</c:v>
                </c:pt>
                <c:pt idx="2">
                  <c:v>7380</c:v>
                </c:pt>
                <c:pt idx="3">
                  <c:v>6732</c:v>
                </c:pt>
                <c:pt idx="4">
                  <c:v>13800</c:v>
                </c:pt>
                <c:pt idx="5">
                  <c:v>16800</c:v>
                </c:pt>
                <c:pt idx="6">
                  <c:v>25020</c:v>
                </c:pt>
                <c:pt idx="7">
                  <c:v>80094</c:v>
                </c:pt>
                <c:pt idx="8">
                  <c:v>24762</c:v>
                </c:pt>
                <c:pt idx="9">
                  <c:v>50022</c:v>
                </c:pt>
                <c:pt idx="10">
                  <c:v>145302</c:v>
                </c:pt>
                <c:pt idx="11">
                  <c:v>149196</c:v>
                </c:pt>
                <c:pt idx="12">
                  <c:v>41982</c:v>
                </c:pt>
                <c:pt idx="13">
                  <c:v>149754</c:v>
                </c:pt>
                <c:pt idx="14">
                  <c:v>74814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6466304"/>
        <c:axId val="126464768"/>
      </c:barChart>
      <c:catAx>
        <c:axId val="126440960"/>
        <c:scaling>
          <c:orientation val="minMax"/>
        </c:scaling>
        <c:delete val="0"/>
        <c:axPos val="l"/>
        <c:majorTickMark val="none"/>
        <c:minorTickMark val="cross"/>
        <c:tickLblPos val="nextTo"/>
        <c:crossAx val="126442496"/>
        <c:crosses val="autoZero"/>
        <c:auto val="1"/>
        <c:lblAlgn val="ctr"/>
        <c:lblOffset val="100"/>
        <c:noMultiLvlLbl val="0"/>
      </c:catAx>
      <c:valAx>
        <c:axId val="126442496"/>
        <c:scaling>
          <c:orientation val="minMax"/>
        </c:scaling>
        <c:delete val="0"/>
        <c:axPos val="b"/>
        <c:majorGridlines>
          <c:spPr>
            <a:ln>
              <a:prstDash val="dash"/>
            </a:ln>
          </c:spPr>
        </c:majorGridlines>
        <c:numFmt formatCode="General" sourceLinked="1"/>
        <c:majorTickMark val="out"/>
        <c:minorTickMark val="none"/>
        <c:tickLblPos val="nextTo"/>
        <c:crossAx val="126440960"/>
        <c:crosses val="autoZero"/>
        <c:crossBetween val="between"/>
      </c:valAx>
      <c:valAx>
        <c:axId val="126464768"/>
        <c:scaling>
          <c:orientation val="minMax"/>
          <c:max val="250000"/>
        </c:scaling>
        <c:delete val="1"/>
        <c:axPos val="t"/>
        <c:numFmt formatCode="#,##0" sourceLinked="1"/>
        <c:majorTickMark val="out"/>
        <c:minorTickMark val="none"/>
        <c:tickLblPos val="nextTo"/>
        <c:crossAx val="126466304"/>
        <c:crosses val="max"/>
        <c:crossBetween val="between"/>
      </c:valAx>
      <c:catAx>
        <c:axId val="126466304"/>
        <c:scaling>
          <c:orientation val="minMax"/>
        </c:scaling>
        <c:delete val="1"/>
        <c:axPos val="l"/>
        <c:majorTickMark val="out"/>
        <c:minorTickMark val="none"/>
        <c:tickLblPos val="nextTo"/>
        <c:crossAx val="12646476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5265863712147615"/>
          <c:y val="1.7782818291964531E-2"/>
          <c:w val="0.72904943599373229"/>
          <c:h val="0.11502126105175967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130217286378363"/>
          <c:y val="0.3000389836295641"/>
          <c:w val="0.72229495088855267"/>
          <c:h val="0.58400703318447855"/>
        </c:manualLayout>
      </c:layout>
      <c:barChart>
        <c:barDir val="bar"/>
        <c:grouping val="clustered"/>
        <c:varyColors val="0"/>
        <c:ser>
          <c:idx val="1"/>
          <c:order val="1"/>
          <c:tx>
            <c:strRef>
              <c:f>'Coverage Graphs'!$C$23</c:f>
              <c:strCache>
                <c:ptCount val="1"/>
                <c:pt idx="0">
                  <c:v>Targeted individuals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strRef>
              <c:f>'Coverage Graphs'!$A$24:$A$26</c:f>
              <c:strCache>
                <c:ptCount val="3"/>
                <c:pt idx="0">
                  <c:v>Erbil</c:v>
                </c:pt>
                <c:pt idx="1">
                  <c:v>Sulaymaniyah</c:v>
                </c:pt>
                <c:pt idx="2">
                  <c:v>Dahuk</c:v>
                </c:pt>
              </c:strCache>
            </c:strRef>
          </c:cat>
          <c:val>
            <c:numRef>
              <c:f>'Coverage Graphs'!$C$24:$C$26</c:f>
              <c:numCache>
                <c:formatCode>#,##0</c:formatCode>
                <c:ptCount val="3"/>
                <c:pt idx="0">
                  <c:v>102000</c:v>
                </c:pt>
                <c:pt idx="1">
                  <c:v>111000</c:v>
                </c:pt>
                <c:pt idx="2">
                  <c:v>384000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26554496"/>
        <c:axId val="126556032"/>
      </c:barChart>
      <c:barChart>
        <c:barDir val="bar"/>
        <c:grouping val="clustered"/>
        <c:varyColors val="0"/>
        <c:ser>
          <c:idx val="0"/>
          <c:order val="0"/>
          <c:tx>
            <c:strRef>
              <c:f>'Coverage Graphs'!$B$23</c:f>
              <c:strCache>
                <c:ptCount val="1"/>
                <c:pt idx="0">
                  <c:v>Reached individuals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dLbls>
            <c:txPr>
              <a:bodyPr/>
              <a:lstStyle/>
              <a:p>
                <a:pPr>
                  <a:defRPr b="1">
                    <a:solidFill>
                      <a:schemeClr val="accent3">
                        <a:lumMod val="50000"/>
                      </a:schemeClr>
                    </a:solidFill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'Coverage Graphs'!$A$24:$A$26</c:f>
              <c:strCache>
                <c:ptCount val="3"/>
                <c:pt idx="0">
                  <c:v>Erbil</c:v>
                </c:pt>
                <c:pt idx="1">
                  <c:v>Sulaymaniyah</c:v>
                </c:pt>
                <c:pt idx="2">
                  <c:v>Dahuk</c:v>
                </c:pt>
              </c:strCache>
            </c:strRef>
          </c:cat>
          <c:val>
            <c:numRef>
              <c:f>'Coverage Graphs'!$B$24:$B$26</c:f>
              <c:numCache>
                <c:formatCode>#,##0</c:formatCode>
                <c:ptCount val="3"/>
                <c:pt idx="0">
                  <c:v>165720</c:v>
                </c:pt>
                <c:pt idx="1">
                  <c:v>86604</c:v>
                </c:pt>
                <c:pt idx="2">
                  <c:v>248142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6571648"/>
        <c:axId val="126557568"/>
      </c:barChart>
      <c:catAx>
        <c:axId val="126554496"/>
        <c:scaling>
          <c:orientation val="minMax"/>
        </c:scaling>
        <c:delete val="0"/>
        <c:axPos val="l"/>
        <c:majorTickMark val="none"/>
        <c:minorTickMark val="cross"/>
        <c:tickLblPos val="nextTo"/>
        <c:crossAx val="126556032"/>
        <c:crosses val="autoZero"/>
        <c:auto val="1"/>
        <c:lblAlgn val="ctr"/>
        <c:lblOffset val="100"/>
        <c:noMultiLvlLbl val="0"/>
      </c:catAx>
      <c:valAx>
        <c:axId val="126556032"/>
        <c:scaling>
          <c:orientation val="minMax"/>
          <c:max val="400000"/>
        </c:scaling>
        <c:delete val="0"/>
        <c:axPos val="b"/>
        <c:majorGridlines>
          <c:spPr>
            <a:ln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crossAx val="126554496"/>
        <c:crosses val="autoZero"/>
        <c:crossBetween val="between"/>
        <c:minorUnit val="100000"/>
      </c:valAx>
      <c:valAx>
        <c:axId val="126557568"/>
        <c:scaling>
          <c:orientation val="minMax"/>
          <c:max val="400000"/>
        </c:scaling>
        <c:delete val="1"/>
        <c:axPos val="t"/>
        <c:numFmt formatCode="#,##0" sourceLinked="1"/>
        <c:majorTickMark val="out"/>
        <c:minorTickMark val="none"/>
        <c:tickLblPos val="nextTo"/>
        <c:crossAx val="126571648"/>
        <c:crosses val="max"/>
        <c:crossBetween val="between"/>
      </c:valAx>
      <c:catAx>
        <c:axId val="126571648"/>
        <c:scaling>
          <c:orientation val="minMax"/>
        </c:scaling>
        <c:delete val="1"/>
        <c:axPos val="l"/>
        <c:majorTickMark val="out"/>
        <c:minorTickMark val="none"/>
        <c:tickLblPos val="nextTo"/>
        <c:crossAx val="12655756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3283507042237749"/>
          <c:y val="7.9862132377651912E-2"/>
          <c:w val="0.71280458784123524"/>
          <c:h val="0.14768081073199182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0442731892556"/>
          <c:y val="0.12112037298716855"/>
          <c:w val="0.73933009437650077"/>
          <c:h val="0.77773743964247555"/>
        </c:manualLayout>
      </c:layout>
      <c:barChart>
        <c:barDir val="bar"/>
        <c:grouping val="clustered"/>
        <c:varyColors val="0"/>
        <c:ser>
          <c:idx val="1"/>
          <c:order val="1"/>
          <c:tx>
            <c:strRef>
              <c:f>'Coverage Graphs'!$J$5</c:f>
              <c:strCache>
                <c:ptCount val="1"/>
                <c:pt idx="0">
                  <c:v>Targeted individuals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strRef>
              <c:f>'Coverage Graphs'!$H$6:$H$20</c:f>
              <c:strCache>
                <c:ptCount val="15"/>
                <c:pt idx="0">
                  <c:v>Muthanna</c:v>
                </c:pt>
                <c:pt idx="1">
                  <c:v>Missan</c:v>
                </c:pt>
                <c:pt idx="2">
                  <c:v>Thi-Qar</c:v>
                </c:pt>
                <c:pt idx="3">
                  <c:v>Basrah</c:v>
                </c:pt>
                <c:pt idx="4">
                  <c:v>Qadissiya</c:v>
                </c:pt>
                <c:pt idx="5">
                  <c:v>Wassit</c:v>
                </c:pt>
                <c:pt idx="6">
                  <c:v>Babylon</c:v>
                </c:pt>
                <c:pt idx="7">
                  <c:v>Salah al-Din</c:v>
                </c:pt>
                <c:pt idx="8">
                  <c:v>Kerbala</c:v>
                </c:pt>
                <c:pt idx="9">
                  <c:v>Najaf</c:v>
                </c:pt>
                <c:pt idx="10">
                  <c:v>Diyala</c:v>
                </c:pt>
                <c:pt idx="11">
                  <c:v>Baghdad</c:v>
                </c:pt>
                <c:pt idx="12">
                  <c:v>Ninewa</c:v>
                </c:pt>
                <c:pt idx="13">
                  <c:v>Kirkuk</c:v>
                </c:pt>
                <c:pt idx="14">
                  <c:v>Anbar</c:v>
                </c:pt>
              </c:strCache>
            </c:strRef>
          </c:cat>
          <c:val>
            <c:numRef>
              <c:f>'Coverage Graphs'!$J$6:$J$20</c:f>
              <c:numCache>
                <c:formatCode>#,##0</c:formatCode>
                <c:ptCount val="15"/>
                <c:pt idx="0" formatCode="General">
                  <c:v>0</c:v>
                </c:pt>
                <c:pt idx="1">
                  <c:v>1981</c:v>
                </c:pt>
                <c:pt idx="2">
                  <c:v>2403</c:v>
                </c:pt>
                <c:pt idx="3">
                  <c:v>2879</c:v>
                </c:pt>
                <c:pt idx="4">
                  <c:v>5004</c:v>
                </c:pt>
                <c:pt idx="5">
                  <c:v>7705</c:v>
                </c:pt>
                <c:pt idx="6">
                  <c:v>9502</c:v>
                </c:pt>
                <c:pt idx="7">
                  <c:v>13723</c:v>
                </c:pt>
                <c:pt idx="8">
                  <c:v>18138</c:v>
                </c:pt>
                <c:pt idx="9">
                  <c:v>22176</c:v>
                </c:pt>
                <c:pt idx="10">
                  <c:v>22691</c:v>
                </c:pt>
                <c:pt idx="11">
                  <c:v>36918</c:v>
                </c:pt>
                <c:pt idx="12">
                  <c:v>44476</c:v>
                </c:pt>
                <c:pt idx="13">
                  <c:v>51694</c:v>
                </c:pt>
                <c:pt idx="14">
                  <c:v>102710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26598144"/>
        <c:axId val="126620416"/>
      </c:barChart>
      <c:barChart>
        <c:barDir val="bar"/>
        <c:grouping val="clustered"/>
        <c:varyColors val="0"/>
        <c:ser>
          <c:idx val="0"/>
          <c:order val="0"/>
          <c:tx>
            <c:strRef>
              <c:f>'Coverage Graphs'!$I$5</c:f>
              <c:strCache>
                <c:ptCount val="1"/>
                <c:pt idx="0">
                  <c:v>Reached individuals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dLbls>
            <c:txPr>
              <a:bodyPr/>
              <a:lstStyle/>
              <a:p>
                <a:pPr>
                  <a:defRPr b="1">
                    <a:solidFill>
                      <a:schemeClr val="accent3">
                        <a:lumMod val="50000"/>
                      </a:schemeClr>
                    </a:solidFill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'Coverage Graphs'!$H$6:$H$20</c:f>
              <c:strCache>
                <c:ptCount val="15"/>
                <c:pt idx="0">
                  <c:v>Muthanna</c:v>
                </c:pt>
                <c:pt idx="1">
                  <c:v>Missan</c:v>
                </c:pt>
                <c:pt idx="2">
                  <c:v>Thi-Qar</c:v>
                </c:pt>
                <c:pt idx="3">
                  <c:v>Basrah</c:v>
                </c:pt>
                <c:pt idx="4">
                  <c:v>Qadissiya</c:v>
                </c:pt>
                <c:pt idx="5">
                  <c:v>Wassit</c:v>
                </c:pt>
                <c:pt idx="6">
                  <c:v>Babylon</c:v>
                </c:pt>
                <c:pt idx="7">
                  <c:v>Salah al-Din</c:v>
                </c:pt>
                <c:pt idx="8">
                  <c:v>Kerbala</c:v>
                </c:pt>
                <c:pt idx="9">
                  <c:v>Najaf</c:v>
                </c:pt>
                <c:pt idx="10">
                  <c:v>Diyala</c:v>
                </c:pt>
                <c:pt idx="11">
                  <c:v>Baghdad</c:v>
                </c:pt>
                <c:pt idx="12">
                  <c:v>Ninewa</c:v>
                </c:pt>
                <c:pt idx="13">
                  <c:v>Kirkuk</c:v>
                </c:pt>
                <c:pt idx="14">
                  <c:v>Anbar</c:v>
                </c:pt>
              </c:strCache>
            </c:strRef>
          </c:cat>
          <c:val>
            <c:numRef>
              <c:f>'Coverage Graphs'!$I$6:$I$20</c:f>
              <c:numCache>
                <c:formatCode>#,##0</c:formatCode>
                <c:ptCount val="15"/>
                <c:pt idx="0">
                  <c:v>0</c:v>
                </c:pt>
                <c:pt idx="1">
                  <c:v>1614</c:v>
                </c:pt>
                <c:pt idx="2">
                  <c:v>0</c:v>
                </c:pt>
                <c:pt idx="3">
                  <c:v>270</c:v>
                </c:pt>
                <c:pt idx="4">
                  <c:v>0</c:v>
                </c:pt>
                <c:pt idx="5">
                  <c:v>2994</c:v>
                </c:pt>
                <c:pt idx="6">
                  <c:v>2916</c:v>
                </c:pt>
                <c:pt idx="7">
                  <c:v>27072</c:v>
                </c:pt>
                <c:pt idx="8">
                  <c:v>13753.000000000002</c:v>
                </c:pt>
                <c:pt idx="9">
                  <c:v>14046</c:v>
                </c:pt>
                <c:pt idx="10">
                  <c:v>28572</c:v>
                </c:pt>
                <c:pt idx="11">
                  <c:v>28497</c:v>
                </c:pt>
                <c:pt idx="12">
                  <c:v>46424</c:v>
                </c:pt>
                <c:pt idx="13">
                  <c:v>85449</c:v>
                </c:pt>
                <c:pt idx="14">
                  <c:v>29610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6623744"/>
        <c:axId val="126621952"/>
      </c:barChart>
      <c:catAx>
        <c:axId val="126598144"/>
        <c:scaling>
          <c:orientation val="minMax"/>
        </c:scaling>
        <c:delete val="0"/>
        <c:axPos val="l"/>
        <c:majorTickMark val="none"/>
        <c:minorTickMark val="cross"/>
        <c:tickLblPos val="nextTo"/>
        <c:crossAx val="126620416"/>
        <c:crosses val="autoZero"/>
        <c:auto val="1"/>
        <c:lblAlgn val="ctr"/>
        <c:lblOffset val="100"/>
        <c:noMultiLvlLbl val="0"/>
      </c:catAx>
      <c:valAx>
        <c:axId val="126620416"/>
        <c:scaling>
          <c:orientation val="minMax"/>
        </c:scaling>
        <c:delete val="0"/>
        <c:axPos val="b"/>
        <c:majorGridlines>
          <c:spPr>
            <a:ln>
              <a:prstDash val="dash"/>
            </a:ln>
          </c:spPr>
        </c:majorGridlines>
        <c:numFmt formatCode="General" sourceLinked="1"/>
        <c:majorTickMark val="out"/>
        <c:minorTickMark val="none"/>
        <c:tickLblPos val="nextTo"/>
        <c:crossAx val="126598144"/>
        <c:crosses val="autoZero"/>
        <c:crossBetween val="between"/>
      </c:valAx>
      <c:valAx>
        <c:axId val="126621952"/>
        <c:scaling>
          <c:orientation val="minMax"/>
          <c:max val="120000"/>
        </c:scaling>
        <c:delete val="1"/>
        <c:axPos val="t"/>
        <c:numFmt formatCode="#,##0" sourceLinked="1"/>
        <c:majorTickMark val="out"/>
        <c:minorTickMark val="none"/>
        <c:tickLblPos val="nextTo"/>
        <c:crossAx val="126623744"/>
        <c:crosses val="max"/>
        <c:crossBetween val="between"/>
      </c:valAx>
      <c:catAx>
        <c:axId val="126623744"/>
        <c:scaling>
          <c:orientation val="minMax"/>
        </c:scaling>
        <c:delete val="1"/>
        <c:axPos val="l"/>
        <c:majorTickMark val="out"/>
        <c:minorTickMark val="none"/>
        <c:tickLblPos val="nextTo"/>
        <c:crossAx val="126621952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9129055676551068"/>
          <c:y val="1.9220944859711771E-2"/>
          <c:w val="0.63282291841179428"/>
          <c:h val="0.10564048993667725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347756043686777"/>
          <c:y val="0.31631510726839412"/>
          <c:w val="0.75027119572263934"/>
          <c:h val="0.54128516292963558"/>
        </c:manualLayout>
      </c:layout>
      <c:barChart>
        <c:barDir val="bar"/>
        <c:grouping val="clustered"/>
        <c:varyColors val="0"/>
        <c:ser>
          <c:idx val="1"/>
          <c:order val="1"/>
          <c:tx>
            <c:strRef>
              <c:f>'Coverage Graphs'!$J$23</c:f>
              <c:strCache>
                <c:ptCount val="1"/>
                <c:pt idx="0">
                  <c:v>Targeted individuals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strRef>
              <c:f>'Coverage Graphs'!$H$24:$H$26</c:f>
              <c:strCache>
                <c:ptCount val="3"/>
                <c:pt idx="0">
                  <c:v>Erbil</c:v>
                </c:pt>
                <c:pt idx="1">
                  <c:v>Sulaymaniyah</c:v>
                </c:pt>
                <c:pt idx="2">
                  <c:v>Dahuk</c:v>
                </c:pt>
              </c:strCache>
            </c:strRef>
          </c:cat>
          <c:val>
            <c:numRef>
              <c:f>'Coverage Graphs'!$J$24:$J$26</c:f>
              <c:numCache>
                <c:formatCode>#,##0</c:formatCode>
                <c:ptCount val="3"/>
                <c:pt idx="0">
                  <c:v>33000</c:v>
                </c:pt>
                <c:pt idx="1">
                  <c:v>45000</c:v>
                </c:pt>
                <c:pt idx="2">
                  <c:v>342000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26654336"/>
        <c:axId val="126655872"/>
      </c:barChart>
      <c:barChart>
        <c:barDir val="bar"/>
        <c:grouping val="clustered"/>
        <c:varyColors val="0"/>
        <c:ser>
          <c:idx val="0"/>
          <c:order val="0"/>
          <c:tx>
            <c:strRef>
              <c:f>'Coverage Graphs'!$I$23</c:f>
              <c:strCache>
                <c:ptCount val="1"/>
                <c:pt idx="0">
                  <c:v>Reached individuals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dLbls>
            <c:txPr>
              <a:bodyPr/>
              <a:lstStyle/>
              <a:p>
                <a:pPr>
                  <a:defRPr b="1">
                    <a:solidFill>
                      <a:schemeClr val="accent3">
                        <a:lumMod val="50000"/>
                      </a:schemeClr>
                    </a:solidFill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'Coverage Graphs'!$H$24:$H$26</c:f>
              <c:strCache>
                <c:ptCount val="3"/>
                <c:pt idx="0">
                  <c:v>Erbil</c:v>
                </c:pt>
                <c:pt idx="1">
                  <c:v>Sulaymaniyah</c:v>
                </c:pt>
                <c:pt idx="2">
                  <c:v>Dahuk</c:v>
                </c:pt>
              </c:strCache>
            </c:strRef>
          </c:cat>
          <c:val>
            <c:numRef>
              <c:f>'Coverage Graphs'!$I$24:$I$26</c:f>
              <c:numCache>
                <c:formatCode>#,##0</c:formatCode>
                <c:ptCount val="3"/>
                <c:pt idx="0">
                  <c:v>11419</c:v>
                </c:pt>
                <c:pt idx="1">
                  <c:v>24900.999999999996</c:v>
                </c:pt>
                <c:pt idx="2">
                  <c:v>77198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6663296"/>
        <c:axId val="126661760"/>
      </c:barChart>
      <c:catAx>
        <c:axId val="126654336"/>
        <c:scaling>
          <c:orientation val="minMax"/>
        </c:scaling>
        <c:delete val="0"/>
        <c:axPos val="l"/>
        <c:majorTickMark val="none"/>
        <c:minorTickMark val="cross"/>
        <c:tickLblPos val="nextTo"/>
        <c:txPr>
          <a:bodyPr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en-US"/>
          </a:p>
        </c:txPr>
        <c:crossAx val="126655872"/>
        <c:crosses val="autoZero"/>
        <c:auto val="1"/>
        <c:lblAlgn val="ctr"/>
        <c:lblOffset val="100"/>
        <c:noMultiLvlLbl val="0"/>
      </c:catAx>
      <c:valAx>
        <c:axId val="126655872"/>
        <c:scaling>
          <c:orientation val="minMax"/>
          <c:max val="400000"/>
        </c:scaling>
        <c:delete val="0"/>
        <c:axPos val="b"/>
        <c:majorGridlines>
          <c:spPr>
            <a:ln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crossAx val="126654336"/>
        <c:crosses val="autoZero"/>
        <c:crossBetween val="between"/>
      </c:valAx>
      <c:valAx>
        <c:axId val="126661760"/>
        <c:scaling>
          <c:orientation val="minMax"/>
          <c:max val="400000"/>
        </c:scaling>
        <c:delete val="1"/>
        <c:axPos val="t"/>
        <c:numFmt formatCode="#,##0" sourceLinked="1"/>
        <c:majorTickMark val="out"/>
        <c:minorTickMark val="none"/>
        <c:tickLblPos val="nextTo"/>
        <c:crossAx val="126663296"/>
        <c:crosses val="max"/>
        <c:crossBetween val="between"/>
      </c:valAx>
      <c:catAx>
        <c:axId val="126663296"/>
        <c:scaling>
          <c:orientation val="minMax"/>
        </c:scaling>
        <c:delete val="1"/>
        <c:axPos val="l"/>
        <c:majorTickMark val="out"/>
        <c:minorTickMark val="none"/>
        <c:tickLblPos val="nextTo"/>
        <c:crossAx val="1266617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6506266433814623"/>
          <c:y val="7.7683611080355958E-2"/>
          <c:w val="0.57655225372688179"/>
          <c:h val="0.17843154774622882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35717</xdr:colOff>
      <xdr:row>1</xdr:row>
      <xdr:rowOff>152400</xdr:rowOff>
    </xdr:from>
    <xdr:to>
      <xdr:col>6</xdr:col>
      <xdr:colOff>761998</xdr:colOff>
      <xdr:row>20</xdr:row>
      <xdr:rowOff>154781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41129</xdr:colOff>
      <xdr:row>21</xdr:row>
      <xdr:rowOff>55203</xdr:rowOff>
    </xdr:from>
    <xdr:to>
      <xdr:col>6</xdr:col>
      <xdr:colOff>762000</xdr:colOff>
      <xdr:row>29</xdr:row>
      <xdr:rowOff>162359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47623</xdr:colOff>
      <xdr:row>2</xdr:row>
      <xdr:rowOff>9526</xdr:rowOff>
    </xdr:from>
    <xdr:to>
      <xdr:col>17</xdr:col>
      <xdr:colOff>273841</xdr:colOff>
      <xdr:row>20</xdr:row>
      <xdr:rowOff>154782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50872</xdr:colOff>
      <xdr:row>21</xdr:row>
      <xdr:rowOff>79882</xdr:rowOff>
    </xdr:from>
    <xdr:to>
      <xdr:col>17</xdr:col>
      <xdr:colOff>288998</xdr:colOff>
      <xdr:row>30</xdr:row>
      <xdr:rowOff>24895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nput%20from%20Caritas%20shelter_interventions_2015%20as%20%20%20of%20Feb%2019th.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IOM_Shelter%20update%2002%20June%202015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IOM_Shelter%20update%2030%20June%202015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tia/Documents/201512318%20Shelter%20Cluster%20IMO/02_NFI%20&amp;%20Shelter%20Dataset/%23%202015%20Shelter%20&amp;%20NFI%20Cluster%20Target%20&amp;%20Respons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Update%20from%20partners/PWJ%20Iraq_NFI_distributions_shelter_interventions_201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2015_Update%20from%20partners/IOM%20NFI%20actvities%20update%2016%20Mar%20201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Update%20interventions_UNHCR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tia/Documents/4W_NFI_distributions_shelter_interventions_UNHCR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CR_Shelter&amp;NFI%20interventions%2007June201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tia/Downloads/Iraq%20NFI%20distributions%20&amp;%20shelter%20interventions%20%202015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Update%20from%20partners/IOM%20update%20Shelter%20NFI%20cluster%20actvities%2013%20Mar%202015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tia/Downloads/Update%20from%20partners/IOM%20update%20Shelter%20NFI%20cluster%20actvities%2013%20Mar%20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 NFI Distributions - DB"/>
      <sheetName val="Main Shelter Interventions - DB"/>
      <sheetName val="data"/>
      <sheetName val="Kit compositions"/>
      <sheetName val="DropDownMenu"/>
      <sheetName val="DTM Coded Location"/>
    </sheetNames>
    <sheetDataSet>
      <sheetData sheetId="0" refreshError="1"/>
      <sheetData sheetId="1" refreshError="1"/>
      <sheetData sheetId="2">
        <row r="2">
          <cell r="E2" t="str">
            <v>IQ-G01</v>
          </cell>
        </row>
        <row r="3">
          <cell r="E3" t="str">
            <v>IQ-G06</v>
          </cell>
        </row>
        <row r="4">
          <cell r="E4" t="str">
            <v>IQ-G07</v>
          </cell>
        </row>
        <row r="5">
          <cell r="E5" t="str">
            <v>IQ-G02</v>
          </cell>
        </row>
        <row r="6">
          <cell r="E6" t="str">
            <v>IQ-G08</v>
          </cell>
        </row>
        <row r="7">
          <cell r="E7" t="str">
            <v>IQ-G10</v>
          </cell>
        </row>
        <row r="8">
          <cell r="E8" t="str">
            <v>IQ-G11</v>
          </cell>
        </row>
        <row r="9">
          <cell r="E9" t="str">
            <v>IQ-G12</v>
          </cell>
        </row>
        <row r="10">
          <cell r="E10" t="str">
            <v>IQ-G13</v>
          </cell>
        </row>
        <row r="11">
          <cell r="E11" t="str">
            <v>IQ-G14</v>
          </cell>
        </row>
        <row r="12">
          <cell r="E12" t="str">
            <v>IQ-G03</v>
          </cell>
        </row>
        <row r="13">
          <cell r="E13" t="str">
            <v>IQ-G17</v>
          </cell>
        </row>
        <row r="14">
          <cell r="E14" t="str">
            <v>IQ-G15</v>
          </cell>
        </row>
        <row r="15">
          <cell r="E15" t="str">
            <v>IQ-G04</v>
          </cell>
        </row>
        <row r="16">
          <cell r="E16" t="str">
            <v>IQ-G18</v>
          </cell>
        </row>
        <row r="17">
          <cell r="E17" t="str">
            <v>IQ-G05</v>
          </cell>
        </row>
        <row r="18">
          <cell r="E18" t="str">
            <v>IQ-G09</v>
          </cell>
        </row>
        <row r="19">
          <cell r="E19" t="str">
            <v>IQ-G16</v>
          </cell>
        </row>
      </sheetData>
      <sheetData sheetId="3" refreshError="1"/>
      <sheetData sheetId="4"/>
      <sheetData sheetId="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 Shelter Interventions - DB"/>
      <sheetName val="DropDownMenu"/>
      <sheetName val="data"/>
      <sheetName val="Kit compositions"/>
      <sheetName val="DTM Coded Location"/>
    </sheetNames>
    <sheetDataSet>
      <sheetData sheetId="0" refreshError="1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 Shelter Interventions - DB"/>
      <sheetName val="DropDownMenu"/>
      <sheetName val="data"/>
      <sheetName val="Kit compositions"/>
      <sheetName val="DTM Coded Location"/>
    </sheetNames>
    <sheetDataSet>
      <sheetData sheetId="0" refreshError="1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6Oct14"/>
      <sheetName val="09Nov14"/>
      <sheetName val="25Nov14"/>
      <sheetName val="09Dec14"/>
      <sheetName val="25Dec14"/>
      <sheetName val="15Jan15"/>
      <sheetName val="29Jan15"/>
      <sheetName val="12Feb15"/>
      <sheetName val="26Feb15"/>
      <sheetName val="14March15"/>
      <sheetName val="26March15"/>
      <sheetName val="9April15"/>
      <sheetName val="25April15"/>
      <sheetName val="7May15"/>
      <sheetName val="21May15"/>
      <sheetName val="4June15"/>
      <sheetName val="22June15"/>
      <sheetName val="02July15"/>
      <sheetName val="26July15"/>
      <sheetName val="11Aug.15"/>
      <sheetName val="26Aug.15"/>
      <sheetName val="09Sept.15"/>
      <sheetName val="22Sept.15"/>
      <sheetName val="13Oct.15"/>
      <sheetName val="22Oct.15"/>
      <sheetName val="05Nov.15"/>
      <sheetName val="Summary &amp; Graphs"/>
      <sheetName val="Graphs (%)"/>
      <sheetName val="Shelter Sol. Feb15"/>
      <sheetName val="Cluster Cov. Jan&amp;Feb15"/>
      <sheetName val="Shelter Sol. March15"/>
      <sheetName val="Cluster Cov. March15"/>
      <sheetName val="Shelter Sol. April15"/>
      <sheetName val="Cluster Cov. April15"/>
      <sheetName val="Shelter Sol. June15"/>
      <sheetName val="Cluster Cov. June15"/>
      <sheetName val="Shelter Sol. July15"/>
      <sheetName val="Cluster Cov. July15"/>
      <sheetName val="Shelter Sol. Aug.15"/>
      <sheetName val="Cluster Cov. Aug.15"/>
      <sheetName val="Shelter Sol. Sept.15"/>
      <sheetName val="Cluster Cov. Sept.15"/>
      <sheetName val="Kerosene distributions update"/>
      <sheetName val="2015_HNO HRP"/>
      <sheetName val="Shelter Sol. Oct.15"/>
      <sheetName val="Cluster Cov. Oct.15"/>
      <sheetName val="Shelter Sol. Nov.15"/>
      <sheetName val="Cluster Cov. Nov.15"/>
      <sheetName val="Shelter Sol. Dec.15"/>
      <sheetName val="Cluster Cov. Dec.15"/>
      <sheetName val="Coverage Graphs"/>
    </sheetNames>
    <sheetDataSet>
      <sheetData sheetId="0">
        <row r="25">
          <cell r="G25">
            <v>362238</v>
          </cell>
        </row>
        <row r="26">
          <cell r="G26">
            <v>31806</v>
          </cell>
        </row>
        <row r="27">
          <cell r="G27">
            <v>127446</v>
          </cell>
        </row>
        <row r="28">
          <cell r="G28">
            <v>8712</v>
          </cell>
        </row>
        <row r="29">
          <cell r="G29">
            <v>452004</v>
          </cell>
        </row>
        <row r="30">
          <cell r="G30">
            <v>75498</v>
          </cell>
        </row>
        <row r="31">
          <cell r="G31">
            <v>156522</v>
          </cell>
        </row>
        <row r="32">
          <cell r="G32">
            <v>63528</v>
          </cell>
        </row>
        <row r="33">
          <cell r="G33">
            <v>171204</v>
          </cell>
        </row>
        <row r="34">
          <cell r="G34">
            <v>6750</v>
          </cell>
        </row>
        <row r="35">
          <cell r="G35">
            <v>80232</v>
          </cell>
        </row>
        <row r="36">
          <cell r="G36">
            <v>165858</v>
          </cell>
        </row>
        <row r="37">
          <cell r="G37">
            <v>16302</v>
          </cell>
        </row>
        <row r="38">
          <cell r="G38">
            <v>43086</v>
          </cell>
        </row>
        <row r="39">
          <cell r="G39">
            <v>100968</v>
          </cell>
        </row>
        <row r="40">
          <cell r="G40">
            <v>8790</v>
          </cell>
        </row>
        <row r="41">
          <cell r="G41">
            <v>27900</v>
          </cell>
        </row>
      </sheetData>
      <sheetData sheetId="1"/>
      <sheetData sheetId="2">
        <row r="29">
          <cell r="G29">
            <v>429948</v>
          </cell>
        </row>
        <row r="31">
          <cell r="G31">
            <v>195624</v>
          </cell>
        </row>
        <row r="39">
          <cell r="G39">
            <v>128118</v>
          </cell>
        </row>
      </sheetData>
      <sheetData sheetId="3">
        <row r="25">
          <cell r="G25">
            <v>377988</v>
          </cell>
        </row>
        <row r="26">
          <cell r="G26">
            <v>34968</v>
          </cell>
        </row>
        <row r="27">
          <cell r="G27">
            <v>135864</v>
          </cell>
        </row>
        <row r="28">
          <cell r="G28">
            <v>10596</v>
          </cell>
        </row>
        <row r="30">
          <cell r="G30">
            <v>83508</v>
          </cell>
        </row>
        <row r="32">
          <cell r="G32">
            <v>66750</v>
          </cell>
        </row>
        <row r="33">
          <cell r="G33">
            <v>190242</v>
          </cell>
        </row>
        <row r="34">
          <cell r="G34">
            <v>7290</v>
          </cell>
        </row>
        <row r="35">
          <cell r="G35">
            <v>81612</v>
          </cell>
        </row>
        <row r="36">
          <cell r="G36">
            <v>163680</v>
          </cell>
        </row>
        <row r="37">
          <cell r="G37">
            <v>18414</v>
          </cell>
        </row>
        <row r="38">
          <cell r="G38">
            <v>50502</v>
          </cell>
        </row>
        <row r="40">
          <cell r="G40">
            <v>8844</v>
          </cell>
        </row>
        <row r="41">
          <cell r="G41">
            <v>28356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>
        <row r="6">
          <cell r="D6">
            <v>3197</v>
          </cell>
          <cell r="F6">
            <v>698</v>
          </cell>
        </row>
        <row r="7">
          <cell r="D7">
            <v>0</v>
          </cell>
          <cell r="F7">
            <v>0</v>
          </cell>
        </row>
        <row r="8">
          <cell r="D8">
            <v>3231.5</v>
          </cell>
          <cell r="F8">
            <v>130</v>
          </cell>
        </row>
        <row r="9">
          <cell r="D9">
            <v>0</v>
          </cell>
          <cell r="F9">
            <v>0</v>
          </cell>
        </row>
        <row r="10">
          <cell r="D10">
            <v>4011.3333333333321</v>
          </cell>
          <cell r="F10">
            <v>0</v>
          </cell>
        </row>
        <row r="11">
          <cell r="D11">
            <v>1139.5</v>
          </cell>
          <cell r="F11">
            <v>1484.5</v>
          </cell>
        </row>
        <row r="12">
          <cell r="D12">
            <v>1230.1666666666665</v>
          </cell>
          <cell r="F12">
            <v>245</v>
          </cell>
        </row>
        <row r="13">
          <cell r="D13">
            <v>1077.1666666666667</v>
          </cell>
          <cell r="F13">
            <v>60</v>
          </cell>
        </row>
        <row r="14">
          <cell r="D14">
            <v>1683.5</v>
          </cell>
          <cell r="F14">
            <v>8060</v>
          </cell>
        </row>
        <row r="15">
          <cell r="D15">
            <v>0</v>
          </cell>
          <cell r="F15">
            <v>250</v>
          </cell>
        </row>
        <row r="16">
          <cell r="D16">
            <v>0</v>
          </cell>
          <cell r="F16">
            <v>0</v>
          </cell>
        </row>
        <row r="17">
          <cell r="D17">
            <v>0</v>
          </cell>
          <cell r="F17">
            <v>40</v>
          </cell>
        </row>
        <row r="18">
          <cell r="D18">
            <v>5721.3333333333339</v>
          </cell>
          <cell r="F18">
            <v>357</v>
          </cell>
        </row>
        <row r="19">
          <cell r="D19">
            <v>0</v>
          </cell>
          <cell r="F19">
            <v>0</v>
          </cell>
        </row>
        <row r="20">
          <cell r="D20">
            <v>180</v>
          </cell>
          <cell r="F20">
            <v>2893</v>
          </cell>
        </row>
        <row r="21">
          <cell r="D21">
            <v>4000.1666666666665</v>
          </cell>
          <cell r="F21">
            <v>0</v>
          </cell>
        </row>
        <row r="22">
          <cell r="D22">
            <v>0</v>
          </cell>
          <cell r="F22">
            <v>0</v>
          </cell>
        </row>
        <row r="23">
          <cell r="D23">
            <v>0</v>
          </cell>
          <cell r="F23">
            <v>0</v>
          </cell>
        </row>
      </sheetData>
      <sheetData sheetId="49">
        <row r="108">
          <cell r="C108">
            <v>74814</v>
          </cell>
          <cell r="F108">
            <v>29610</v>
          </cell>
        </row>
        <row r="109">
          <cell r="C109">
            <v>25020</v>
          </cell>
          <cell r="F109">
            <v>2916</v>
          </cell>
        </row>
        <row r="110">
          <cell r="C110">
            <v>149196</v>
          </cell>
          <cell r="F110">
            <v>28497</v>
          </cell>
        </row>
        <row r="111">
          <cell r="C111">
            <v>6732</v>
          </cell>
          <cell r="F111">
            <v>270</v>
          </cell>
        </row>
        <row r="112">
          <cell r="C112">
            <v>145302</v>
          </cell>
          <cell r="F112">
            <v>28572</v>
          </cell>
        </row>
        <row r="113">
          <cell r="C113">
            <v>24762</v>
          </cell>
          <cell r="F113">
            <v>13753.000000000002</v>
          </cell>
        </row>
        <row r="114">
          <cell r="C114">
            <v>149754</v>
          </cell>
          <cell r="F114">
            <v>85449</v>
          </cell>
        </row>
        <row r="115">
          <cell r="C115">
            <v>5040</v>
          </cell>
          <cell r="F115">
            <v>1614</v>
          </cell>
        </row>
        <row r="116">
          <cell r="C116">
            <v>6336</v>
          </cell>
          <cell r="F116">
            <v>0</v>
          </cell>
        </row>
        <row r="117">
          <cell r="C117">
            <v>50022</v>
          </cell>
          <cell r="F117">
            <v>14046</v>
          </cell>
        </row>
        <row r="118">
          <cell r="C118">
            <v>41982</v>
          </cell>
          <cell r="F118">
            <v>46424</v>
          </cell>
        </row>
        <row r="119">
          <cell r="C119">
            <v>13800</v>
          </cell>
          <cell r="F119">
            <v>0</v>
          </cell>
        </row>
        <row r="120">
          <cell r="C120">
            <v>80094</v>
          </cell>
          <cell r="F120">
            <v>27072</v>
          </cell>
        </row>
        <row r="121">
          <cell r="C121">
            <v>7380</v>
          </cell>
          <cell r="F121">
            <v>0</v>
          </cell>
        </row>
        <row r="122">
          <cell r="C122">
            <v>16800</v>
          </cell>
          <cell r="F122">
            <v>2994</v>
          </cell>
        </row>
        <row r="128">
          <cell r="C128">
            <v>248142</v>
          </cell>
          <cell r="F128">
            <v>77198</v>
          </cell>
        </row>
        <row r="129">
          <cell r="C129">
            <v>165720</v>
          </cell>
          <cell r="F129">
            <v>11419</v>
          </cell>
        </row>
        <row r="130">
          <cell r="C130">
            <v>86604</v>
          </cell>
          <cell r="F130">
            <v>24900.999999999996</v>
          </cell>
        </row>
      </sheetData>
      <sheetData sheetId="50">
        <row r="5">
          <cell r="B5" t="str">
            <v>Reached individuals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 NFI Distributions - DB"/>
      <sheetName val="data"/>
      <sheetName val="Main Shelter Interventions - DB"/>
      <sheetName val="DropDownMenu"/>
      <sheetName val="DTM Coded Location"/>
      <sheetName val="Kit composition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 NFI Distributions - DB"/>
      <sheetName val="data"/>
      <sheetName val="Main Shelter Interventions - DB"/>
      <sheetName val="DropDownMenu"/>
      <sheetName val="DTM Coded Location"/>
      <sheetName val="DTM coded locations"/>
      <sheetName val="S O Kit composition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 NFI Distributions - DB"/>
      <sheetName val="Main Shelter Interventions - DB"/>
      <sheetName val="DropDownMenu"/>
      <sheetName val="Shelter projects centre"/>
      <sheetName val="shelter projects kirkuk"/>
      <sheetName val="data"/>
      <sheetName val="DTM Coded Location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 NFI Distributions - DB"/>
      <sheetName val="Main Shelter Interventions - DB"/>
      <sheetName val="DropDownMenu"/>
      <sheetName val="Shelter projects centre"/>
      <sheetName val="shelter projects kirkuk"/>
      <sheetName val="data"/>
      <sheetName val="DTM Coded Location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 NFI Distributions - DB"/>
      <sheetName val="NFI summary all Iraq"/>
      <sheetName val="Main Shelter Interventions - DB"/>
      <sheetName val="Shelter summary all Iraq"/>
      <sheetName val="DropDownMenu"/>
      <sheetName val="2015 Kirkuk sh.activities "/>
      <sheetName val="2014 shelter projects kirkuk"/>
      <sheetName val="Shelter projects centre"/>
      <sheetName val="data"/>
      <sheetName val="DTM Coded Location"/>
      <sheetName val="NFI - 7June15"/>
      <sheetName val="Shelter - 7June1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 NFI Distributions - DB"/>
      <sheetName val="data"/>
      <sheetName val="Main Shelter Interventions - DB"/>
      <sheetName val="DropDownMenu"/>
      <sheetName val="DTM Coded Location"/>
      <sheetName val="Kit composition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 NFI Distributions - DB"/>
      <sheetName val="Main Shelter Interventions - DB"/>
      <sheetName val="DropDownMenu"/>
      <sheetName val="data"/>
      <sheetName val="Kit compositions"/>
      <sheetName val="DTM Coded Location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 NFI Distributions - DB"/>
      <sheetName val="Main Shelter Interventions - DB"/>
      <sheetName val="DropDownMenu"/>
      <sheetName val="data"/>
      <sheetName val="Kit compositions"/>
      <sheetName val="DTM Coded Location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IA Michel" refreshedDate="42387.39686666667" createdVersion="4" refreshedVersion="4" minRefreshableVersion="3" recordCount="2365">
  <cacheSource type="worksheet">
    <worksheetSource ref="A1:AP1048576" sheet="Main NFI Distributions - DB"/>
  </cacheSource>
  <cacheFields count="42">
    <cacheField name="#" numFmtId="0">
      <sharedItems containsString="0" containsBlank="1" containsNumber="1" containsInteger="1" minValue="1" maxValue="1412"/>
    </cacheField>
    <cacheField name="Date_x000a_Date of activity" numFmtId="0">
      <sharedItems containsNonDate="0" containsDate="1" containsString="0" containsBlank="1" minDate="2015-01-01T00:00:00" maxDate="2015-12-31T00:00:00"/>
    </cacheField>
    <cacheField name="Organization_x000a_Select organization" numFmtId="0">
      <sharedItems containsBlank="1" count="39">
        <s v="UNHCR"/>
        <s v="Caritas"/>
        <s v="Rwanga Foundation"/>
        <s v="IFRC"/>
        <s v="MEDAIR"/>
        <s v="GRC"/>
        <s v="IOM"/>
        <s v="PWJ"/>
        <s v="PIN"/>
        <s v="ASB"/>
        <s v="CARE"/>
        <s v="IRC"/>
        <s v="ICRC"/>
        <s v="DRC"/>
        <s v="NRC"/>
        <s v="DORCAS"/>
        <s v="CRS"/>
        <s v="FRC"/>
        <s v="ACF"/>
        <s v="ACTED"/>
        <s v="LWF"/>
        <s v="YAO"/>
        <s v="TEARFUND"/>
        <s v="JEN"/>
        <s v="WVI"/>
        <s v="Mission East"/>
        <s v="PU-AMI"/>
        <s v="Qandil"/>
        <s v="REACH"/>
        <s v="Triangle"/>
        <s v="Al-Khanjar Institute"/>
        <s v="Muslim Aid"/>
        <s v="MOMD"/>
        <s v="SCI"/>
        <s v="Al-Khair"/>
        <s v="ISHO"/>
        <s v="ADRA"/>
        <s v="RIPC"/>
        <m/>
      </sharedItems>
    </cacheField>
    <cacheField name="Organization type_x000a_Select organization type" numFmtId="0">
      <sharedItems containsBlank="1"/>
    </cacheField>
    <cacheField name="Implementing Partners" numFmtId="0">
      <sharedItems containsBlank="1"/>
    </cacheField>
    <cacheField name="Governorate_المحافظة_x000a_Select Governorate, then District" numFmtId="0">
      <sharedItems containsBlank="1" count="19">
        <s v="Diyala_ديالى"/>
        <s v="Kirkuk_كركوك"/>
        <s v="Dahuk_دهوك"/>
        <s v="Sulaymaniyah_السليمانية"/>
        <s v="Erbil_اربيل"/>
        <s v="Salah al-Din_صلاح الدين"/>
        <s v="Babylon__بابل"/>
        <s v="Wassit_واسط"/>
        <s v="Ninewa_نينوى"/>
        <s v="Baghdad_بغداد"/>
        <s v="Najaf_النجف"/>
        <s v="Qadissiya_القادسية"/>
        <s v="Kerbala_كربلاء"/>
        <s v="Basrah_البصرة"/>
        <s v="Anbar_الأنبار"/>
        <s v="Muthanna_المثنى"/>
        <s v="Thi-Qar_ذي قار"/>
        <s v="Missan_ميسان"/>
        <m/>
      </sharedItems>
    </cacheField>
    <cacheField name="Gov'te Pcode_رمز المحافظة" numFmtId="0">
      <sharedItems containsBlank="1"/>
    </cacheField>
    <cacheField name="District_القضاء" numFmtId="0">
      <sharedItems containsBlank="1"/>
    </cacheField>
    <cacheField name="Dis't Pcode_رمز الناحية" numFmtId="0">
      <sharedItems containsBlank="1"/>
    </cacheField>
    <cacheField name="Shelter arrangement_x000a_Select shelter arrangement of IDPs" numFmtId="0">
      <sharedItems containsBlank="1"/>
    </cacheField>
    <cacheField name="Type of NFI_x000a_Select the type of NFI (normal, winter or summer)" numFmtId="0">
      <sharedItems containsBlank="1"/>
    </cacheField>
    <cacheField name="Activity status_x000a_Select status (planned or delivered)" numFmtId="0">
      <sharedItems containsBlank="1"/>
    </cacheField>
    <cacheField name="Modality_x000a_Select the modality (in-kind, cash or voucher)" numFmtId="0">
      <sharedItems containsBlank="1"/>
    </cacheField>
    <cacheField name="Response plan_x000a_" numFmtId="0">
      <sharedItems containsBlank="1"/>
    </cacheField>
    <cacheField name="# of families_x000a_Indicate number of families reached (average size 6 people)" numFmtId="0">
      <sharedItems containsBlank="1" containsMixedTypes="1" containsNumber="1" containsInteger="1" minValue="1" maxValue="382141"/>
    </cacheField>
    <cacheField name="#  of HHs reached with NFI Kits" numFmtId="0">
      <sharedItems containsString="0" containsBlank="1" containsNumber="1" containsInteger="1" minValue="1" maxValue="216250"/>
    </cacheField>
    <cacheField name="Beneficiary description" numFmtId="0">
      <sharedItems containsBlank="1"/>
    </cacheField>
    <cacheField name="Average cost per family in USD_x000a_Estimate of the average cost of the activity per family" numFmtId="0">
      <sharedItems containsString="0" containsBlank="1" containsNumber="1" minValue="36.494845360824741" maxValue="630"/>
    </cacheField>
    <cacheField name="Polyethylene floor insulation_x000a_# of items" numFmtId="0">
      <sharedItems containsString="0" containsBlank="1" containsNumber="1" containsInteger="1" minValue="0" maxValue="6948"/>
    </cacheField>
    <cacheField name="Tent insulation liners_x000a_# of items" numFmtId="0">
      <sharedItems containsString="0" containsBlank="1" containsNumber="1" containsInteger="1" minValue="0" maxValue="14781"/>
    </cacheField>
    <cacheField name="Plastic sheeting_x000a_# of items" numFmtId="0">
      <sharedItems containsString="0" containsBlank="1" containsNumber="1" containsInteger="1" minValue="0" maxValue="207244"/>
    </cacheField>
    <cacheField name="Mattresses_x000a_# of items" numFmtId="0">
      <sharedItems containsString="0" containsBlank="1" containsNumber="1" containsInteger="1" minValue="0" maxValue="684985"/>
    </cacheField>
    <cacheField name="Blankets or Quilts_x000a_# of items" numFmtId="0">
      <sharedItems containsString="0" containsBlank="1" containsNumber="1" containsInteger="1" minValue="0" maxValue="1273621"/>
    </cacheField>
    <cacheField name="Water jerry cans_x000a_# of items" numFmtId="0">
      <sharedItems containsString="0" containsBlank="1" containsNumber="1" containsInteger="1" minValue="0" maxValue="217930"/>
    </cacheField>
    <cacheField name="Kerosene jerry cans_x000a_# of items" numFmtId="0">
      <sharedItems containsString="0" containsBlank="1" containsNumber="1" containsInteger="1" minValue="0" maxValue="134702"/>
    </cacheField>
    <cacheField name="Fuel barrels_x000a_# of items" numFmtId="0">
      <sharedItems containsString="0" containsBlank="1" containsNumber="1" containsInteger="1" minValue="0" maxValue="9355"/>
    </cacheField>
    <cacheField name="Stoves_x000a_# of items" numFmtId="0">
      <sharedItems containsString="0" containsBlank="1" containsNumber="1" containsInteger="1" minValue="0" maxValue="131871"/>
    </cacheField>
    <cacheField name="Kitchen sets_x000a_# of sets" numFmtId="0">
      <sharedItems containsString="0" containsBlank="1" containsNumber="1" containsInteger="1" minValue="0" maxValue="127961"/>
    </cacheField>
    <cacheField name="Hygiene kits_x000a_# of kits" numFmtId="0">
      <sharedItems containsString="0" containsBlank="1" containsNumber="1" containsInteger="1" minValue="0" maxValue="128657"/>
    </cacheField>
    <cacheField name="Baby diapers _x000a_# of items" numFmtId="0">
      <sharedItems containsString="0" containsBlank="1" containsNumber="1" containsInteger="1" minValue="0" maxValue="2860"/>
    </cacheField>
    <cacheField name="Adult diapers _x000a_# of items" numFmtId="0">
      <sharedItems containsString="0" containsBlank="1" containsNumber="1" containsInteger="1" minValue="0" maxValue="0"/>
    </cacheField>
    <cacheField name="Sanitary napkins _x000a_# of items" numFmtId="0">
      <sharedItems containsString="0" containsBlank="1" containsNumber="1" containsInteger="1" minValue="0" maxValue="2760"/>
    </cacheField>
    <cacheField name="Sleeping mats _x000a_# of items" numFmtId="0">
      <sharedItems containsString="0" containsBlank="1" containsNumber="1" containsInteger="1" minValue="0" maxValue="112790"/>
    </cacheField>
    <cacheField name="Bed sheets / Sleeping bag_x000a_# of items" numFmtId="0">
      <sharedItems containsString="0" containsBlank="1" containsNumber="1" containsInteger="1" minValue="0" maxValue="4227"/>
    </cacheField>
    <cacheField name="Fans_x000a_# of items" numFmtId="0">
      <sharedItems containsString="0" containsBlank="1" containsNumber="1" containsInteger="1" minValue="0" maxValue="119465"/>
    </cacheField>
    <cacheField name="Air coolers / conditioners_x000a_# of items" numFmtId="0">
      <sharedItems containsString="0" containsBlank="1" containsNumber="1" containsInteger="1" minValue="0" maxValue="7022"/>
    </cacheField>
    <cacheField name=" Coolboxes_x000a_# of items" numFmtId="0">
      <sharedItems containsString="0" containsBlank="1" containsNumber="1" containsInteger="1" minValue="0" maxValue="40440"/>
    </cacheField>
    <cacheField name="Heaters_x000a_# of items" numFmtId="0">
      <sharedItems containsString="0" containsBlank="1" containsNumber="1" containsInteger="1" minValue="0" maxValue="47810"/>
    </cacheField>
    <cacheField name="Carpets_x000a_# of items" numFmtId="0">
      <sharedItems containsString="0" containsBlank="1" containsNumber="1" containsInteger="1" minValue="0" maxValue="46527"/>
    </cacheField>
    <cacheField name="Shoes_x000a_# of items" numFmtId="0">
      <sharedItems containsString="0" containsBlank="1" containsNumber="1" containsInteger="1" minValue="0" maxValue="4857"/>
    </cacheField>
    <cacheField name="Clothing_x000a_# of items" numFmtId="0">
      <sharedItems containsString="0" containsBlank="1" containsNumber="1" containsInteger="1" minValue="0" maxValue="37099"/>
    </cacheField>
    <cacheField name="Pillows_x000a_# of items" numFmtId="0">
      <sharedItems containsString="0" containsBlank="1" containsNumber="1" containsInteger="1" minValue="0" maxValue="25608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TIA Michel" refreshedDate="42387.398598263891" createdVersion="4" refreshedVersion="4" minRefreshableVersion="3" recordCount="1277">
  <cacheSource type="worksheet">
    <worksheetSource ref="A1:Y1048576" sheet="Main Shelter Interventions - DB"/>
  </cacheSource>
  <cacheFields count="25">
    <cacheField name="#" numFmtId="0">
      <sharedItems containsString="0" containsBlank="1" containsNumber="1" containsInteger="1" minValue="1" maxValue="316"/>
    </cacheField>
    <cacheField name="Date_x000a_Date of activity" numFmtId="0">
      <sharedItems containsNonDate="0" containsDate="1" containsString="0" containsBlank="1" minDate="2015-01-01T00:00:00" maxDate="2015-12-31T00:00:00"/>
    </cacheField>
    <cacheField name="Organization_x000a_Select organization" numFmtId="0">
      <sharedItems containsBlank="1" count="20">
        <s v="IOM"/>
        <s v="Caritas"/>
        <s v="UNHCR"/>
        <s v="NRC"/>
        <s v="GIZ"/>
        <s v="ACTED"/>
        <s v="UN-Habitat"/>
        <s v="Rwanga Foundation"/>
        <s v="CRS"/>
        <s v="IRD"/>
        <s v="Qandil"/>
        <s v="REACH"/>
        <s v="YAO"/>
        <s v="Muslim Aid"/>
        <s v="RISE Foundation"/>
        <s v="BRHA"/>
        <s v="ADRA"/>
        <s v="Al-Khair"/>
        <s v="BCF"/>
        <m/>
      </sharedItems>
    </cacheField>
    <cacheField name="Organization type_x000a_Select organization type" numFmtId="0">
      <sharedItems containsBlank="1"/>
    </cacheField>
    <cacheField name="Implementing Partners" numFmtId="0">
      <sharedItems containsBlank="1"/>
    </cacheField>
    <cacheField name="Governorate_المحافظة_x000a_Select Governorate, then District" numFmtId="0">
      <sharedItems containsBlank="1" count="16">
        <s v="Diyala_ديالى"/>
        <s v="Dahuk_دهوك"/>
        <s v="Baghdad_بغداد"/>
        <s v="Erbil_اربيل"/>
        <s v="Kerbala_كربلاء"/>
        <s v="Najaf_النجف"/>
        <s v="Kirkuk_كركوك"/>
        <s v="Anbar_الأنبار"/>
        <s v="Missan_ميسان"/>
        <s v="Ninewa_نينوى"/>
        <s v="Babylon__بابل"/>
        <s v="Sulaymaniyah_السليمانية"/>
        <s v="Wassit_واسط"/>
        <s v="Salah al-Din_صلاح الدين"/>
        <s v="Basrah_البصرة"/>
        <m/>
      </sharedItems>
    </cacheField>
    <cacheField name="Gov'te Pcode_رمز المحافظة" numFmtId="0">
      <sharedItems containsBlank="1"/>
    </cacheField>
    <cacheField name="District_القضاء" numFmtId="0">
      <sharedItems containsBlank="1"/>
    </cacheField>
    <cacheField name="Dis't Pcode_رمز الناحية" numFmtId="0">
      <sharedItems containsBlank="1"/>
    </cacheField>
    <cacheField name="Shelter arrangement_x000a_Select shelter arrangement of IDPs" numFmtId="0">
      <sharedItems containsBlank="1"/>
    </cacheField>
    <cacheField name="Activity status_x000a_Select status (planned, ongoing or completed)" numFmtId="0">
      <sharedItems containsBlank="1"/>
    </cacheField>
    <cacheField name="Modality_x000a_Select the modality (in-kind, cash or voucher)" numFmtId="0">
      <sharedItems containsBlank="1"/>
    </cacheField>
    <cacheField name="Response plan_x000a_Select SRP if the activity is included in the Strategic Response Plan" numFmtId="0">
      <sharedItems containsBlank="1"/>
    </cacheField>
    <cacheField name="# of families_x000a_(average size 6 people)" numFmtId="0">
      <sharedItems containsBlank="1" containsMixedTypes="1" containsNumber="1" containsInteger="1" minValue="0" maxValue="60137"/>
    </cacheField>
    <cacheField name="Average cost per family in USD_x000a_Estimate of the average cost of the activity per family" numFmtId="0">
      <sharedItems containsString="0" containsBlank="1" containsNumber="1" containsInteger="1" minValue="400" maxValue="2667"/>
    </cacheField>
    <cacheField name="Tents_x000a_# of tents distributed (family tent)" numFmtId="0">
      <sharedItems containsString="0" containsBlank="1" containsNumber="1" containsInteger="1" minValue="0" maxValue="24158"/>
    </cacheField>
    <cacheField name="Sealing off tents_x000a_# of basic sealing off kits distributed (plastic sheeting and rope)" numFmtId="0">
      <sharedItems containsString="0" containsBlank="1" containsNumber="1" containsInteger="1" minValue="0" maxValue="3104"/>
    </cacheField>
    <cacheField name="Tent upgrades_x000a_# of concrete slabs, walls, kitchens/latrines constructed" numFmtId="0">
      <sharedItems containsString="0" containsBlank="1" containsNumber="1" containsInteger="1" minValue="0" maxValue="9859"/>
    </cacheField>
    <cacheField name="Prefabs_x000a_# of prefab shelters installed (caravans etc.)" numFmtId="0">
      <sharedItems containsString="0" containsBlank="1" containsNumber="1" containsInteger="1" minValue="0" maxValue="1921"/>
    </cacheField>
    <cacheField name="Sealing off Kits/basic repair of shelters or collective centres_x000a_# of shelters or collective centres made weatherproof through the distribution of full sealing off kits or through basic repair by agency technical staff or contractors" numFmtId="0">
      <sharedItems containsString="0" containsBlank="1" containsNumber="1" containsInteger="1" minValue="0" maxValue="5980"/>
    </cacheField>
    <cacheField name="# of minor /  large scale shelter repairs individual family shelter units (ActivityInfo 2.4)" numFmtId="0">
      <sharedItems containsString="0" containsBlank="1" containsNumber="1" containsInteger="1" minValue="0" maxValue="6802"/>
    </cacheField>
    <cacheField name="# of Collective centres repaired - public buildings (ActivityInfo 2.2)_x000a_ " numFmtId="0">
      <sharedItems containsBlank="1" containsMixedTypes="1" containsNumber="1" containsInteger="1" minValue="0" maxValue="1757"/>
    </cacheField>
    <cacheField name="New Construction of shelter units for individual families" numFmtId="0">
      <sharedItems containsString="0" containsBlank="1" containsNumber="1" containsInteger="1" minValue="0" maxValue="1237"/>
    </cacheField>
    <cacheField name="RHU (Refugee Housing Units)" numFmtId="0">
      <sharedItems containsString="0" containsBlank="1" containsNumber="1" containsInteger="1" minValue="0" maxValue="326"/>
    </cacheField>
    <cacheField name="  Other (specify)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65">
  <r>
    <n v="1"/>
    <d v="2015-01-01T00:00:00"/>
    <x v="0"/>
    <s v="UN"/>
    <s v="REACH "/>
    <x v="0"/>
    <m/>
    <s v="Khanaqin_خانقين"/>
    <m/>
    <m/>
    <s v="Winter"/>
    <s v="Delivered"/>
    <s v="In-kind"/>
    <s v="SRP"/>
    <n v="230"/>
    <n v="230"/>
    <m/>
    <m/>
    <n v="0"/>
    <n v="0"/>
    <n v="230"/>
    <n v="0"/>
    <n v="1380"/>
    <n v="230"/>
    <n v="230"/>
    <n v="0"/>
    <n v="230"/>
    <n v="0"/>
    <n v="0"/>
    <n v="0"/>
    <n v="0"/>
    <n v="0"/>
    <n v="0"/>
    <n v="0"/>
    <n v="0"/>
    <n v="0"/>
    <n v="0"/>
    <n v="0"/>
    <n v="0"/>
    <n v="0"/>
    <n v="0"/>
    <n v="0"/>
  </r>
  <r>
    <n v="2"/>
    <d v="2015-01-01T00:00:00"/>
    <x v="0"/>
    <s v="UN"/>
    <s v="REACH "/>
    <x v="1"/>
    <m/>
    <m/>
    <m/>
    <s v="Camp"/>
    <s v="Winter"/>
    <s v="Delivered"/>
    <s v="In-kind"/>
    <s v="SRP"/>
    <n v="65"/>
    <n v="65"/>
    <m/>
    <m/>
    <n v="0"/>
    <n v="0"/>
    <n v="65"/>
    <n v="0"/>
    <n v="390"/>
    <n v="65"/>
    <n v="65"/>
    <n v="0"/>
    <n v="65"/>
    <n v="65"/>
    <n v="65"/>
    <n v="0"/>
    <n v="0"/>
    <n v="0"/>
    <n v="0"/>
    <n v="0"/>
    <n v="0"/>
    <n v="0"/>
    <n v="0"/>
    <n v="0"/>
    <n v="0"/>
    <n v="0"/>
    <n v="0"/>
    <n v="0"/>
  </r>
  <r>
    <n v="3"/>
    <d v="2015-01-02T00:00:00"/>
    <x v="1"/>
    <s v="Nat'l NGO"/>
    <m/>
    <x v="2"/>
    <m/>
    <m/>
    <s v=""/>
    <m/>
    <s v="Winter"/>
    <s v="Delivered"/>
    <s v="Cash"/>
    <s v="non-SRP"/>
    <n v="1404"/>
    <m/>
    <m/>
    <m/>
    <m/>
    <m/>
    <m/>
    <m/>
    <m/>
    <m/>
    <m/>
    <m/>
    <m/>
    <m/>
    <m/>
    <m/>
    <m/>
    <m/>
    <m/>
    <m/>
    <m/>
    <m/>
    <m/>
    <m/>
    <m/>
    <m/>
    <m/>
    <m/>
  </r>
  <r>
    <n v="4"/>
    <d v="2015-01-02T00:00:00"/>
    <x v="0"/>
    <s v="UN"/>
    <s v="REACH "/>
    <x v="0"/>
    <m/>
    <s v="Khanaqin_خانقين"/>
    <m/>
    <m/>
    <s v="Winter"/>
    <s v="Delivered"/>
    <s v="In-kind"/>
    <s v="SRP"/>
    <n v="190"/>
    <n v="190"/>
    <m/>
    <m/>
    <n v="0"/>
    <n v="0"/>
    <n v="190"/>
    <n v="0"/>
    <n v="1140"/>
    <n v="190"/>
    <n v="190"/>
    <n v="0"/>
    <n v="190"/>
    <n v="0"/>
    <n v="0"/>
    <n v="0"/>
    <n v="0"/>
    <n v="0"/>
    <n v="0"/>
    <n v="0"/>
    <n v="0"/>
    <n v="0"/>
    <n v="0"/>
    <n v="0"/>
    <n v="0"/>
    <n v="0"/>
    <n v="0"/>
    <n v="0"/>
  </r>
  <r>
    <n v="5"/>
    <d v="2015-01-03T00:00:00"/>
    <x v="1"/>
    <s v="Nat'l NGO"/>
    <m/>
    <x v="2"/>
    <m/>
    <m/>
    <s v=""/>
    <m/>
    <s v="Winter"/>
    <s v="Delivered"/>
    <s v="Cash"/>
    <s v="non-SRP"/>
    <n v="326"/>
    <m/>
    <m/>
    <m/>
    <m/>
    <m/>
    <m/>
    <m/>
    <m/>
    <m/>
    <m/>
    <m/>
    <m/>
    <m/>
    <m/>
    <m/>
    <m/>
    <m/>
    <m/>
    <m/>
    <m/>
    <m/>
    <m/>
    <m/>
    <m/>
    <m/>
    <m/>
    <m/>
  </r>
  <r>
    <n v="6"/>
    <d v="2015-01-03T00:00:00"/>
    <x v="0"/>
    <s v="UN"/>
    <s v="REACH "/>
    <x v="0"/>
    <m/>
    <s v="Khanaqin_خانقين"/>
    <m/>
    <m/>
    <s v="Winter"/>
    <s v="Delivered"/>
    <s v="In-kind"/>
    <s v="SRP"/>
    <n v="126"/>
    <n v="126"/>
    <m/>
    <m/>
    <n v="0"/>
    <n v="0"/>
    <n v="126"/>
    <n v="0"/>
    <n v="756"/>
    <n v="126"/>
    <n v="126"/>
    <n v="0"/>
    <n v="126"/>
    <n v="0"/>
    <n v="0"/>
    <n v="0"/>
    <n v="0"/>
    <n v="0"/>
    <n v="0"/>
    <n v="0"/>
    <n v="0"/>
    <n v="0"/>
    <n v="0"/>
    <n v="0"/>
    <n v="0"/>
    <n v="0"/>
    <n v="0"/>
    <n v="0"/>
  </r>
  <r>
    <n v="7"/>
    <d v="2015-01-04T00:00:00"/>
    <x v="0"/>
    <s v="UN"/>
    <s v="REACH "/>
    <x v="0"/>
    <m/>
    <s v="Khanaqin_خانقين"/>
    <m/>
    <m/>
    <s v="Winter"/>
    <s v="Delivered"/>
    <s v="In-kind"/>
    <s v="SRP"/>
    <n v="130"/>
    <n v="130"/>
    <m/>
    <m/>
    <n v="0"/>
    <n v="0"/>
    <n v="130"/>
    <n v="0"/>
    <n v="780"/>
    <n v="130"/>
    <n v="130"/>
    <n v="0"/>
    <n v="130"/>
    <n v="0"/>
    <n v="0"/>
    <n v="0"/>
    <n v="0"/>
    <n v="0"/>
    <n v="0"/>
    <n v="0"/>
    <n v="0"/>
    <n v="0"/>
    <n v="0"/>
    <n v="0"/>
    <n v="0"/>
    <n v="0"/>
    <n v="0"/>
    <n v="0"/>
  </r>
  <r>
    <n v="8"/>
    <d v="2015-01-05T00:00:00"/>
    <x v="2"/>
    <s v="Int'l NGO"/>
    <m/>
    <x v="3"/>
    <s v="IQ-G05"/>
    <s v="Sulaymaniya_السليمانية"/>
    <s v="IQ-D033"/>
    <m/>
    <s v="Normal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100"/>
    <n v="0"/>
    <n v="0"/>
    <n v="0"/>
    <n v="0"/>
    <n v="0"/>
    <n v="0"/>
    <n v="0"/>
    <n v="0"/>
    <n v="0"/>
    <n v="0"/>
    <n v="0"/>
    <n v="0"/>
  </r>
  <r>
    <n v="9"/>
    <d v="2015-01-05T00:00:00"/>
    <x v="3"/>
    <s v="Int'l NGO"/>
    <s v="IRCS"/>
    <x v="2"/>
    <s v="IQ-G08"/>
    <s v="Amedi_العمادية"/>
    <s v="IQ-D048"/>
    <m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00"/>
    <n v="0"/>
  </r>
  <r>
    <n v="10"/>
    <d v="2015-01-05T00:00:00"/>
    <x v="4"/>
    <s v="Int'l NGO"/>
    <m/>
    <x v="2"/>
    <s v="IQ-G08"/>
    <s v="Zakho_زاخو"/>
    <s v="IQ-D051"/>
    <m/>
    <s v="Winter"/>
    <s v="Delivered"/>
    <s v="In-kind"/>
    <s v="non-SRP"/>
    <n v="213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1"/>
    <d v="2015-01-05T00:00:00"/>
    <x v="5"/>
    <s v="Int'l NGO"/>
    <s v="IRCS"/>
    <x v="2"/>
    <m/>
    <s v="Sumel"/>
    <m/>
    <m/>
    <s v="Winter"/>
    <s v="Delivered"/>
    <s v="In-kind"/>
    <m/>
    <n v="14"/>
    <n v="14"/>
    <m/>
    <m/>
    <n v="0"/>
    <n v="0"/>
    <n v="0"/>
    <n v="0"/>
    <n v="84"/>
    <n v="0"/>
    <n v="28"/>
    <n v="0"/>
    <n v="14"/>
    <n v="0"/>
    <n v="0"/>
    <n v="0"/>
    <n v="0"/>
    <n v="0"/>
    <n v="0"/>
    <n v="0"/>
    <n v="0"/>
    <n v="0"/>
    <n v="0"/>
    <n v="0"/>
    <n v="0"/>
    <n v="0"/>
    <n v="0"/>
    <n v="0"/>
  </r>
  <r>
    <n v="12"/>
    <d v="2015-01-06T00:00:00"/>
    <x v="0"/>
    <s v="UN"/>
    <s v="YAO"/>
    <x v="3"/>
    <s v="IQ-G05"/>
    <s v="Sulaymaniya_السليمانية"/>
    <s v="IQ-D033"/>
    <s v="Camp"/>
    <s v="Winter"/>
    <s v="Delivered"/>
    <s v="In-kind"/>
    <s v="SRP"/>
    <n v="43"/>
    <n v="43"/>
    <m/>
    <m/>
    <n v="0"/>
    <n v="129"/>
    <n v="43"/>
    <n v="234"/>
    <n v="234"/>
    <n v="4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3"/>
    <d v="2015-01-06T00:00:00"/>
    <x v="0"/>
    <s v="UN"/>
    <s v="YAO"/>
    <x v="3"/>
    <s v="IQ-G05"/>
    <s v="Sulaymaniya_السليمانية"/>
    <s v="IQ-D033"/>
    <s v="Camp"/>
    <s v="Winter"/>
    <s v="Delivered"/>
    <s v="In-kind"/>
    <s v="SRP"/>
    <n v="200"/>
    <n v="200"/>
    <m/>
    <m/>
    <n v="0"/>
    <n v="0"/>
    <n v="200"/>
    <n v="1000"/>
    <n v="1000"/>
    <n v="200"/>
    <n v="200"/>
    <n v="0"/>
    <n v="0"/>
    <n v="0"/>
    <n v="0"/>
    <n v="0"/>
    <n v="0"/>
    <n v="0"/>
    <n v="0"/>
    <n v="0"/>
    <n v="0"/>
    <n v="0"/>
    <n v="0"/>
    <n v="200"/>
    <n v="0"/>
    <n v="0"/>
    <n v="0"/>
    <n v="0"/>
  </r>
  <r>
    <n v="14"/>
    <d v="2015-01-06T00:00:00"/>
    <x v="0"/>
    <s v="UN"/>
    <s v="YAO"/>
    <x v="3"/>
    <s v="IQ-G05"/>
    <s v="Sulaymaniya_السليمانية"/>
    <s v="IQ-D033"/>
    <s v="Host Community"/>
    <s v="Winter"/>
    <s v="Delivered"/>
    <s v="In-kind"/>
    <s v="SRP"/>
    <n v="13"/>
    <n v="13"/>
    <m/>
    <m/>
    <n v="0"/>
    <n v="0"/>
    <n v="13"/>
    <n v="78"/>
    <n v="156"/>
    <n v="13"/>
    <n v="0"/>
    <n v="0"/>
    <n v="13"/>
    <n v="13"/>
    <n v="13"/>
    <n v="0"/>
    <n v="0"/>
    <n v="0"/>
    <n v="0"/>
    <n v="0"/>
    <n v="0"/>
    <n v="0"/>
    <n v="0"/>
    <n v="0"/>
    <n v="0"/>
    <n v="0"/>
    <n v="0"/>
    <n v="0"/>
  </r>
  <r>
    <n v="15"/>
    <d v="2015-01-06T00:00:00"/>
    <x v="0"/>
    <s v="UN"/>
    <s v="YAO"/>
    <x v="3"/>
    <s v="IQ-G05"/>
    <s v="Sulaymaniya_السليمانية"/>
    <s v="IQ-D033"/>
    <s v="Camp"/>
    <s v="Winter"/>
    <s v="Delivered"/>
    <s v="In-kind"/>
    <s v="SRP"/>
    <n v="10"/>
    <n v="10"/>
    <m/>
    <m/>
    <n v="0"/>
    <n v="0"/>
    <n v="11"/>
    <n v="53"/>
    <n v="53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6"/>
    <d v="2015-01-06T00:00:00"/>
    <x v="4"/>
    <s v="Int'l NGO"/>
    <m/>
    <x v="2"/>
    <s v="IQ-G08"/>
    <s v="Zakho_زاخو"/>
    <s v="IQ-D051"/>
    <m/>
    <s v="Winter"/>
    <s v="Delivered"/>
    <s v="In-kind"/>
    <s v="non-SRP"/>
    <n v="167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7"/>
    <d v="2015-01-06T00:00:00"/>
    <x v="0"/>
    <s v="UN"/>
    <s v="Qandil"/>
    <x v="2"/>
    <m/>
    <s v="Zakho"/>
    <m/>
    <m/>
    <s v="Winter"/>
    <s v="Delivered"/>
    <s v="In-kind"/>
    <m/>
    <n v="313"/>
    <n v="313"/>
    <m/>
    <m/>
    <n v="0"/>
    <n v="0"/>
    <n v="313"/>
    <n v="939"/>
    <n v="939"/>
    <n v="313"/>
    <n v="0"/>
    <n v="0"/>
    <n v="0"/>
    <n v="313"/>
    <n v="0"/>
    <n v="0"/>
    <n v="0"/>
    <n v="0"/>
    <n v="0"/>
    <n v="0"/>
    <n v="0"/>
    <n v="0"/>
    <n v="0"/>
    <n v="0"/>
    <n v="0"/>
    <n v="0"/>
    <n v="0"/>
    <n v="0"/>
  </r>
  <r>
    <n v="18"/>
    <d v="2015-01-06T00:00:00"/>
    <x v="0"/>
    <s v="UN"/>
    <s v="Qandil"/>
    <x v="2"/>
    <m/>
    <s v="Shekhan "/>
    <m/>
    <m/>
    <s v="Winter"/>
    <s v="Delivered"/>
    <s v="In-kind"/>
    <m/>
    <n v="500"/>
    <n v="500"/>
    <m/>
    <m/>
    <n v="0"/>
    <n v="0"/>
    <n v="500"/>
    <n v="0"/>
    <n v="3000"/>
    <n v="500"/>
    <n v="500"/>
    <n v="0"/>
    <n v="500"/>
    <n v="0"/>
    <n v="0"/>
    <n v="0"/>
    <n v="0"/>
    <n v="0"/>
    <n v="0"/>
    <n v="0"/>
    <n v="0"/>
    <n v="0"/>
    <n v="0"/>
    <n v="0"/>
    <n v="0"/>
    <n v="0"/>
    <n v="0"/>
    <n v="0"/>
  </r>
  <r>
    <n v="19"/>
    <d v="2015-01-07T00:00:00"/>
    <x v="6"/>
    <s v="UN"/>
    <s v="IOM"/>
    <x v="1"/>
    <s v="IQ-G13"/>
    <s v="Kirkuk__كركوك"/>
    <s v="IQ-D076"/>
    <m/>
    <s v="Winter"/>
    <s v="Delivered"/>
    <s v="In-kind"/>
    <s v="SRP"/>
    <n v="350"/>
    <n v="350"/>
    <m/>
    <m/>
    <n v="0"/>
    <n v="0"/>
    <n v="350"/>
    <n v="1400"/>
    <n v="1400"/>
    <n v="0"/>
    <n v="0"/>
    <n v="0"/>
    <n v="350"/>
    <n v="350"/>
    <n v="350"/>
    <n v="0"/>
    <n v="0"/>
    <n v="0"/>
    <n v="0"/>
    <n v="0"/>
    <n v="0"/>
    <n v="0"/>
    <n v="0"/>
    <n v="350"/>
    <n v="350"/>
    <n v="0"/>
    <n v="0"/>
    <n v="1400"/>
  </r>
  <r>
    <n v="20"/>
    <d v="2015-01-07T00:00:00"/>
    <x v="4"/>
    <s v="Int'l NGO"/>
    <m/>
    <x v="2"/>
    <s v="IQ-G08"/>
    <s v="Zakho_زاخو"/>
    <s v="IQ-D051"/>
    <m/>
    <s v="Winter"/>
    <s v="Delivered"/>
    <s v="In-kind"/>
    <s v="non-SRP"/>
    <n v="276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21"/>
    <d v="2015-01-07T00:00:00"/>
    <x v="7"/>
    <s v="Int'l NGO"/>
    <s v="PWJ"/>
    <x v="4"/>
    <m/>
    <s v="Soran_راوندوز-صوران"/>
    <m/>
    <s v="Host Community"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92"/>
    <n v="0"/>
  </r>
  <r>
    <n v="22"/>
    <d v="2015-01-07T00:00:00"/>
    <x v="0"/>
    <s v="UN"/>
    <s v="Qandil"/>
    <x v="2"/>
    <m/>
    <s v="Shekhan "/>
    <m/>
    <m/>
    <s v="Winter"/>
    <s v="Delivered"/>
    <s v="In-kind"/>
    <m/>
    <n v="1000"/>
    <n v="1000"/>
    <m/>
    <m/>
    <n v="0"/>
    <n v="0"/>
    <n v="1000"/>
    <n v="0"/>
    <n v="6000"/>
    <n v="1000"/>
    <n v="1000"/>
    <n v="0"/>
    <n v="1000"/>
    <n v="0"/>
    <n v="0"/>
    <n v="0"/>
    <n v="0"/>
    <n v="0"/>
    <n v="0"/>
    <n v="0"/>
    <n v="0"/>
    <n v="0"/>
    <n v="0"/>
    <n v="0"/>
    <n v="0"/>
    <n v="0"/>
    <n v="0"/>
    <n v="0"/>
  </r>
  <r>
    <n v="23"/>
    <d v="2015-01-07T00:00:00"/>
    <x v="0"/>
    <s v="UN"/>
    <s v="REACH "/>
    <x v="0"/>
    <m/>
    <s v="Khanaqin_خانقين"/>
    <m/>
    <m/>
    <s v="Winter"/>
    <s v="Delivered"/>
    <s v="In-kind"/>
    <s v="SRP"/>
    <n v="180"/>
    <n v="180"/>
    <m/>
    <m/>
    <n v="0"/>
    <n v="0"/>
    <n v="180"/>
    <n v="0"/>
    <n v="1080"/>
    <n v="180"/>
    <n v="180"/>
    <n v="0"/>
    <n v="180"/>
    <n v="0"/>
    <n v="0"/>
    <n v="0"/>
    <n v="0"/>
    <n v="0"/>
    <n v="0"/>
    <n v="0"/>
    <n v="0"/>
    <n v="0"/>
    <n v="0"/>
    <n v="0"/>
    <n v="0"/>
    <n v="0"/>
    <n v="0"/>
    <n v="0"/>
  </r>
  <r>
    <n v="24"/>
    <d v="2015-01-08T00:00:00"/>
    <x v="6"/>
    <s v="UN"/>
    <s v="IOM"/>
    <x v="0"/>
    <s v="IQ-G10"/>
    <s v="Kifri_كفري"/>
    <s v="IQ-D061"/>
    <m/>
    <s v="Winter"/>
    <s v="Delivered"/>
    <s v="In-kind"/>
    <s v="SRP"/>
    <n v="300"/>
    <n v="300"/>
    <m/>
    <m/>
    <n v="0"/>
    <n v="0"/>
    <n v="300"/>
    <n v="1200"/>
    <n v="1200"/>
    <n v="0"/>
    <n v="0"/>
    <n v="0"/>
    <n v="300"/>
    <n v="300"/>
    <n v="300"/>
    <n v="0"/>
    <n v="0"/>
    <n v="0"/>
    <n v="0"/>
    <n v="0"/>
    <n v="0"/>
    <n v="0"/>
    <n v="0"/>
    <n v="300"/>
    <n v="300"/>
    <n v="0"/>
    <n v="0"/>
    <n v="1200"/>
  </r>
  <r>
    <n v="25"/>
    <d v="2015-01-08T00:00:00"/>
    <x v="6"/>
    <s v="UN"/>
    <s v="IOM"/>
    <x v="0"/>
    <s v="IQ-G10"/>
    <s v="Khalis_الخالص"/>
    <s v="IQ-D059"/>
    <s v=" Host Community"/>
    <s v="Winter"/>
    <s v="Delivered"/>
    <s v="In-kind"/>
    <s v="SRP"/>
    <n v="100"/>
    <n v="100"/>
    <m/>
    <m/>
    <n v="0"/>
    <n v="0"/>
    <n v="100"/>
    <n v="400"/>
    <n v="400"/>
    <n v="0"/>
    <n v="0"/>
    <n v="0"/>
    <n v="100"/>
    <n v="100"/>
    <n v="100"/>
    <n v="0"/>
    <n v="0"/>
    <n v="0"/>
    <n v="0"/>
    <n v="0"/>
    <n v="0"/>
    <n v="0"/>
    <n v="0"/>
    <n v="100"/>
    <n v="100"/>
    <n v="0"/>
    <n v="0"/>
    <n v="400"/>
  </r>
  <r>
    <n v="26"/>
    <d v="2015-01-08T00:00:00"/>
    <x v="0"/>
    <s v="UN"/>
    <m/>
    <x v="5"/>
    <s v="IQ-G18"/>
    <m/>
    <s v=""/>
    <m/>
    <s v="Normal"/>
    <s v="Delivered"/>
    <s v="In-kind"/>
    <s v="SRP"/>
    <n v="200"/>
    <n v="200"/>
    <m/>
    <m/>
    <n v="0"/>
    <n v="0"/>
    <n v="200"/>
    <n v="1200"/>
    <n v="1200"/>
    <n v="200"/>
    <n v="200"/>
    <n v="0"/>
    <n v="0"/>
    <n v="200"/>
    <n v="0"/>
    <n v="0"/>
    <n v="0"/>
    <n v="0"/>
    <n v="0"/>
    <n v="0"/>
    <n v="0"/>
    <n v="0"/>
    <n v="0"/>
    <n v="0"/>
    <n v="0"/>
    <n v="0"/>
    <n v="0"/>
    <n v="0"/>
  </r>
  <r>
    <n v="27"/>
    <d v="2015-01-08T00:00:00"/>
    <x v="4"/>
    <s v="Int'l NGO"/>
    <m/>
    <x v="2"/>
    <s v="IQ-G08"/>
    <s v="Zakho_زاخو"/>
    <s v="IQ-D051"/>
    <m/>
    <s v="Winter"/>
    <s v="Delivered"/>
    <s v="In-kind"/>
    <s v="non-SRP"/>
    <n v="108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28"/>
    <d v="2015-01-08T00:00:00"/>
    <x v="0"/>
    <s v="UN"/>
    <s v="Qandil"/>
    <x v="2"/>
    <m/>
    <s v="Shekhan "/>
    <m/>
    <m/>
    <s v="Winter"/>
    <s v="Delivered"/>
    <s v="In-kind"/>
    <m/>
    <n v="997"/>
    <n v="997"/>
    <m/>
    <m/>
    <n v="0"/>
    <n v="0"/>
    <n v="997"/>
    <n v="0"/>
    <n v="5982"/>
    <n v="997"/>
    <n v="997"/>
    <n v="0"/>
    <n v="997"/>
    <n v="0"/>
    <n v="0"/>
    <n v="0"/>
    <n v="0"/>
    <n v="0"/>
    <n v="0"/>
    <n v="0"/>
    <n v="0"/>
    <n v="0"/>
    <n v="0"/>
    <n v="0"/>
    <n v="0"/>
    <n v="0"/>
    <n v="0"/>
    <n v="0"/>
  </r>
  <r>
    <n v="29"/>
    <d v="2015-01-08T00:00:00"/>
    <x v="0"/>
    <s v="UN"/>
    <s v="REACH "/>
    <x v="0"/>
    <m/>
    <s v="Khanaqin_خانقين"/>
    <m/>
    <m/>
    <s v="Winter"/>
    <s v="Delivered"/>
    <s v="In-kind"/>
    <s v="SRP"/>
    <n v="305"/>
    <n v="305"/>
    <m/>
    <m/>
    <n v="0"/>
    <n v="0"/>
    <n v="305"/>
    <n v="0"/>
    <n v="1830"/>
    <n v="305"/>
    <n v="305"/>
    <n v="0"/>
    <n v="305"/>
    <n v="0"/>
    <n v="0"/>
    <n v="0"/>
    <n v="0"/>
    <n v="0"/>
    <n v="0"/>
    <n v="0"/>
    <n v="0"/>
    <n v="0"/>
    <n v="0"/>
    <n v="0"/>
    <n v="0"/>
    <n v="0"/>
    <n v="0"/>
    <n v="0"/>
  </r>
  <r>
    <n v="30"/>
    <d v="2015-01-09T00:00:00"/>
    <x v="8"/>
    <s v="Int'l NGO"/>
    <s v="Al-Mesalla"/>
    <x v="2"/>
    <m/>
    <s v="Semel"/>
    <m/>
    <m/>
    <s v="Winter"/>
    <s v="Delivered"/>
    <s v="In-kind"/>
    <m/>
    <n v="28"/>
    <m/>
    <m/>
    <m/>
    <n v="0"/>
    <n v="0"/>
    <n v="28"/>
    <n v="56"/>
    <n v="1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31"/>
    <d v="2015-01-09T00:00:00"/>
    <x v="8"/>
    <s v="Int'l NGO"/>
    <s v="Al-Mesalla"/>
    <x v="2"/>
    <m/>
    <s v="Semel"/>
    <m/>
    <m/>
    <s v="Winter"/>
    <s v="Delivered"/>
    <s v="In-kind"/>
    <m/>
    <n v="123"/>
    <n v="123"/>
    <m/>
    <m/>
    <n v="0"/>
    <n v="0"/>
    <n v="0"/>
    <n v="0"/>
    <n v="0"/>
    <n v="0"/>
    <n v="369"/>
    <n v="0"/>
    <n v="123"/>
    <n v="0"/>
    <n v="0"/>
    <n v="0"/>
    <n v="0"/>
    <n v="0"/>
    <n v="0"/>
    <n v="0"/>
    <n v="0"/>
    <n v="0"/>
    <n v="0"/>
    <n v="0"/>
    <n v="0"/>
    <n v="0"/>
    <n v="0"/>
    <n v="0"/>
  </r>
  <r>
    <n v="32"/>
    <d v="2015-01-09T00:00:00"/>
    <x v="8"/>
    <s v="Int'l NGO"/>
    <s v="Al-Mesalla"/>
    <x v="2"/>
    <m/>
    <s v="Semel"/>
    <m/>
    <m/>
    <s v="Winter"/>
    <s v="Delivered"/>
    <s v="In-kind"/>
    <m/>
    <n v="37"/>
    <n v="37"/>
    <m/>
    <m/>
    <n v="0"/>
    <n v="0"/>
    <n v="0"/>
    <n v="0"/>
    <n v="0"/>
    <n v="0"/>
    <n v="369"/>
    <n v="0"/>
    <n v="37"/>
    <n v="0"/>
    <n v="0"/>
    <n v="0"/>
    <n v="0"/>
    <n v="0"/>
    <n v="0"/>
    <n v="0"/>
    <n v="0"/>
    <n v="0"/>
    <n v="0"/>
    <n v="0"/>
    <n v="0"/>
    <n v="0"/>
    <n v="0"/>
    <n v="0"/>
  </r>
  <r>
    <n v="33"/>
    <d v="2015-01-10T00:00:00"/>
    <x v="9"/>
    <s v="Int'l NGO"/>
    <s v="Harikar"/>
    <x v="2"/>
    <s v="IQ-G08"/>
    <s v="Zakho_زاخو"/>
    <s v="IQ-D051"/>
    <m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00"/>
    <n v="0"/>
  </r>
  <r>
    <n v="34"/>
    <d v="2015-01-10T00:00:00"/>
    <x v="10"/>
    <s v="Int'l NGO"/>
    <s v="Harikar"/>
    <x v="2"/>
    <s v="IQ-G08"/>
    <s v="Zakho_زاخو"/>
    <s v="IQ-D051"/>
    <m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00"/>
    <n v="0"/>
  </r>
  <r>
    <n v="35"/>
    <d v="2015-01-10T00:00:00"/>
    <x v="0"/>
    <s v="UN"/>
    <s v="REACH "/>
    <x v="0"/>
    <m/>
    <s v="Khanaqin_خانقين"/>
    <m/>
    <m/>
    <s v="Winter"/>
    <s v="Delivered"/>
    <s v="In-kind"/>
    <s v="SRP"/>
    <n v="200"/>
    <n v="200"/>
    <m/>
    <m/>
    <n v="0"/>
    <n v="0"/>
    <n v="200"/>
    <n v="0"/>
    <n v="1200"/>
    <n v="200"/>
    <n v="200"/>
    <n v="0"/>
    <n v="200"/>
    <n v="0"/>
    <n v="0"/>
    <n v="0"/>
    <n v="0"/>
    <n v="0"/>
    <n v="0"/>
    <n v="0"/>
    <n v="0"/>
    <n v="0"/>
    <n v="0"/>
    <n v="0"/>
    <n v="0"/>
    <n v="0"/>
    <n v="0"/>
    <n v="0"/>
  </r>
  <r>
    <n v="36"/>
    <d v="2015-01-11T00:00:00"/>
    <x v="9"/>
    <s v="Int'l NGO"/>
    <s v="Harikar"/>
    <x v="2"/>
    <s v="IQ-G08"/>
    <s v="Zakho_زاخو"/>
    <s v="IQ-D051"/>
    <m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00"/>
    <n v="0"/>
  </r>
  <r>
    <n v="37"/>
    <d v="2015-01-11T00:00:00"/>
    <x v="10"/>
    <s v="Int'l NGO"/>
    <s v="Harikar"/>
    <x v="2"/>
    <s v="IQ-G08"/>
    <s v="Zakho_زاخو"/>
    <s v="IQ-D051"/>
    <m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00"/>
    <n v="0"/>
  </r>
  <r>
    <n v="38"/>
    <d v="2015-01-11T00:00:00"/>
    <x v="11"/>
    <s v="Int'l NGO"/>
    <m/>
    <x v="2"/>
    <s v="IQ-G08"/>
    <s v="Sumel_سميل"/>
    <s v="IQ-D050"/>
    <m/>
    <s v="Winter"/>
    <s v="Delivered"/>
    <s v="In-kind"/>
    <s v="non-SRP"/>
    <n v="154"/>
    <m/>
    <m/>
    <m/>
    <n v="0"/>
    <n v="0"/>
    <n v="154"/>
    <n v="0"/>
    <n v="308"/>
    <n v="0"/>
    <n v="0"/>
    <n v="0"/>
    <n v="0"/>
    <n v="0"/>
    <n v="0"/>
    <n v="0"/>
    <n v="0"/>
    <n v="0"/>
    <n v="0"/>
    <n v="308"/>
    <n v="0"/>
    <n v="0"/>
    <n v="0"/>
    <n v="0"/>
    <n v="154"/>
    <n v="0"/>
    <n v="0"/>
    <n v="0"/>
  </r>
  <r>
    <n v="39"/>
    <d v="2015-01-11T00:00:00"/>
    <x v="7"/>
    <s v="Int'l NGO"/>
    <s v="PWJ"/>
    <x v="4"/>
    <m/>
    <s v="Erbil__اربيل"/>
    <m/>
    <s v="Rented houses"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14"/>
    <n v="0"/>
  </r>
  <r>
    <n v="40"/>
    <d v="2015-01-11T00:00:00"/>
    <x v="0"/>
    <s v="UN"/>
    <s v="Qandil"/>
    <x v="2"/>
    <m/>
    <s v="Shekhan "/>
    <m/>
    <m/>
    <s v="Winter"/>
    <s v="Delivered"/>
    <s v="In-kind"/>
    <m/>
    <n v="489"/>
    <n v="489"/>
    <m/>
    <m/>
    <n v="0"/>
    <n v="0"/>
    <n v="489"/>
    <n v="0"/>
    <n v="3048"/>
    <n v="489"/>
    <n v="489"/>
    <n v="0"/>
    <n v="489"/>
    <n v="0"/>
    <n v="0"/>
    <n v="0"/>
    <n v="0"/>
    <n v="0"/>
    <n v="0"/>
    <n v="0"/>
    <n v="0"/>
    <n v="0"/>
    <n v="0"/>
    <n v="0"/>
    <n v="0"/>
    <n v="0"/>
    <n v="0"/>
    <n v="0"/>
  </r>
  <r>
    <n v="41"/>
    <d v="2015-01-12T00:00:00"/>
    <x v="6"/>
    <s v="UN"/>
    <s v="IOM"/>
    <x v="4"/>
    <s v="IQ-G11"/>
    <s v="Shaqlawa_شقلاوة"/>
    <s v="IQ-D068"/>
    <m/>
    <s v="Winter"/>
    <s v="Delivered"/>
    <s v="In-kind"/>
    <s v="SRP"/>
    <n v="535"/>
    <n v="535"/>
    <m/>
    <m/>
    <n v="0"/>
    <n v="0"/>
    <n v="535"/>
    <n v="2140"/>
    <n v="2140"/>
    <n v="0"/>
    <n v="0"/>
    <n v="0"/>
    <n v="535"/>
    <n v="535"/>
    <n v="535"/>
    <n v="0"/>
    <n v="0"/>
    <n v="0"/>
    <n v="0"/>
    <n v="0"/>
    <n v="0"/>
    <n v="0"/>
    <n v="0"/>
    <n v="535"/>
    <n v="535"/>
    <n v="0"/>
    <n v="0"/>
    <n v="2140"/>
  </r>
  <r>
    <n v="42"/>
    <d v="2015-01-12T00:00:00"/>
    <x v="6"/>
    <s v="UN"/>
    <s v="IOM"/>
    <x v="6"/>
    <s v="IQ-G06"/>
    <s v="Mahawil_المحاويل"/>
    <s v="IQ-D036"/>
    <m/>
    <s v="Winter"/>
    <s v="Delivered"/>
    <s v="In-kind"/>
    <s v="SRP"/>
    <n v="100"/>
    <n v="100"/>
    <m/>
    <m/>
    <n v="0"/>
    <n v="0"/>
    <n v="100"/>
    <n v="400"/>
    <n v="400"/>
    <n v="0"/>
    <n v="0"/>
    <n v="0"/>
    <n v="100"/>
    <n v="100"/>
    <n v="100"/>
    <n v="0"/>
    <n v="0"/>
    <n v="0"/>
    <n v="0"/>
    <n v="0"/>
    <n v="0"/>
    <n v="0"/>
    <n v="0"/>
    <n v="100"/>
    <n v="100"/>
    <n v="0"/>
    <n v="0"/>
    <n v="400"/>
  </r>
  <r>
    <n v="43"/>
    <d v="2015-01-12T00:00:00"/>
    <x v="6"/>
    <s v="UN"/>
    <s v="IOM"/>
    <x v="7"/>
    <s v="IQ-G16"/>
    <s v="Kut_الكوت"/>
    <s v="IQ-D095"/>
    <m/>
    <s v="Winter"/>
    <s v="Delivered"/>
    <s v="In-kind"/>
    <s v="SRP"/>
    <n v="200"/>
    <n v="200"/>
    <m/>
    <m/>
    <n v="0"/>
    <n v="0"/>
    <n v="200"/>
    <n v="800"/>
    <n v="800"/>
    <n v="0"/>
    <n v="0"/>
    <n v="0"/>
    <n v="200"/>
    <n v="200"/>
    <n v="200"/>
    <n v="0"/>
    <n v="0"/>
    <n v="0"/>
    <n v="0"/>
    <n v="0"/>
    <n v="0"/>
    <n v="0"/>
    <n v="0"/>
    <n v="200"/>
    <n v="200"/>
    <n v="0"/>
    <n v="0"/>
    <n v="800"/>
  </r>
  <r>
    <n v="44"/>
    <d v="2015-01-12T00:00:00"/>
    <x v="10"/>
    <s v="Int'l NGO"/>
    <s v="Harikar"/>
    <x v="2"/>
    <s v="IQ-G08"/>
    <s v="Zakho_زاخو"/>
    <s v="IQ-D051"/>
    <m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00"/>
    <n v="0"/>
  </r>
  <r>
    <n v="45"/>
    <d v="2015-01-12T00:00:00"/>
    <x v="12"/>
    <s v="Int'l NGO"/>
    <m/>
    <x v="2"/>
    <s v="IQ-G08"/>
    <m/>
    <s v=""/>
    <m/>
    <s v="Winter"/>
    <s v="Delivered"/>
    <s v="In-kind"/>
    <s v="non-SRP"/>
    <n v="910"/>
    <n v="910"/>
    <m/>
    <m/>
    <n v="0"/>
    <n v="0"/>
    <n v="910"/>
    <n v="0"/>
    <n v="4550"/>
    <n v="1820"/>
    <n v="0"/>
    <n v="0"/>
    <n v="910"/>
    <n v="0"/>
    <n v="910"/>
    <n v="0"/>
    <n v="0"/>
    <n v="0"/>
    <n v="0"/>
    <n v="0"/>
    <n v="0"/>
    <n v="0"/>
    <n v="0"/>
    <n v="0"/>
    <n v="104"/>
    <n v="0"/>
    <n v="2730"/>
    <n v="0"/>
  </r>
  <r>
    <n v="46"/>
    <d v="2015-01-12T00:00:00"/>
    <x v="5"/>
    <s v="Int'l NGO"/>
    <s v="IRCS"/>
    <x v="2"/>
    <m/>
    <s v="Dohuk"/>
    <m/>
    <m/>
    <s v="Winter"/>
    <s v="Delivered"/>
    <s v="In-kind"/>
    <m/>
    <n v="14"/>
    <n v="14"/>
    <m/>
    <m/>
    <n v="0"/>
    <n v="0"/>
    <n v="0"/>
    <n v="0"/>
    <n v="84"/>
    <n v="0"/>
    <n v="28"/>
    <n v="0"/>
    <n v="14"/>
    <n v="0"/>
    <n v="0"/>
    <n v="0"/>
    <n v="0"/>
    <n v="0"/>
    <n v="0"/>
    <n v="0"/>
    <n v="0"/>
    <n v="0"/>
    <n v="0"/>
    <n v="0"/>
    <n v="0"/>
    <n v="0"/>
    <n v="0"/>
    <n v="0"/>
  </r>
  <r>
    <n v="47"/>
    <d v="2015-01-12T00:00:00"/>
    <x v="13"/>
    <s v="Int'l NGO"/>
    <m/>
    <x v="8"/>
    <m/>
    <s v="Telafar_تلعفر"/>
    <m/>
    <m/>
    <s v="Winter"/>
    <s v="Delivered"/>
    <s v="In-kind"/>
    <s v="SRP"/>
    <n v="58"/>
    <m/>
    <m/>
    <m/>
    <n v="0"/>
    <n v="0"/>
    <n v="0"/>
    <n v="195"/>
    <n v="348"/>
    <n v="0"/>
    <n v="0"/>
    <n v="0"/>
    <n v="58"/>
    <n v="0"/>
    <n v="0"/>
    <n v="0"/>
    <n v="0"/>
    <n v="0"/>
    <n v="0"/>
    <n v="0"/>
    <n v="0"/>
    <n v="0"/>
    <n v="0"/>
    <n v="0"/>
    <n v="0"/>
    <n v="0"/>
    <n v="58"/>
    <n v="0"/>
  </r>
  <r>
    <n v="48"/>
    <d v="2015-01-12T00:00:00"/>
    <x v="13"/>
    <s v="Int'l NGO"/>
    <m/>
    <x v="8"/>
    <m/>
    <s v="Telafar_تلعفر"/>
    <m/>
    <m/>
    <s v="Winter"/>
    <s v="Delivered"/>
    <s v="In-kind"/>
    <s v="SRP"/>
    <n v="53"/>
    <m/>
    <m/>
    <m/>
    <n v="0"/>
    <n v="0"/>
    <n v="0"/>
    <n v="176"/>
    <n v="318"/>
    <n v="0"/>
    <n v="0"/>
    <n v="0"/>
    <n v="53"/>
    <n v="0"/>
    <n v="0"/>
    <n v="0"/>
    <n v="0"/>
    <n v="0"/>
    <n v="0"/>
    <n v="0"/>
    <n v="0"/>
    <n v="0"/>
    <n v="0"/>
    <n v="0"/>
    <n v="0"/>
    <n v="0"/>
    <n v="53"/>
    <n v="0"/>
  </r>
  <r>
    <n v="49"/>
    <d v="2015-01-12T00:00:00"/>
    <x v="13"/>
    <s v="Int'l NGO"/>
    <m/>
    <x v="8"/>
    <m/>
    <s v="Telafar_تلعفر"/>
    <m/>
    <m/>
    <s v="Winter"/>
    <s v="Delivered"/>
    <s v="In-kind"/>
    <s v="SRP"/>
    <n v="197"/>
    <m/>
    <m/>
    <m/>
    <n v="0"/>
    <n v="0"/>
    <n v="0"/>
    <n v="687"/>
    <n v="1182"/>
    <n v="0"/>
    <n v="0"/>
    <n v="0"/>
    <n v="197"/>
    <n v="0"/>
    <n v="0"/>
    <n v="0"/>
    <n v="0"/>
    <n v="0"/>
    <n v="0"/>
    <n v="0"/>
    <n v="0"/>
    <n v="0"/>
    <n v="0"/>
    <n v="0"/>
    <n v="0"/>
    <n v="0"/>
    <n v="197"/>
    <n v="0"/>
  </r>
  <r>
    <n v="50"/>
    <d v="2015-01-13T00:00:00"/>
    <x v="6"/>
    <s v="UN"/>
    <s v="IOM"/>
    <x v="1"/>
    <s v="IQ-G13"/>
    <s v="Kirkuk__كركوك"/>
    <s v="IQ-D076"/>
    <m/>
    <s v="Winter"/>
    <s v="Delivered"/>
    <s v="In-kind"/>
    <s v="SRP"/>
    <n v="250"/>
    <n v="250"/>
    <m/>
    <m/>
    <n v="0"/>
    <n v="0"/>
    <n v="250"/>
    <n v="1000"/>
    <n v="1000"/>
    <n v="0"/>
    <n v="0"/>
    <n v="0"/>
    <n v="250"/>
    <n v="250"/>
    <n v="250"/>
    <n v="0"/>
    <n v="0"/>
    <n v="0"/>
    <n v="0"/>
    <n v="0"/>
    <n v="0"/>
    <n v="0"/>
    <n v="0"/>
    <n v="250"/>
    <n v="250"/>
    <n v="0"/>
    <n v="0"/>
    <n v="1000"/>
  </r>
  <r>
    <n v="51"/>
    <d v="2015-01-13T00:00:00"/>
    <x v="6"/>
    <s v="UN"/>
    <s v="IOM"/>
    <x v="9"/>
    <s v="IQ-G07"/>
    <s v="Resafa_الرصافة"/>
    <s v="IQ-D044"/>
    <m/>
    <s v="Winter"/>
    <s v="Delivered"/>
    <s v="In-kind"/>
    <s v="SRP"/>
    <n v="250"/>
    <n v="250"/>
    <m/>
    <m/>
    <n v="0"/>
    <n v="0"/>
    <n v="250"/>
    <n v="1000"/>
    <n v="1000"/>
    <n v="0"/>
    <n v="0"/>
    <n v="0"/>
    <n v="250"/>
    <n v="250"/>
    <n v="250"/>
    <n v="0"/>
    <n v="0"/>
    <n v="0"/>
    <n v="0"/>
    <n v="0"/>
    <n v="0"/>
    <n v="0"/>
    <n v="0"/>
    <n v="250"/>
    <n v="250"/>
    <n v="0"/>
    <n v="0"/>
    <n v="1000"/>
  </r>
  <r>
    <n v="52"/>
    <d v="2015-01-13T00:00:00"/>
    <x v="6"/>
    <s v="UN"/>
    <s v="IOM"/>
    <x v="4"/>
    <s v="IQ-G11"/>
    <s v="Shaqlawa_شقلاوة"/>
    <s v="IQ-D068"/>
    <m/>
    <s v="Winter"/>
    <s v="Delivered"/>
    <s v="In-kind"/>
    <s v="SRP"/>
    <n v="465"/>
    <n v="465"/>
    <m/>
    <m/>
    <n v="0"/>
    <n v="0"/>
    <n v="465"/>
    <n v="1860"/>
    <n v="1860"/>
    <n v="0"/>
    <n v="0"/>
    <n v="0"/>
    <n v="465"/>
    <n v="465"/>
    <n v="465"/>
    <n v="0"/>
    <n v="0"/>
    <n v="0"/>
    <n v="0"/>
    <n v="0"/>
    <n v="0"/>
    <n v="0"/>
    <n v="0"/>
    <n v="465"/>
    <n v="465"/>
    <n v="0"/>
    <n v="0"/>
    <n v="1860"/>
  </r>
  <r>
    <n v="53"/>
    <d v="2015-01-13T00:00:00"/>
    <x v="6"/>
    <s v="UN"/>
    <s v="IOM"/>
    <x v="2"/>
    <s v="IQ-G08"/>
    <s v="Zakho_زاخو"/>
    <s v="IQ-D051"/>
    <m/>
    <s v="Winter"/>
    <s v="Delivered"/>
    <s v="In-kind"/>
    <s v="SRP"/>
    <n v="933"/>
    <n v="933"/>
    <m/>
    <m/>
    <n v="0"/>
    <n v="0"/>
    <n v="0"/>
    <n v="0"/>
    <n v="0"/>
    <n v="0"/>
    <n v="0"/>
    <n v="933"/>
    <n v="0"/>
    <n v="0"/>
    <n v="0"/>
    <n v="0"/>
    <n v="0"/>
    <n v="0"/>
    <n v="0"/>
    <n v="0"/>
    <n v="0"/>
    <n v="0"/>
    <n v="0"/>
    <n v="0"/>
    <n v="0"/>
    <n v="0"/>
    <n v="0"/>
    <n v="0"/>
  </r>
  <r>
    <n v="54"/>
    <d v="2015-01-13T00:00:00"/>
    <x v="0"/>
    <s v="UN"/>
    <m/>
    <x v="10"/>
    <s v="IQ-G17"/>
    <m/>
    <s v=""/>
    <m/>
    <s v="Normal"/>
    <s v="Delivered"/>
    <s v="In-kind"/>
    <s v="SRP"/>
    <n v="100"/>
    <n v="100"/>
    <m/>
    <m/>
    <n v="0"/>
    <n v="0"/>
    <n v="100"/>
    <n v="600"/>
    <n v="600"/>
    <n v="100"/>
    <n v="100"/>
    <n v="0"/>
    <n v="0"/>
    <n v="100"/>
    <n v="0"/>
    <n v="0"/>
    <n v="0"/>
    <n v="0"/>
    <n v="0"/>
    <n v="0"/>
    <n v="0"/>
    <n v="0"/>
    <n v="0"/>
    <n v="0"/>
    <n v="0"/>
    <n v="0"/>
    <n v="0"/>
    <n v="0"/>
  </r>
  <r>
    <n v="55"/>
    <d v="2015-01-13T00:00:00"/>
    <x v="0"/>
    <s v="UN"/>
    <m/>
    <x v="5"/>
    <s v="IQ-G18"/>
    <m/>
    <s v=""/>
    <m/>
    <s v="Normal"/>
    <s v="Delivered"/>
    <s v="In-kind"/>
    <s v="SRP"/>
    <n v="300"/>
    <n v="300"/>
    <m/>
    <m/>
    <n v="0"/>
    <n v="0"/>
    <n v="300"/>
    <n v="1800"/>
    <n v="1800"/>
    <n v="300"/>
    <n v="300"/>
    <n v="0"/>
    <n v="0"/>
    <n v="300"/>
    <n v="0"/>
    <n v="0"/>
    <n v="0"/>
    <n v="0"/>
    <n v="0"/>
    <n v="0"/>
    <n v="0"/>
    <n v="0"/>
    <n v="0"/>
    <n v="0"/>
    <n v="0"/>
    <n v="0"/>
    <n v="0"/>
    <n v="0"/>
  </r>
  <r>
    <n v="56"/>
    <d v="2015-01-13T00:00:00"/>
    <x v="9"/>
    <s v="Int'l NGO"/>
    <s v="Harikar"/>
    <x v="2"/>
    <s v="IQ-G08"/>
    <s v="Zakho_زاخو"/>
    <s v="IQ-D051"/>
    <m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20"/>
    <n v="0"/>
  </r>
  <r>
    <n v="57"/>
    <d v="2015-01-13T00:00:00"/>
    <x v="10"/>
    <s v="Int'l NGO"/>
    <s v="Harikar"/>
    <x v="2"/>
    <s v="IQ-G08"/>
    <s v="Zakho_زاخو"/>
    <s v="IQ-D051"/>
    <m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3"/>
    <n v="0"/>
  </r>
  <r>
    <n v="58"/>
    <d v="2015-01-13T00:00:00"/>
    <x v="0"/>
    <s v="UN"/>
    <s v="Qandil"/>
    <x v="2"/>
    <m/>
    <s v="Shekhan "/>
    <m/>
    <m/>
    <s v="Winter"/>
    <s v="Delivered"/>
    <s v="In-kind"/>
    <m/>
    <n v="20"/>
    <n v="20"/>
    <m/>
    <m/>
    <n v="0"/>
    <n v="0"/>
    <n v="20"/>
    <n v="109"/>
    <n v="114"/>
    <n v="20"/>
    <n v="20"/>
    <n v="0"/>
    <n v="20"/>
    <n v="0"/>
    <n v="0"/>
    <n v="0"/>
    <n v="0"/>
    <n v="0"/>
    <n v="0"/>
    <n v="0"/>
    <n v="0"/>
    <n v="0"/>
    <n v="0"/>
    <n v="0"/>
    <n v="0"/>
    <n v="0"/>
    <n v="0"/>
    <n v="0"/>
  </r>
  <r>
    <n v="59"/>
    <d v="2015-01-14T00:00:00"/>
    <x v="6"/>
    <s v="UN"/>
    <s v="IOM"/>
    <x v="4"/>
    <s v="IQ-G11"/>
    <s v="Shaqlawa_شقلاوة"/>
    <s v="IQ-D068"/>
    <m/>
    <s v="Winter"/>
    <s v="Delivered"/>
    <s v="In-kind"/>
    <s v="SRP"/>
    <n v="500"/>
    <n v="500"/>
    <m/>
    <m/>
    <n v="0"/>
    <n v="0"/>
    <n v="500"/>
    <n v="2000"/>
    <n v="2000"/>
    <n v="0"/>
    <n v="0"/>
    <n v="0"/>
    <n v="500"/>
    <n v="500"/>
    <n v="500"/>
    <n v="0"/>
    <n v="0"/>
    <n v="0"/>
    <n v="0"/>
    <n v="0"/>
    <n v="0"/>
    <n v="0"/>
    <n v="0"/>
    <n v="500"/>
    <n v="500"/>
    <n v="0"/>
    <n v="0"/>
    <n v="2000"/>
  </r>
  <r>
    <n v="60"/>
    <d v="2015-01-14T00:00:00"/>
    <x v="6"/>
    <s v="UN"/>
    <s v="IOM"/>
    <x v="4"/>
    <s v="IQ-G11"/>
    <s v="Erbil__اربيل"/>
    <s v="IQ-D064"/>
    <m/>
    <s v="Winter"/>
    <s v="Delivered"/>
    <s v="In-kind"/>
    <s v="SRP"/>
    <n v="450"/>
    <n v="450"/>
    <m/>
    <m/>
    <n v="0"/>
    <n v="0"/>
    <n v="450"/>
    <n v="1800"/>
    <n v="1800"/>
    <n v="0"/>
    <n v="0"/>
    <n v="0"/>
    <n v="450"/>
    <n v="450"/>
    <n v="450"/>
    <n v="0"/>
    <n v="0"/>
    <n v="0"/>
    <n v="0"/>
    <n v="0"/>
    <n v="0"/>
    <n v="0"/>
    <n v="0"/>
    <n v="450"/>
    <n v="450"/>
    <n v="0"/>
    <n v="0"/>
    <n v="1800"/>
  </r>
  <r>
    <n v="61"/>
    <d v="2015-01-14T00:00:00"/>
    <x v="6"/>
    <s v="UN"/>
    <s v="IOM"/>
    <x v="3"/>
    <s v="IQ-G05"/>
    <s v="Sulaymaniya_السليمانية"/>
    <s v="IQ-D033"/>
    <m/>
    <s v="Winter"/>
    <s v="Delivered"/>
    <s v="In-kind"/>
    <s v="SRP"/>
    <n v="350"/>
    <n v="350"/>
    <m/>
    <m/>
    <n v="0"/>
    <n v="0"/>
    <n v="350"/>
    <n v="1400"/>
    <n v="1400"/>
    <n v="0"/>
    <n v="0"/>
    <n v="0"/>
    <n v="350"/>
    <n v="350"/>
    <n v="350"/>
    <n v="0"/>
    <n v="0"/>
    <n v="0"/>
    <n v="0"/>
    <n v="0"/>
    <n v="0"/>
    <n v="0"/>
    <n v="0"/>
    <n v="350"/>
    <n v="350"/>
    <n v="0"/>
    <n v="0"/>
    <n v="1400"/>
  </r>
  <r>
    <n v="62"/>
    <d v="2015-01-14T00:00:00"/>
    <x v="6"/>
    <s v="UN"/>
    <s v="IOM"/>
    <x v="0"/>
    <s v="IQ-G10"/>
    <s v="Ba'quba_بعقوبة"/>
    <s v="IQ-D058"/>
    <m/>
    <s v="Winter"/>
    <s v="Delivered"/>
    <s v="In-kind"/>
    <s v="SRP"/>
    <n v="250"/>
    <n v="250"/>
    <m/>
    <m/>
    <n v="0"/>
    <n v="0"/>
    <n v="250"/>
    <n v="1000"/>
    <n v="1000"/>
    <n v="0"/>
    <n v="0"/>
    <n v="0"/>
    <n v="250"/>
    <n v="250"/>
    <n v="250"/>
    <n v="0"/>
    <n v="0"/>
    <n v="0"/>
    <n v="0"/>
    <n v="0"/>
    <n v="0"/>
    <n v="0"/>
    <n v="0"/>
    <n v="250"/>
    <n v="250"/>
    <n v="0"/>
    <n v="0"/>
    <n v="1000"/>
  </r>
  <r>
    <n v="63"/>
    <d v="2015-01-14T00:00:00"/>
    <x v="6"/>
    <s v="UN"/>
    <s v="IOM"/>
    <x v="11"/>
    <s v="IQ-G04"/>
    <s v="Shamiya_الشامية"/>
    <s v="IQ-D023"/>
    <m/>
    <s v="Winter"/>
    <s v="Delivered"/>
    <s v="In-kind"/>
    <s v="SRP"/>
    <n v="150"/>
    <n v="150"/>
    <m/>
    <m/>
    <n v="0"/>
    <n v="0"/>
    <n v="150"/>
    <n v="600"/>
    <n v="600"/>
    <n v="0"/>
    <n v="0"/>
    <n v="0"/>
    <n v="150"/>
    <n v="150"/>
    <n v="150"/>
    <n v="0"/>
    <n v="0"/>
    <n v="0"/>
    <n v="0"/>
    <n v="0"/>
    <n v="0"/>
    <n v="0"/>
    <n v="0"/>
    <n v="150"/>
    <n v="150"/>
    <n v="0"/>
    <n v="0"/>
    <n v="600"/>
  </r>
  <r>
    <n v="64"/>
    <d v="2015-01-14T00:00:00"/>
    <x v="6"/>
    <s v="UN"/>
    <s v="IOM"/>
    <x v="10"/>
    <s v="IQ-G17"/>
    <s v="Najaf__النجف"/>
    <s v="IQ-D100"/>
    <m/>
    <s v="Winter"/>
    <s v="Delivered"/>
    <s v="In-kind"/>
    <s v="SRP"/>
    <n v="200"/>
    <n v="200"/>
    <m/>
    <m/>
    <n v="0"/>
    <n v="0"/>
    <n v="200"/>
    <n v="800"/>
    <n v="800"/>
    <n v="0"/>
    <n v="0"/>
    <n v="0"/>
    <n v="200"/>
    <n v="200"/>
    <n v="200"/>
    <n v="0"/>
    <n v="0"/>
    <n v="0"/>
    <n v="0"/>
    <n v="0"/>
    <n v="0"/>
    <n v="0"/>
    <n v="0"/>
    <n v="200"/>
    <n v="200"/>
    <n v="0"/>
    <n v="0"/>
    <n v="800"/>
  </r>
  <r>
    <n v="65"/>
    <d v="2015-01-14T00:00:00"/>
    <x v="6"/>
    <s v="UN"/>
    <s v="IOM"/>
    <x v="12"/>
    <s v="IQ-G12"/>
    <s v="Kerbala__كربلاء"/>
    <s v="IQ-D072"/>
    <m/>
    <s v="Winter"/>
    <s v="Delivered"/>
    <s v="In-kind"/>
    <s v="SRP"/>
    <n v="150"/>
    <n v="150"/>
    <m/>
    <m/>
    <n v="0"/>
    <n v="0"/>
    <n v="150"/>
    <n v="600"/>
    <n v="600"/>
    <n v="0"/>
    <n v="0"/>
    <n v="0"/>
    <n v="150"/>
    <n v="150"/>
    <n v="150"/>
    <n v="0"/>
    <n v="0"/>
    <n v="0"/>
    <n v="0"/>
    <n v="0"/>
    <n v="0"/>
    <n v="0"/>
    <n v="0"/>
    <n v="150"/>
    <n v="150"/>
    <n v="0"/>
    <n v="0"/>
    <n v="600"/>
  </r>
  <r>
    <n v="66"/>
    <d v="2015-01-14T00:00:00"/>
    <x v="6"/>
    <s v="UN"/>
    <s v="IOM"/>
    <x v="3"/>
    <s v="IQ-G05"/>
    <s v="Sulaymaniya_السليمانية"/>
    <s v="IQ-D033"/>
    <m/>
    <s v="Winter"/>
    <s v="Delivered"/>
    <s v="In-kind"/>
    <s v="SRP"/>
    <n v="125"/>
    <n v="125"/>
    <m/>
    <m/>
    <n v="0"/>
    <n v="0"/>
    <n v="125"/>
    <n v="500"/>
    <n v="500"/>
    <n v="0"/>
    <n v="0"/>
    <n v="0"/>
    <n v="125"/>
    <n v="125"/>
    <n v="125"/>
    <n v="0"/>
    <n v="0"/>
    <n v="0"/>
    <n v="0"/>
    <n v="0"/>
    <n v="0"/>
    <n v="0"/>
    <n v="0"/>
    <n v="125"/>
    <n v="125"/>
    <n v="0"/>
    <n v="0"/>
    <n v="500"/>
  </r>
  <r>
    <n v="67"/>
    <d v="2015-01-14T00:00:00"/>
    <x v="6"/>
    <s v="UN"/>
    <s v="IOM"/>
    <x v="2"/>
    <s v="IQ-G08"/>
    <s v="Sumel_سميل"/>
    <s v="IQ-D050"/>
    <m/>
    <s v="Winter"/>
    <s v="Delivered"/>
    <s v="In-kind"/>
    <s v="SRP"/>
    <n v="350"/>
    <n v="350"/>
    <m/>
    <m/>
    <n v="0"/>
    <n v="0"/>
    <n v="350"/>
    <n v="1400"/>
    <n v="1400"/>
    <n v="0"/>
    <n v="0"/>
    <n v="0"/>
    <n v="350"/>
    <n v="350"/>
    <n v="350"/>
    <n v="0"/>
    <n v="0"/>
    <n v="0"/>
    <n v="0"/>
    <n v="0"/>
    <n v="0"/>
    <n v="0"/>
    <n v="0"/>
    <n v="350"/>
    <n v="350"/>
    <n v="0"/>
    <n v="0"/>
    <n v="1400"/>
  </r>
  <r>
    <n v="68"/>
    <d v="2015-01-14T00:00:00"/>
    <x v="14"/>
    <s v="Int'l NGO"/>
    <m/>
    <x v="2"/>
    <s v="IQ-G08"/>
    <s v="Amedi_العمادية"/>
    <s v="IQ-D048"/>
    <m/>
    <s v="Winter"/>
    <s v="Delivered"/>
    <s v="In-kind"/>
    <s v="non-SRP"/>
    <n v="170"/>
    <n v="170"/>
    <m/>
    <m/>
    <n v="0"/>
    <n v="0"/>
    <n v="340"/>
    <n v="0"/>
    <n v="1020"/>
    <n v="0"/>
    <n v="170"/>
    <n v="170"/>
    <n v="170"/>
    <n v="0"/>
    <n v="0"/>
    <n v="0"/>
    <n v="0"/>
    <n v="0"/>
    <n v="0"/>
    <n v="0"/>
    <n v="0"/>
    <n v="0"/>
    <n v="0"/>
    <n v="0"/>
    <n v="170"/>
    <n v="0"/>
    <n v="0"/>
    <n v="0"/>
  </r>
  <r>
    <n v="69"/>
    <d v="2015-01-14T00:00:00"/>
    <x v="14"/>
    <s v="Int'l NGO"/>
    <m/>
    <x v="2"/>
    <s v="IQ-G08"/>
    <s v="Amedi_العمادية"/>
    <s v="IQ-D048"/>
    <m/>
    <s v="Winter"/>
    <s v="Delivered"/>
    <s v="In-kind"/>
    <s v="non-SRP"/>
    <n v="76"/>
    <n v="76"/>
    <m/>
    <m/>
    <n v="0"/>
    <n v="0"/>
    <n v="152"/>
    <n v="0"/>
    <n v="456"/>
    <n v="0"/>
    <n v="76"/>
    <n v="76"/>
    <n v="76"/>
    <n v="0"/>
    <n v="0"/>
    <n v="0"/>
    <n v="0"/>
    <n v="0"/>
    <n v="0"/>
    <n v="0"/>
    <n v="0"/>
    <n v="0"/>
    <n v="0"/>
    <n v="0"/>
    <n v="76"/>
    <n v="0"/>
    <n v="0"/>
    <n v="0"/>
  </r>
  <r>
    <n v="70"/>
    <d v="2015-01-14T00:00:00"/>
    <x v="13"/>
    <s v="Int'l NGO"/>
    <m/>
    <x v="8"/>
    <m/>
    <s v="Telafar_تلعفر"/>
    <m/>
    <m/>
    <s v="Winter"/>
    <s v="Delivered"/>
    <s v="In-kind"/>
    <s v="SRP"/>
    <n v="116"/>
    <m/>
    <m/>
    <m/>
    <n v="0"/>
    <n v="0"/>
    <n v="0"/>
    <n v="360"/>
    <n v="696"/>
    <n v="0"/>
    <n v="0"/>
    <n v="0"/>
    <n v="116"/>
    <n v="0"/>
    <n v="0"/>
    <n v="0"/>
    <n v="0"/>
    <n v="0"/>
    <n v="0"/>
    <n v="0"/>
    <n v="0"/>
    <n v="0"/>
    <n v="0"/>
    <n v="0"/>
    <n v="0"/>
    <n v="0"/>
    <n v="116"/>
    <n v="0"/>
  </r>
  <r>
    <n v="71"/>
    <d v="2015-01-14T00:00:00"/>
    <x v="13"/>
    <s v="Int'l NGO"/>
    <m/>
    <x v="8"/>
    <m/>
    <s v="Telafar_تلعفر"/>
    <m/>
    <m/>
    <s v="Winter"/>
    <s v="Delivered"/>
    <s v="In-kind"/>
    <s v="SRP"/>
    <n v="271"/>
    <m/>
    <m/>
    <m/>
    <n v="0"/>
    <n v="0"/>
    <n v="0"/>
    <n v="875"/>
    <n v="1626"/>
    <n v="0"/>
    <n v="0"/>
    <n v="0"/>
    <n v="271"/>
    <n v="0"/>
    <n v="0"/>
    <n v="0"/>
    <n v="0"/>
    <n v="0"/>
    <n v="0"/>
    <n v="0"/>
    <n v="0"/>
    <n v="0"/>
    <n v="0"/>
    <n v="0"/>
    <n v="0"/>
    <n v="0"/>
    <n v="271"/>
    <n v="0"/>
  </r>
  <r>
    <n v="72"/>
    <d v="2015-01-15T00:00:00"/>
    <x v="6"/>
    <s v="UN"/>
    <s v="IOM"/>
    <x v="4"/>
    <s v="IQ-G11"/>
    <s v="Shaqlawa_شقلاوة"/>
    <s v="IQ-D068"/>
    <m/>
    <s v="Winter"/>
    <s v="Delivered"/>
    <s v="In-kind"/>
    <s v="SRP"/>
    <n v="500"/>
    <n v="500"/>
    <m/>
    <m/>
    <n v="0"/>
    <n v="0"/>
    <n v="500"/>
    <n v="2000"/>
    <n v="2000"/>
    <n v="0"/>
    <n v="0"/>
    <n v="0"/>
    <n v="500"/>
    <n v="500"/>
    <n v="500"/>
    <n v="0"/>
    <n v="0"/>
    <n v="0"/>
    <n v="0"/>
    <n v="0"/>
    <n v="0"/>
    <n v="0"/>
    <n v="0"/>
    <n v="500"/>
    <n v="500"/>
    <n v="0"/>
    <n v="0"/>
    <n v="2000"/>
  </r>
  <r>
    <n v="73"/>
    <d v="2015-01-15T00:00:00"/>
    <x v="6"/>
    <s v="UN"/>
    <s v="IOM"/>
    <x v="1"/>
    <s v="IQ-G13"/>
    <s v="Kirkuk__كركوك"/>
    <s v="IQ-D076"/>
    <m/>
    <s v="Winter"/>
    <s v="Delivered"/>
    <s v="In-kind"/>
    <s v="SRP"/>
    <n v="300"/>
    <n v="300"/>
    <m/>
    <m/>
    <n v="0"/>
    <n v="0"/>
    <n v="300"/>
    <n v="1200"/>
    <n v="1200"/>
    <n v="0"/>
    <n v="0"/>
    <n v="0"/>
    <n v="300"/>
    <n v="300"/>
    <n v="300"/>
    <n v="0"/>
    <n v="0"/>
    <n v="0"/>
    <n v="0"/>
    <n v="0"/>
    <n v="0"/>
    <n v="0"/>
    <n v="0"/>
    <n v="300"/>
    <n v="300"/>
    <n v="0"/>
    <n v="0"/>
    <n v="1200"/>
  </r>
  <r>
    <n v="74"/>
    <d v="2015-01-15T00:00:00"/>
    <x v="6"/>
    <s v="UN"/>
    <s v="IOM"/>
    <x v="8"/>
    <s v="IQ-G15"/>
    <s v="Tilkaif_تلكيف"/>
    <s v="IQ-D091"/>
    <m/>
    <s v="Winter"/>
    <s v="Delivered"/>
    <s v="In-kind"/>
    <s v="SRP"/>
    <n v="100"/>
    <n v="100"/>
    <m/>
    <m/>
    <n v="0"/>
    <n v="0"/>
    <n v="100"/>
    <n v="400"/>
    <n v="400"/>
    <n v="0"/>
    <n v="0"/>
    <n v="0"/>
    <n v="100"/>
    <n v="100"/>
    <n v="100"/>
    <n v="0"/>
    <n v="0"/>
    <n v="0"/>
    <n v="0"/>
    <n v="0"/>
    <n v="0"/>
    <n v="0"/>
    <n v="0"/>
    <n v="100"/>
    <n v="100"/>
    <n v="0"/>
    <n v="0"/>
    <n v="400"/>
  </r>
  <r>
    <n v="75"/>
    <d v="2015-01-15T00:00:00"/>
    <x v="6"/>
    <s v="UN"/>
    <s v="IOM"/>
    <x v="6"/>
    <s v="IQ-G06"/>
    <s v="Hilla_الحلة"/>
    <s v="IQ-D035"/>
    <m/>
    <s v="Winter"/>
    <s v="Delivered"/>
    <s v="In-kind"/>
    <s v="SRP"/>
    <n v="150"/>
    <n v="150"/>
    <m/>
    <m/>
    <n v="0"/>
    <n v="0"/>
    <n v="150"/>
    <n v="600"/>
    <n v="600"/>
    <n v="0"/>
    <n v="0"/>
    <n v="0"/>
    <n v="150"/>
    <n v="150"/>
    <n v="150"/>
    <n v="0"/>
    <n v="0"/>
    <n v="0"/>
    <n v="0"/>
    <n v="0"/>
    <n v="0"/>
    <n v="0"/>
    <n v="0"/>
    <n v="150"/>
    <n v="150"/>
    <n v="0"/>
    <n v="0"/>
    <n v="600"/>
  </r>
  <r>
    <n v="76"/>
    <d v="2015-01-15T00:00:00"/>
    <x v="6"/>
    <s v="UN"/>
    <s v="IOM"/>
    <x v="3"/>
    <s v="IQ-G05"/>
    <s v="Sulaymaniya_السليمانية"/>
    <s v="IQ-D033"/>
    <m/>
    <s v="Winter"/>
    <s v="Delivered"/>
    <s v="In-kind"/>
    <s v="SRP"/>
    <n v="350"/>
    <n v="350"/>
    <m/>
    <m/>
    <n v="0"/>
    <n v="0"/>
    <n v="350"/>
    <n v="1400"/>
    <n v="1400"/>
    <n v="0"/>
    <n v="0"/>
    <n v="0"/>
    <n v="350"/>
    <n v="350"/>
    <n v="350"/>
    <n v="0"/>
    <n v="0"/>
    <n v="0"/>
    <n v="0"/>
    <n v="0"/>
    <n v="0"/>
    <n v="0"/>
    <n v="0"/>
    <n v="350"/>
    <n v="350"/>
    <n v="0"/>
    <n v="0"/>
    <n v="1400"/>
  </r>
  <r>
    <n v="77"/>
    <d v="2015-01-15T00:00:00"/>
    <x v="6"/>
    <s v="UN"/>
    <s v="IOM"/>
    <x v="2"/>
    <s v="IQ-G08"/>
    <s v="Sumel_سميل"/>
    <s v="IQ-D050"/>
    <m/>
    <s v="Winter"/>
    <s v="Delivered"/>
    <s v="In-kind"/>
    <s v="SRP"/>
    <n v="350"/>
    <n v="350"/>
    <m/>
    <m/>
    <n v="0"/>
    <n v="0"/>
    <n v="350"/>
    <n v="1400"/>
    <n v="1400"/>
    <n v="0"/>
    <n v="0"/>
    <n v="0"/>
    <n v="350"/>
    <n v="350"/>
    <n v="350"/>
    <n v="0"/>
    <n v="0"/>
    <n v="0"/>
    <n v="0"/>
    <n v="0"/>
    <n v="0"/>
    <n v="0"/>
    <n v="0"/>
    <n v="350"/>
    <n v="350"/>
    <n v="0"/>
    <n v="0"/>
    <n v="1400"/>
  </r>
  <r>
    <n v="78"/>
    <d v="2015-01-15T00:00:00"/>
    <x v="6"/>
    <s v="UN"/>
    <s v="IOM"/>
    <x v="0"/>
    <s v="IQ-G10"/>
    <s v="Khanaqin_خانقين"/>
    <s v="IQ-D060"/>
    <m/>
    <s v="Winter"/>
    <s v="Delivered"/>
    <s v="In-kind"/>
    <s v="SRP"/>
    <n v="200"/>
    <n v="200"/>
    <m/>
    <m/>
    <n v="0"/>
    <n v="0"/>
    <n v="200"/>
    <n v="800"/>
    <n v="800"/>
    <n v="0"/>
    <n v="0"/>
    <n v="0"/>
    <n v="200"/>
    <n v="200"/>
    <n v="200"/>
    <n v="0"/>
    <n v="0"/>
    <n v="0"/>
    <n v="0"/>
    <n v="0"/>
    <n v="0"/>
    <n v="0"/>
    <n v="0"/>
    <n v="200"/>
    <n v="200"/>
    <n v="0"/>
    <n v="0"/>
    <n v="800"/>
  </r>
  <r>
    <n v="79"/>
    <d v="2015-01-15T00:00:00"/>
    <x v="6"/>
    <s v="UN"/>
    <s v="IOM"/>
    <x v="2"/>
    <s v="IQ-G08"/>
    <s v="Zakho_زاخو"/>
    <s v="IQ-D051"/>
    <m/>
    <s v="Winter"/>
    <s v="Delivered"/>
    <s v="In-kind"/>
    <s v="SRP"/>
    <n v="401"/>
    <n v="401"/>
    <m/>
    <m/>
    <n v="0"/>
    <n v="0"/>
    <n v="0"/>
    <n v="0"/>
    <n v="0"/>
    <n v="0"/>
    <n v="0"/>
    <n v="401"/>
    <n v="0"/>
    <n v="0"/>
    <n v="0"/>
    <n v="0"/>
    <n v="0"/>
    <n v="0"/>
    <n v="0"/>
    <n v="0"/>
    <n v="0"/>
    <n v="0"/>
    <n v="0"/>
    <n v="0"/>
    <n v="0"/>
    <n v="0"/>
    <n v="0"/>
    <n v="0"/>
  </r>
  <r>
    <n v="80"/>
    <d v="2015-01-15T00:00:00"/>
    <x v="0"/>
    <s v="UN"/>
    <m/>
    <x v="9"/>
    <s v="IQ-G07"/>
    <m/>
    <s v=""/>
    <m/>
    <s v="Normal"/>
    <s v="Delivered"/>
    <s v="In-kind"/>
    <s v="SRP"/>
    <n v="30"/>
    <n v="30"/>
    <m/>
    <m/>
    <n v="0"/>
    <n v="0"/>
    <n v="30"/>
    <n v="180"/>
    <n v="180"/>
    <n v="30"/>
    <n v="30"/>
    <n v="0"/>
    <n v="0"/>
    <n v="30"/>
    <n v="0"/>
    <n v="0"/>
    <n v="0"/>
    <n v="0"/>
    <n v="0"/>
    <n v="0"/>
    <n v="0"/>
    <n v="0"/>
    <n v="0"/>
    <n v="0"/>
    <n v="0"/>
    <n v="0"/>
    <n v="0"/>
    <n v="0"/>
  </r>
  <r>
    <n v="81"/>
    <d v="2015-01-15T00:00:00"/>
    <x v="0"/>
    <s v="UN"/>
    <m/>
    <x v="9"/>
    <s v="IQ-G07"/>
    <m/>
    <s v=""/>
    <m/>
    <s v="Normal"/>
    <s v="Delivered"/>
    <s v="In-kind"/>
    <s v="SRP"/>
    <n v="120"/>
    <n v="120"/>
    <m/>
    <m/>
    <n v="0"/>
    <n v="0"/>
    <n v="120"/>
    <n v="720"/>
    <n v="720"/>
    <n v="120"/>
    <n v="120"/>
    <n v="0"/>
    <n v="0"/>
    <n v="120"/>
    <n v="0"/>
    <n v="0"/>
    <n v="0"/>
    <n v="0"/>
    <n v="0"/>
    <n v="0"/>
    <n v="0"/>
    <n v="0"/>
    <n v="0"/>
    <n v="0"/>
    <n v="0"/>
    <n v="0"/>
    <n v="0"/>
    <n v="0"/>
  </r>
  <r>
    <n v="82"/>
    <d v="2015-01-15T00:00:00"/>
    <x v="0"/>
    <s v="UN"/>
    <m/>
    <x v="9"/>
    <s v="IQ-G07"/>
    <m/>
    <s v=""/>
    <m/>
    <s v="Normal"/>
    <s v="Delivered"/>
    <s v="In-kind"/>
    <s v="SRP"/>
    <n v="100"/>
    <n v="100"/>
    <m/>
    <m/>
    <n v="0"/>
    <n v="0"/>
    <n v="100"/>
    <n v="600"/>
    <n v="600"/>
    <n v="100"/>
    <n v="100"/>
    <n v="0"/>
    <n v="0"/>
    <n v="100"/>
    <n v="0"/>
    <n v="0"/>
    <n v="0"/>
    <n v="0"/>
    <n v="0"/>
    <n v="0"/>
    <n v="0"/>
    <n v="0"/>
    <n v="0"/>
    <n v="0"/>
    <n v="0"/>
    <n v="0"/>
    <n v="0"/>
    <n v="0"/>
  </r>
  <r>
    <n v="83"/>
    <d v="2015-01-15T00:00:00"/>
    <x v="12"/>
    <s v="Int'l NGO"/>
    <m/>
    <x v="2"/>
    <s v="IQ-G08"/>
    <m/>
    <s v=""/>
    <m/>
    <s v="Winter"/>
    <s v="Delivered"/>
    <s v="In-kind"/>
    <s v="non-SRP"/>
    <n v="700"/>
    <n v="700"/>
    <m/>
    <m/>
    <n v="0"/>
    <n v="0"/>
    <n v="0"/>
    <n v="0"/>
    <n v="3500"/>
    <n v="0"/>
    <n v="0"/>
    <n v="0"/>
    <n v="700"/>
    <n v="0"/>
    <n v="700"/>
    <n v="0"/>
    <n v="0"/>
    <n v="0"/>
    <n v="0"/>
    <n v="0"/>
    <n v="0"/>
    <n v="0"/>
    <n v="0"/>
    <n v="0"/>
    <n v="1"/>
    <n v="0"/>
    <n v="0"/>
    <n v="0"/>
  </r>
  <r>
    <n v="84"/>
    <d v="2015-01-15T00:00:00"/>
    <x v="14"/>
    <s v="Int'l NGO"/>
    <m/>
    <x v="2"/>
    <s v="IQ-G08"/>
    <s v="Amedi_العمادية"/>
    <s v="IQ-D048"/>
    <m/>
    <s v="Winter"/>
    <s v="Delivered"/>
    <s v="In-kind"/>
    <s v="non-SRP"/>
    <n v="255"/>
    <n v="255"/>
    <m/>
    <m/>
    <n v="0"/>
    <n v="0"/>
    <n v="510"/>
    <n v="0"/>
    <n v="1530"/>
    <n v="0"/>
    <n v="255"/>
    <n v="255"/>
    <n v="255"/>
    <n v="0"/>
    <n v="0"/>
    <n v="0"/>
    <n v="0"/>
    <n v="0"/>
    <n v="0"/>
    <n v="0"/>
    <n v="0"/>
    <n v="0"/>
    <n v="0"/>
    <n v="0"/>
    <n v="255"/>
    <n v="0"/>
    <n v="0"/>
    <n v="0"/>
  </r>
  <r>
    <n v="85"/>
    <d v="2015-01-15T00:00:00"/>
    <x v="13"/>
    <s v="Int'l NGO"/>
    <m/>
    <x v="8"/>
    <m/>
    <s v="Telafar_تلعفر"/>
    <m/>
    <m/>
    <s v="Winter"/>
    <s v="Delivered"/>
    <s v="In-kind"/>
    <s v="SRP"/>
    <n v="161"/>
    <m/>
    <m/>
    <m/>
    <n v="0"/>
    <n v="0"/>
    <n v="0"/>
    <n v="537"/>
    <n v="966"/>
    <n v="0"/>
    <n v="0"/>
    <n v="0"/>
    <n v="161"/>
    <n v="0"/>
    <n v="0"/>
    <n v="0"/>
    <n v="0"/>
    <n v="0"/>
    <n v="0"/>
    <n v="0"/>
    <n v="0"/>
    <n v="0"/>
    <n v="0"/>
    <n v="0"/>
    <n v="0"/>
    <n v="0"/>
    <n v="161"/>
    <n v="0"/>
  </r>
  <r>
    <n v="86"/>
    <d v="2015-01-15T00:00:00"/>
    <x v="13"/>
    <s v="Int'l NGO"/>
    <m/>
    <x v="8"/>
    <m/>
    <s v="Telafar_تلعفر"/>
    <m/>
    <m/>
    <s v="Winter"/>
    <s v="Delivered"/>
    <s v="In-kind"/>
    <s v="SRP"/>
    <n v="225"/>
    <m/>
    <m/>
    <m/>
    <n v="0"/>
    <n v="0"/>
    <n v="0"/>
    <n v="675"/>
    <n v="1350"/>
    <n v="0"/>
    <n v="0"/>
    <n v="0"/>
    <n v="225"/>
    <n v="0"/>
    <n v="0"/>
    <n v="0"/>
    <n v="0"/>
    <n v="0"/>
    <n v="0"/>
    <n v="0"/>
    <n v="0"/>
    <n v="0"/>
    <n v="0"/>
    <n v="0"/>
    <n v="0"/>
    <n v="0"/>
    <n v="225"/>
    <n v="0"/>
  </r>
  <r>
    <n v="87"/>
    <d v="2015-01-16T00:00:00"/>
    <x v="6"/>
    <s v="UN"/>
    <s v="IOM"/>
    <x v="9"/>
    <s v="IQ-G07"/>
    <s v="Resafa_الرصافة"/>
    <s v="IQ-D044"/>
    <m/>
    <s v="Winter"/>
    <s v="Delivered"/>
    <s v="In-kind"/>
    <s v="SRP"/>
    <n v="250"/>
    <n v="250"/>
    <m/>
    <m/>
    <n v="0"/>
    <n v="0"/>
    <n v="250"/>
    <n v="1000"/>
    <n v="1000"/>
    <n v="0"/>
    <n v="0"/>
    <n v="0"/>
    <n v="250"/>
    <n v="250"/>
    <n v="250"/>
    <n v="0"/>
    <n v="0"/>
    <n v="0"/>
    <n v="0"/>
    <n v="0"/>
    <n v="0"/>
    <n v="0"/>
    <n v="0"/>
    <n v="250"/>
    <n v="250"/>
    <n v="0"/>
    <n v="0"/>
    <n v="1000"/>
  </r>
  <r>
    <n v="88"/>
    <d v="2015-01-18T00:00:00"/>
    <x v="0"/>
    <s v="UN"/>
    <m/>
    <x v="9"/>
    <s v="IQ-G07"/>
    <m/>
    <s v=""/>
    <m/>
    <s v="Normal"/>
    <s v="Delivered"/>
    <s v="In-kind"/>
    <s v="SRP"/>
    <n v="70"/>
    <n v="70"/>
    <m/>
    <m/>
    <n v="0"/>
    <n v="0"/>
    <n v="70"/>
    <n v="420"/>
    <n v="420"/>
    <n v="70"/>
    <n v="70"/>
    <n v="0"/>
    <n v="0"/>
    <n v="70"/>
    <n v="0"/>
    <n v="0"/>
    <n v="0"/>
    <n v="0"/>
    <n v="0"/>
    <n v="0"/>
    <n v="0"/>
    <n v="0"/>
    <n v="0"/>
    <n v="0"/>
    <n v="0"/>
    <n v="0"/>
    <n v="0"/>
    <n v="0"/>
  </r>
  <r>
    <n v="89"/>
    <d v="2015-01-18T00:00:00"/>
    <x v="0"/>
    <s v="UN"/>
    <m/>
    <x v="9"/>
    <s v="IQ-G07"/>
    <m/>
    <s v=""/>
    <m/>
    <s v="Normal"/>
    <s v="Delivered"/>
    <s v="In-kind"/>
    <s v="SRP"/>
    <n v="30"/>
    <n v="30"/>
    <m/>
    <m/>
    <n v="0"/>
    <n v="0"/>
    <n v="30"/>
    <n v="180"/>
    <n v="180"/>
    <n v="30"/>
    <n v="30"/>
    <n v="0"/>
    <n v="0"/>
    <n v="30"/>
    <n v="0"/>
    <n v="0"/>
    <n v="0"/>
    <n v="0"/>
    <n v="0"/>
    <n v="0"/>
    <n v="0"/>
    <n v="0"/>
    <n v="0"/>
    <n v="0"/>
    <n v="0"/>
    <n v="0"/>
    <n v="0"/>
    <n v="0"/>
  </r>
  <r>
    <n v="90"/>
    <d v="2015-01-18T00:00:00"/>
    <x v="7"/>
    <s v="Int'l NGO"/>
    <s v="PWJ"/>
    <x v="4"/>
    <m/>
    <s v="Erbil__اربيل"/>
    <m/>
    <s v="School Building"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32"/>
    <n v="0"/>
  </r>
  <r>
    <n v="91"/>
    <d v="2015-01-18T00:00:00"/>
    <x v="0"/>
    <s v="UN"/>
    <s v="Qandil"/>
    <x v="2"/>
    <m/>
    <s v="Akre"/>
    <m/>
    <m/>
    <s v="Winter"/>
    <s v="Delivered"/>
    <s v="In-kind"/>
    <m/>
    <n v="300"/>
    <n v="300"/>
    <m/>
    <m/>
    <n v="0"/>
    <n v="0"/>
    <n v="300"/>
    <n v="0"/>
    <n v="1800"/>
    <n v="300"/>
    <n v="300"/>
    <n v="0"/>
    <n v="300"/>
    <n v="0"/>
    <n v="0"/>
    <n v="0"/>
    <n v="0"/>
    <n v="0"/>
    <n v="0"/>
    <n v="0"/>
    <n v="0"/>
    <n v="0"/>
    <n v="0"/>
    <n v="0"/>
    <n v="0"/>
    <n v="0"/>
    <n v="0"/>
    <n v="0"/>
  </r>
  <r>
    <n v="92"/>
    <d v="2015-01-18T00:00:00"/>
    <x v="0"/>
    <s v="UN"/>
    <s v="Qandil"/>
    <x v="2"/>
    <m/>
    <s v="Zakho"/>
    <m/>
    <m/>
    <s v="Winter"/>
    <s v="Delivered"/>
    <s v="In-kind"/>
    <m/>
    <n v="13"/>
    <n v="13"/>
    <m/>
    <m/>
    <n v="0"/>
    <n v="0"/>
    <n v="10"/>
    <n v="60"/>
    <n v="60"/>
    <n v="10"/>
    <n v="10"/>
    <n v="0"/>
    <n v="8"/>
    <n v="0"/>
    <n v="0"/>
    <n v="0"/>
    <n v="0"/>
    <n v="0"/>
    <n v="0"/>
    <n v="0"/>
    <n v="0"/>
    <n v="0"/>
    <n v="0"/>
    <n v="0"/>
    <n v="0"/>
    <n v="0"/>
    <n v="0"/>
    <n v="0"/>
  </r>
  <r>
    <n v="93"/>
    <d v="2015-01-18T00:00:00"/>
    <x v="13"/>
    <s v="Int'l NGO"/>
    <m/>
    <x v="8"/>
    <m/>
    <s v="Telafar_تلعفر"/>
    <m/>
    <m/>
    <s v="Winter"/>
    <s v="Delivered"/>
    <s v="In-kind"/>
    <s v="SRP"/>
    <n v="90"/>
    <m/>
    <m/>
    <m/>
    <n v="0"/>
    <n v="0"/>
    <n v="0"/>
    <n v="555"/>
    <n v="540"/>
    <n v="0"/>
    <n v="0"/>
    <n v="0"/>
    <n v="90"/>
    <n v="0"/>
    <n v="0"/>
    <n v="0"/>
    <n v="0"/>
    <n v="0"/>
    <n v="0"/>
    <n v="0"/>
    <n v="0"/>
    <n v="0"/>
    <n v="0"/>
    <n v="0"/>
    <n v="0"/>
    <n v="0"/>
    <n v="90"/>
    <n v="0"/>
  </r>
  <r>
    <n v="94"/>
    <d v="2015-01-18T00:00:00"/>
    <x v="13"/>
    <s v="Int'l NGO"/>
    <m/>
    <x v="8"/>
    <m/>
    <s v="Telafar_تلعفر"/>
    <m/>
    <m/>
    <s v="Winter"/>
    <s v="Delivered"/>
    <s v="In-kind"/>
    <s v="SRP"/>
    <n v="278"/>
    <m/>
    <m/>
    <m/>
    <n v="0"/>
    <n v="0"/>
    <n v="0"/>
    <n v="848"/>
    <n v="1668"/>
    <n v="0"/>
    <n v="0"/>
    <n v="0"/>
    <n v="278"/>
    <n v="0"/>
    <n v="0"/>
    <n v="0"/>
    <n v="0"/>
    <n v="0"/>
    <n v="0"/>
    <n v="0"/>
    <n v="0"/>
    <n v="0"/>
    <n v="0"/>
    <n v="0"/>
    <n v="0"/>
    <n v="0"/>
    <n v="278"/>
    <n v="0"/>
  </r>
  <r>
    <n v="95"/>
    <d v="2015-01-19T00:00:00"/>
    <x v="6"/>
    <s v="UN"/>
    <s v="IOM"/>
    <x v="2"/>
    <s v="IQ-G08"/>
    <s v="Sumel_سميل"/>
    <s v="IQ-D050"/>
    <s v=" Camp"/>
    <s v="Winter"/>
    <s v="Delivered"/>
    <s v="In-kind"/>
    <s v="SRP"/>
    <n v="380"/>
    <n v="380"/>
    <m/>
    <m/>
    <n v="0"/>
    <n v="0"/>
    <n v="300"/>
    <n v="1200"/>
    <n v="1200"/>
    <n v="0"/>
    <n v="0"/>
    <n v="0"/>
    <n v="300"/>
    <n v="300"/>
    <n v="300"/>
    <n v="0"/>
    <n v="0"/>
    <n v="0"/>
    <n v="0"/>
    <n v="0"/>
    <n v="0"/>
    <n v="0"/>
    <n v="0"/>
    <n v="300"/>
    <n v="300"/>
    <n v="0"/>
    <n v="0"/>
    <n v="1520"/>
  </r>
  <r>
    <n v="96"/>
    <d v="2015-01-19T00:00:00"/>
    <x v="6"/>
    <s v="UN"/>
    <s v="IOM"/>
    <x v="3"/>
    <s v="IQ-G05"/>
    <s v="Sulaymaniya_السليمانية"/>
    <s v="IQ-D033"/>
    <m/>
    <s v="Winter"/>
    <s v="Delivered"/>
    <s v="In-kind"/>
    <s v="SRP"/>
    <n v="250"/>
    <n v="250"/>
    <m/>
    <m/>
    <n v="0"/>
    <n v="0"/>
    <n v="250"/>
    <n v="1000"/>
    <n v="1000"/>
    <n v="0"/>
    <n v="0"/>
    <n v="0"/>
    <n v="250"/>
    <n v="250"/>
    <n v="250"/>
    <n v="0"/>
    <n v="0"/>
    <n v="0"/>
    <n v="0"/>
    <n v="0"/>
    <n v="0"/>
    <n v="0"/>
    <n v="0"/>
    <n v="250"/>
    <n v="250"/>
    <n v="0"/>
    <n v="0"/>
    <n v="1000"/>
  </r>
  <r>
    <n v="97"/>
    <d v="2015-01-19T00:00:00"/>
    <x v="6"/>
    <s v="UN"/>
    <s v="IOM"/>
    <x v="4"/>
    <s v="IQ-G11"/>
    <s v="Erbil__اربيل"/>
    <s v="IQ-D064"/>
    <m/>
    <s v="Winter"/>
    <s v="Delivered"/>
    <s v="In-kind"/>
    <s v="SRP"/>
    <n v="200"/>
    <n v="200"/>
    <m/>
    <m/>
    <n v="0"/>
    <n v="0"/>
    <n v="200"/>
    <n v="800"/>
    <n v="800"/>
    <n v="0"/>
    <n v="0"/>
    <n v="0"/>
    <n v="200"/>
    <n v="200"/>
    <n v="200"/>
    <n v="0"/>
    <n v="0"/>
    <n v="0"/>
    <n v="0"/>
    <n v="0"/>
    <n v="0"/>
    <n v="0"/>
    <n v="0"/>
    <n v="200"/>
    <n v="200"/>
    <n v="0"/>
    <n v="0"/>
    <n v="800"/>
  </r>
  <r>
    <n v="98"/>
    <d v="2015-01-19T00:00:00"/>
    <x v="6"/>
    <s v="UN"/>
    <s v="IOM"/>
    <x v="2"/>
    <s v="IQ-G08"/>
    <s v="Zakho_زاخو"/>
    <s v="IQ-D051"/>
    <m/>
    <s v="Winter"/>
    <s v="Delivered"/>
    <s v="In-kind"/>
    <s v="SRP"/>
    <n v="660"/>
    <n v="660"/>
    <m/>
    <m/>
    <n v="0"/>
    <n v="0"/>
    <n v="0"/>
    <n v="0"/>
    <n v="0"/>
    <n v="0"/>
    <n v="0"/>
    <n v="660"/>
    <n v="0"/>
    <n v="0"/>
    <n v="0"/>
    <n v="0"/>
    <n v="0"/>
    <n v="0"/>
    <n v="0"/>
    <n v="0"/>
    <n v="0"/>
    <n v="0"/>
    <n v="0"/>
    <n v="0"/>
    <n v="0"/>
    <n v="0"/>
    <n v="0"/>
    <n v="0"/>
  </r>
  <r>
    <n v="99"/>
    <d v="2015-01-19T00:00:00"/>
    <x v="0"/>
    <s v="UN"/>
    <m/>
    <x v="9"/>
    <s v="IQ-G07"/>
    <m/>
    <s v=""/>
    <m/>
    <s v="Normal"/>
    <s v="Delivered"/>
    <s v="In-kind"/>
    <s v="SRP"/>
    <n v="50"/>
    <n v="50"/>
    <m/>
    <m/>
    <n v="0"/>
    <n v="0"/>
    <n v="50"/>
    <n v="300"/>
    <n v="300"/>
    <n v="50"/>
    <n v="50"/>
    <n v="0"/>
    <n v="0"/>
    <n v="50"/>
    <n v="0"/>
    <n v="0"/>
    <n v="0"/>
    <n v="0"/>
    <n v="0"/>
    <n v="0"/>
    <n v="0"/>
    <n v="0"/>
    <n v="0"/>
    <n v="0"/>
    <n v="0"/>
    <n v="0"/>
    <n v="0"/>
    <n v="0"/>
  </r>
  <r>
    <n v="100"/>
    <d v="2015-01-19T00:00:00"/>
    <x v="0"/>
    <s v="UN"/>
    <m/>
    <x v="0"/>
    <s v="IQ-G10"/>
    <m/>
    <s v=""/>
    <m/>
    <s v="Normal"/>
    <s v="Delivered"/>
    <s v="In-kind"/>
    <s v="SRP"/>
    <n v="500"/>
    <n v="500"/>
    <m/>
    <m/>
    <n v="0"/>
    <n v="0"/>
    <n v="500"/>
    <n v="3000"/>
    <n v="3000"/>
    <n v="500"/>
    <n v="500"/>
    <n v="0"/>
    <n v="0"/>
    <n v="500"/>
    <n v="0"/>
    <n v="0"/>
    <n v="0"/>
    <n v="0"/>
    <n v="0"/>
    <n v="0"/>
    <n v="0"/>
    <n v="0"/>
    <n v="0"/>
    <n v="0"/>
    <n v="0"/>
    <n v="0"/>
    <n v="0"/>
    <n v="0"/>
  </r>
  <r>
    <n v="101"/>
    <d v="2015-01-19T00:00:00"/>
    <x v="0"/>
    <s v="UN"/>
    <m/>
    <x v="8"/>
    <s v="IQ-G15"/>
    <m/>
    <s v=""/>
    <m/>
    <s v="Winter"/>
    <s v="Delivered"/>
    <s v="In-kind"/>
    <s v="SRP"/>
    <n v="350"/>
    <n v="350"/>
    <m/>
    <m/>
    <n v="0"/>
    <n v="0"/>
    <n v="350"/>
    <n v="2100"/>
    <n v="2100"/>
    <n v="350"/>
    <n v="350"/>
    <n v="0"/>
    <n v="350"/>
    <n v="350"/>
    <n v="0"/>
    <n v="0"/>
    <n v="0"/>
    <n v="0"/>
    <n v="0"/>
    <n v="0"/>
    <n v="0"/>
    <n v="0"/>
    <n v="0"/>
    <n v="0"/>
    <n v="0"/>
    <n v="0"/>
    <n v="0"/>
    <n v="0"/>
  </r>
  <r>
    <n v="102"/>
    <d v="2015-01-19T00:00:00"/>
    <x v="0"/>
    <s v="UN"/>
    <m/>
    <x v="13"/>
    <m/>
    <s v="Basrah__البصرة"/>
    <s v="IQ-D010"/>
    <m/>
    <s v="Normal"/>
    <s v="Delivered"/>
    <s v="In-kind"/>
    <s v="SRP"/>
    <n v="150"/>
    <n v="150"/>
    <m/>
    <m/>
    <n v="0"/>
    <n v="0"/>
    <n v="150"/>
    <n v="900"/>
    <n v="900"/>
    <n v="150"/>
    <n v="150"/>
    <n v="0"/>
    <n v="0"/>
    <n v="150"/>
    <n v="0"/>
    <n v="0"/>
    <n v="0"/>
    <n v="0"/>
    <n v="0"/>
    <n v="0"/>
    <n v="0"/>
    <n v="0"/>
    <n v="0"/>
    <n v="0"/>
    <n v="0"/>
    <n v="0"/>
    <n v="0"/>
    <n v="0"/>
  </r>
  <r>
    <n v="103"/>
    <d v="2015-01-19T00:00:00"/>
    <x v="15"/>
    <s v="Nat'l NGO"/>
    <m/>
    <x v="2"/>
    <s v="IQ-G08"/>
    <s v="Zakho_زاخو"/>
    <s v="IQ-D051"/>
    <m/>
    <s v="Winter"/>
    <s v="Delivered"/>
    <s v="In-kind"/>
    <s v="non-SRP"/>
    <n v="50"/>
    <n v="50"/>
    <m/>
    <m/>
    <n v="0"/>
    <n v="0"/>
    <n v="0"/>
    <n v="0"/>
    <n v="0"/>
    <n v="0"/>
    <n v="0"/>
    <n v="0"/>
    <n v="50"/>
    <n v="0"/>
    <n v="0"/>
    <n v="0"/>
    <n v="0"/>
    <n v="0"/>
    <n v="0"/>
    <n v="0"/>
    <n v="0"/>
    <n v="0"/>
    <n v="0"/>
    <n v="0"/>
    <n v="0"/>
    <n v="0"/>
    <n v="0"/>
    <n v="0"/>
  </r>
  <r>
    <n v="104"/>
    <d v="2015-01-19T00:00:00"/>
    <x v="7"/>
    <s v="Int'l NGO"/>
    <s v="PWJ"/>
    <x v="4"/>
    <m/>
    <s v="Erbil__اربيل"/>
    <m/>
    <s v="Host Community"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40"/>
    <n v="0"/>
  </r>
  <r>
    <n v="105"/>
    <d v="2015-01-20T00:00:00"/>
    <x v="6"/>
    <s v="UN"/>
    <s v="IOM"/>
    <x v="4"/>
    <s v="IQ-G11"/>
    <s v="Erbil__اربيل"/>
    <s v="IQ-D064"/>
    <m/>
    <s v="Winter"/>
    <s v="Delivered"/>
    <s v="In-kind"/>
    <s v="SRP"/>
    <n v="200"/>
    <n v="200"/>
    <m/>
    <m/>
    <n v="0"/>
    <n v="0"/>
    <n v="200"/>
    <n v="800"/>
    <n v="800"/>
    <n v="0"/>
    <n v="0"/>
    <n v="0"/>
    <n v="200"/>
    <n v="200"/>
    <n v="200"/>
    <n v="0"/>
    <n v="0"/>
    <n v="0"/>
    <n v="0"/>
    <n v="0"/>
    <n v="0"/>
    <n v="0"/>
    <n v="0"/>
    <n v="200"/>
    <n v="200"/>
    <n v="0"/>
    <n v="0"/>
    <n v="800"/>
  </r>
  <r>
    <n v="106"/>
    <d v="2015-01-20T00:00:00"/>
    <x v="6"/>
    <s v="UN"/>
    <s v="IOM"/>
    <x v="6"/>
    <s v="IQ-G06"/>
    <s v="Musayab_المسيب"/>
    <s v="IQ-D037"/>
    <m/>
    <s v="Winter"/>
    <s v="Delivered"/>
    <s v="In-kind"/>
    <s v="SRP"/>
    <n v="150"/>
    <n v="150"/>
    <m/>
    <m/>
    <n v="0"/>
    <n v="0"/>
    <n v="150"/>
    <n v="600"/>
    <n v="600"/>
    <n v="0"/>
    <n v="0"/>
    <n v="0"/>
    <n v="150"/>
    <n v="150"/>
    <n v="150"/>
    <n v="0"/>
    <n v="0"/>
    <n v="0"/>
    <n v="0"/>
    <n v="0"/>
    <n v="0"/>
    <n v="0"/>
    <n v="0"/>
    <n v="150"/>
    <n v="150"/>
    <n v="0"/>
    <n v="0"/>
    <n v="600"/>
  </r>
  <r>
    <n v="107"/>
    <d v="2015-01-20T00:00:00"/>
    <x v="6"/>
    <s v="UN"/>
    <s v="IOM"/>
    <x v="1"/>
    <s v="IQ-G13"/>
    <s v="Kirkuk__كركوك"/>
    <s v="IQ-D076"/>
    <m/>
    <s v="Winter"/>
    <s v="Delivered"/>
    <s v="In-kind"/>
    <s v="SRP"/>
    <n v="350"/>
    <n v="350"/>
    <m/>
    <m/>
    <n v="0"/>
    <n v="0"/>
    <n v="350"/>
    <n v="1400"/>
    <n v="1400"/>
    <n v="0"/>
    <n v="0"/>
    <n v="0"/>
    <n v="350"/>
    <n v="350"/>
    <n v="350"/>
    <n v="0"/>
    <n v="0"/>
    <n v="0"/>
    <n v="0"/>
    <n v="0"/>
    <n v="0"/>
    <n v="0"/>
    <n v="0"/>
    <n v="350"/>
    <n v="350"/>
    <n v="0"/>
    <n v="0"/>
    <n v="1400"/>
  </r>
  <r>
    <n v="108"/>
    <d v="2015-01-20T00:00:00"/>
    <x v="6"/>
    <s v="UN"/>
    <s v="IOM"/>
    <x v="3"/>
    <s v="IQ-G05"/>
    <s v="Sulaymaniya_السليمانية"/>
    <s v="IQ-D033"/>
    <m/>
    <s v="Winter"/>
    <s v="Delivered"/>
    <s v="In-kind"/>
    <s v="SRP"/>
    <n v="250"/>
    <n v="250"/>
    <m/>
    <m/>
    <n v="0"/>
    <n v="0"/>
    <n v="250"/>
    <n v="1000"/>
    <n v="1000"/>
    <n v="0"/>
    <n v="0"/>
    <n v="0"/>
    <n v="250"/>
    <n v="250"/>
    <n v="250"/>
    <n v="0"/>
    <n v="0"/>
    <n v="0"/>
    <n v="0"/>
    <n v="0"/>
    <n v="0"/>
    <n v="0"/>
    <n v="0"/>
    <n v="250"/>
    <n v="250"/>
    <n v="0"/>
    <n v="0"/>
    <n v="1000"/>
  </r>
  <r>
    <n v="109"/>
    <d v="2015-01-20T00:00:00"/>
    <x v="6"/>
    <s v="UN"/>
    <s v="IOM"/>
    <x v="7"/>
    <s v="IQ-G16"/>
    <s v="Na'maniya_النعمانية"/>
    <s v="IQ-D096"/>
    <m/>
    <s v="Winter"/>
    <s v="Delivered"/>
    <s v="In-kind"/>
    <s v="SRP"/>
    <n v="150"/>
    <n v="150"/>
    <m/>
    <m/>
    <n v="0"/>
    <n v="0"/>
    <n v="150"/>
    <n v="600"/>
    <n v="600"/>
    <n v="0"/>
    <n v="0"/>
    <n v="0"/>
    <n v="150"/>
    <n v="150"/>
    <n v="150"/>
    <n v="0"/>
    <n v="0"/>
    <n v="0"/>
    <n v="0"/>
    <n v="0"/>
    <n v="0"/>
    <n v="0"/>
    <n v="0"/>
    <n v="150"/>
    <n v="150"/>
    <n v="0"/>
    <n v="0"/>
    <n v="600"/>
  </r>
  <r>
    <n v="110"/>
    <d v="2015-01-20T00:00:00"/>
    <x v="6"/>
    <s v="UN"/>
    <s v="IOM"/>
    <x v="8"/>
    <s v="IQ-G15"/>
    <s v="Tilkaif_تلكيف"/>
    <s v="IQ-D091"/>
    <m/>
    <s v="Winter"/>
    <s v="Delivered"/>
    <s v="In-kind"/>
    <s v="SRP"/>
    <n v="150"/>
    <n v="150"/>
    <m/>
    <m/>
    <n v="0"/>
    <n v="0"/>
    <n v="150"/>
    <n v="600"/>
    <n v="600"/>
    <n v="0"/>
    <n v="0"/>
    <n v="0"/>
    <n v="150"/>
    <n v="150"/>
    <n v="150"/>
    <n v="0"/>
    <n v="0"/>
    <n v="0"/>
    <n v="0"/>
    <n v="0"/>
    <n v="0"/>
    <n v="0"/>
    <n v="0"/>
    <n v="150"/>
    <n v="150"/>
    <n v="0"/>
    <n v="0"/>
    <n v="600"/>
  </r>
  <r>
    <n v="111"/>
    <d v="2015-01-20T00:00:00"/>
    <x v="6"/>
    <s v="UN"/>
    <s v="IOM"/>
    <x v="9"/>
    <s v="IQ-G07"/>
    <s v="Resafa_الرصافة"/>
    <s v="IQ-D044"/>
    <m/>
    <s v="Winter"/>
    <s v="Delivered"/>
    <s v="In-kind"/>
    <s v="SRP"/>
    <n v="200"/>
    <n v="200"/>
    <m/>
    <m/>
    <n v="0"/>
    <n v="0"/>
    <n v="200"/>
    <n v="800"/>
    <n v="800"/>
    <n v="0"/>
    <n v="0"/>
    <n v="0"/>
    <n v="200"/>
    <n v="200"/>
    <n v="200"/>
    <n v="0"/>
    <n v="0"/>
    <n v="0"/>
    <n v="0"/>
    <n v="0"/>
    <n v="0"/>
    <n v="0"/>
    <n v="0"/>
    <n v="200"/>
    <n v="200"/>
    <n v="0"/>
    <n v="0"/>
    <n v="800"/>
  </r>
  <r>
    <n v="112"/>
    <d v="2015-01-20T00:00:00"/>
    <x v="6"/>
    <s v="UN"/>
    <s v="IOM"/>
    <x v="2"/>
    <s v="IQ-G08"/>
    <s v="Sumel_سميل"/>
    <s v="IQ-D050"/>
    <s v=" Camp"/>
    <s v="Winter"/>
    <s v="Delivered"/>
    <s v="In-kind"/>
    <s v="SRP"/>
    <n v="350"/>
    <n v="350"/>
    <m/>
    <m/>
    <n v="0"/>
    <n v="0"/>
    <n v="350"/>
    <n v="1400"/>
    <n v="1400"/>
    <n v="0"/>
    <n v="0"/>
    <n v="0"/>
    <n v="350"/>
    <n v="350"/>
    <n v="350"/>
    <n v="0"/>
    <n v="0"/>
    <n v="0"/>
    <n v="0"/>
    <n v="0"/>
    <n v="0"/>
    <n v="0"/>
    <n v="0"/>
    <n v="350"/>
    <n v="350"/>
    <n v="0"/>
    <n v="0"/>
    <n v="1400"/>
  </r>
  <r>
    <n v="113"/>
    <d v="2015-01-20T00:00:00"/>
    <x v="6"/>
    <s v="UN"/>
    <s v="IOM"/>
    <x v="2"/>
    <s v="IQ-G08"/>
    <s v="Zakho_زاخو"/>
    <s v="IQ-D051"/>
    <m/>
    <s v="Winter"/>
    <s v="Delivered"/>
    <s v="In-kind"/>
    <s v="SRP"/>
    <n v="406"/>
    <n v="406"/>
    <m/>
    <m/>
    <n v="0"/>
    <n v="0"/>
    <n v="406"/>
    <n v="2436"/>
    <n v="2436"/>
    <n v="0"/>
    <n v="0"/>
    <n v="406"/>
    <n v="406"/>
    <n v="406"/>
    <n v="406"/>
    <n v="0"/>
    <n v="0"/>
    <n v="0"/>
    <n v="0"/>
    <n v="0"/>
    <n v="0"/>
    <n v="0"/>
    <n v="0"/>
    <n v="406"/>
    <n v="406"/>
    <n v="0"/>
    <n v="0"/>
    <n v="0"/>
  </r>
  <r>
    <n v="114"/>
    <d v="2015-01-20T00:00:00"/>
    <x v="0"/>
    <s v="UN"/>
    <m/>
    <x v="14"/>
    <s v="IQ-G01"/>
    <m/>
    <s v=""/>
    <m/>
    <s v="Normal"/>
    <s v="Delivered"/>
    <s v="In-kind"/>
    <s v="SRP"/>
    <n v="150"/>
    <n v="150"/>
    <m/>
    <m/>
    <n v="0"/>
    <n v="0"/>
    <n v="150"/>
    <n v="900"/>
    <n v="900"/>
    <n v="150"/>
    <n v="150"/>
    <n v="0"/>
    <n v="0"/>
    <n v="150"/>
    <n v="0"/>
    <n v="0"/>
    <n v="0"/>
    <n v="0"/>
    <n v="0"/>
    <n v="0"/>
    <n v="0"/>
    <n v="0"/>
    <n v="0"/>
    <n v="0"/>
    <n v="0"/>
    <n v="0"/>
    <n v="0"/>
    <n v="0"/>
  </r>
  <r>
    <n v="115"/>
    <d v="2015-01-20T00:00:00"/>
    <x v="0"/>
    <s v="UN"/>
    <m/>
    <x v="15"/>
    <s v="IQ-G03"/>
    <m/>
    <s v=""/>
    <m/>
    <s v="Normal"/>
    <s v="Delivered"/>
    <s v="In-kind"/>
    <s v="SRP"/>
    <n v="100"/>
    <n v="100"/>
    <m/>
    <m/>
    <n v="0"/>
    <n v="0"/>
    <n v="100"/>
    <n v="600"/>
    <n v="600"/>
    <n v="100"/>
    <n v="100"/>
    <n v="0"/>
    <n v="0"/>
    <n v="100"/>
    <n v="0"/>
    <n v="0"/>
    <n v="0"/>
    <n v="0"/>
    <n v="0"/>
    <n v="0"/>
    <n v="0"/>
    <n v="0"/>
    <n v="0"/>
    <n v="0"/>
    <n v="0"/>
    <n v="0"/>
    <n v="0"/>
    <n v="0"/>
  </r>
  <r>
    <n v="116"/>
    <d v="2015-01-20T00:00:00"/>
    <x v="0"/>
    <s v="UN"/>
    <m/>
    <x v="7"/>
    <m/>
    <s v="Wassit"/>
    <m/>
    <m/>
    <s v="Normal"/>
    <s v="Delivered"/>
    <s v="In-kind"/>
    <s v="SRP"/>
    <n v="100"/>
    <n v="100"/>
    <m/>
    <m/>
    <n v="0"/>
    <n v="0"/>
    <n v="100"/>
    <n v="600"/>
    <n v="600"/>
    <n v="100"/>
    <n v="100"/>
    <n v="0"/>
    <n v="0"/>
    <n v="100"/>
    <n v="0"/>
    <n v="0"/>
    <n v="0"/>
    <n v="0"/>
    <n v="0"/>
    <n v="0"/>
    <n v="0"/>
    <n v="0"/>
    <n v="0"/>
    <n v="0"/>
    <n v="0"/>
    <n v="0"/>
    <n v="0"/>
    <n v="0"/>
  </r>
  <r>
    <n v="117"/>
    <d v="2015-01-21T00:00:00"/>
    <x v="6"/>
    <s v="UN"/>
    <s v="IOM"/>
    <x v="2"/>
    <s v="IQ-G08"/>
    <s v="Sumel_سميل"/>
    <s v="IQ-D050"/>
    <s v=" Camp"/>
    <s v="Winter"/>
    <s v="Delivered"/>
    <s v="In-kind"/>
    <s v="SRP"/>
    <n v="350"/>
    <n v="350"/>
    <m/>
    <m/>
    <n v="0"/>
    <n v="0"/>
    <n v="350"/>
    <n v="1400"/>
    <n v="1400"/>
    <n v="0"/>
    <n v="0"/>
    <n v="0"/>
    <n v="350"/>
    <n v="350"/>
    <n v="350"/>
    <n v="0"/>
    <n v="0"/>
    <n v="0"/>
    <n v="0"/>
    <n v="0"/>
    <n v="0"/>
    <n v="0"/>
    <n v="0"/>
    <n v="350"/>
    <n v="350"/>
    <n v="0"/>
    <n v="0"/>
    <n v="1400"/>
  </r>
  <r>
    <n v="118"/>
    <d v="2015-01-21T00:00:00"/>
    <x v="6"/>
    <s v="UN"/>
    <s v="IOM"/>
    <x v="0"/>
    <s v="IQ-G10"/>
    <s v="Ba'quba_بعقوبة"/>
    <s v="IQ-D058"/>
    <m/>
    <s v="Winter"/>
    <s v="Delivered"/>
    <s v="In-kind"/>
    <s v="SRP"/>
    <n v="200"/>
    <n v="200"/>
    <m/>
    <m/>
    <n v="0"/>
    <n v="0"/>
    <n v="200"/>
    <n v="800"/>
    <n v="800"/>
    <n v="0"/>
    <n v="0"/>
    <n v="0"/>
    <n v="200"/>
    <n v="200"/>
    <n v="200"/>
    <n v="0"/>
    <n v="0"/>
    <n v="0"/>
    <n v="0"/>
    <n v="0"/>
    <n v="0"/>
    <n v="0"/>
    <n v="0"/>
    <n v="200"/>
    <n v="200"/>
    <n v="0"/>
    <n v="0"/>
    <n v="800"/>
  </r>
  <r>
    <n v="119"/>
    <d v="2015-01-21T00:00:00"/>
    <x v="0"/>
    <s v="UN"/>
    <m/>
    <x v="14"/>
    <s v="IQ-G01"/>
    <m/>
    <s v=""/>
    <m/>
    <s v="Normal"/>
    <s v="Delivered"/>
    <s v="In-kind"/>
    <s v="SRP"/>
    <n v="200"/>
    <n v="200"/>
    <m/>
    <m/>
    <n v="0"/>
    <n v="0"/>
    <n v="200"/>
    <n v="1200"/>
    <n v="1200"/>
    <n v="200"/>
    <n v="200"/>
    <n v="0"/>
    <n v="0"/>
    <n v="200"/>
    <n v="0"/>
    <n v="0"/>
    <n v="0"/>
    <n v="0"/>
    <n v="0"/>
    <n v="0"/>
    <n v="0"/>
    <n v="0"/>
    <n v="0"/>
    <n v="0"/>
    <n v="0"/>
    <n v="0"/>
    <n v="0"/>
    <n v="0"/>
  </r>
  <r>
    <n v="120"/>
    <d v="2015-01-21T00:00:00"/>
    <x v="0"/>
    <s v="UN"/>
    <m/>
    <x v="11"/>
    <s v="IQ-G04"/>
    <s v="Diwaniya_الديوانية"/>
    <s v="IQ-D021"/>
    <m/>
    <s v="Normal"/>
    <s v="Delivered"/>
    <s v="In-kind"/>
    <s v="SRP"/>
    <n v="150"/>
    <n v="150"/>
    <m/>
    <m/>
    <n v="0"/>
    <n v="0"/>
    <n v="150"/>
    <n v="900"/>
    <n v="900"/>
    <n v="150"/>
    <n v="150"/>
    <n v="0"/>
    <n v="0"/>
    <n v="150"/>
    <n v="0"/>
    <n v="0"/>
    <n v="0"/>
    <n v="0"/>
    <n v="0"/>
    <n v="0"/>
    <n v="0"/>
    <n v="0"/>
    <n v="0"/>
    <n v="0"/>
    <n v="0"/>
    <n v="0"/>
    <n v="0"/>
    <n v="0"/>
  </r>
  <r>
    <n v="121"/>
    <d v="2015-01-21T00:00:00"/>
    <x v="7"/>
    <s v="Int'l NGO"/>
    <s v="PWJ"/>
    <x v="4"/>
    <m/>
    <s v="Choman_جومان"/>
    <m/>
    <s v="Host Community"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3"/>
    <n v="0"/>
  </r>
  <r>
    <n v="122"/>
    <d v="2015-01-21T00:00:00"/>
    <x v="7"/>
    <s v="Int'l NGO"/>
    <s v="PWJ"/>
    <x v="4"/>
    <m/>
    <s v="Soran_راوندوز-صوران"/>
    <m/>
    <s v="Host Community"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72"/>
    <n v="0"/>
  </r>
  <r>
    <n v="123"/>
    <d v="2015-01-21T00:00:00"/>
    <x v="13"/>
    <s v="Int'l NGO"/>
    <m/>
    <x v="8"/>
    <m/>
    <s v="Telafar_تلعفر"/>
    <m/>
    <m/>
    <s v="Winter"/>
    <s v="Delivered"/>
    <s v="In-kind"/>
    <s v="SRP"/>
    <n v="105"/>
    <m/>
    <m/>
    <m/>
    <n v="0"/>
    <n v="0"/>
    <n v="0"/>
    <n v="446"/>
    <n v="630"/>
    <n v="0"/>
    <n v="0"/>
    <n v="0"/>
    <n v="105"/>
    <n v="0"/>
    <n v="0"/>
    <n v="0"/>
    <n v="0"/>
    <n v="0"/>
    <n v="0"/>
    <n v="0"/>
    <n v="0"/>
    <n v="0"/>
    <n v="0"/>
    <n v="0"/>
    <n v="0"/>
    <n v="0"/>
    <n v="105"/>
    <n v="0"/>
  </r>
  <r>
    <n v="124"/>
    <d v="2015-01-21T00:00:00"/>
    <x v="13"/>
    <s v="Int'l NGO"/>
    <m/>
    <x v="8"/>
    <m/>
    <s v="Telafar_تلعفر"/>
    <m/>
    <m/>
    <s v="Winter"/>
    <s v="Delivered"/>
    <s v="In-kind"/>
    <s v="SRP"/>
    <n v="195"/>
    <m/>
    <m/>
    <m/>
    <n v="0"/>
    <n v="0"/>
    <n v="0"/>
    <n v="564"/>
    <n v="1170"/>
    <n v="0"/>
    <n v="0"/>
    <n v="0"/>
    <n v="195"/>
    <n v="0"/>
    <n v="0"/>
    <n v="0"/>
    <n v="0"/>
    <n v="0"/>
    <n v="0"/>
    <n v="0"/>
    <n v="0"/>
    <n v="0"/>
    <n v="0"/>
    <n v="0"/>
    <n v="0"/>
    <n v="0"/>
    <n v="195"/>
    <n v="0"/>
  </r>
  <r>
    <n v="125"/>
    <d v="2015-01-21T00:00:00"/>
    <x v="0"/>
    <s v="UN"/>
    <s v="REACH "/>
    <x v="0"/>
    <m/>
    <s v="Khanaqin_خانقين"/>
    <m/>
    <m/>
    <s v="Winter"/>
    <s v="Delivered"/>
    <s v="In-kind"/>
    <s v="SRP"/>
    <n v="109"/>
    <n v="109"/>
    <m/>
    <m/>
    <n v="0"/>
    <n v="0"/>
    <n v="109"/>
    <n v="654"/>
    <n v="654"/>
    <n v="109"/>
    <n v="109"/>
    <n v="0"/>
    <n v="109"/>
    <n v="109"/>
    <n v="109"/>
    <n v="0"/>
    <n v="0"/>
    <n v="0"/>
    <n v="0"/>
    <n v="0"/>
    <n v="0"/>
    <n v="0"/>
    <n v="0"/>
    <n v="0"/>
    <n v="0"/>
    <n v="0"/>
    <n v="0"/>
    <n v="0"/>
  </r>
  <r>
    <n v="126"/>
    <d v="2015-01-21T00:00:00"/>
    <x v="0"/>
    <s v="UN"/>
    <s v="REACH "/>
    <x v="1"/>
    <m/>
    <m/>
    <m/>
    <m/>
    <s v="Winter"/>
    <s v="Delivered"/>
    <s v="In-kind"/>
    <s v="SRP"/>
    <n v="143"/>
    <n v="143"/>
    <m/>
    <m/>
    <n v="0"/>
    <n v="0"/>
    <n v="143"/>
    <n v="0"/>
    <n v="858"/>
    <n v="143"/>
    <n v="143"/>
    <n v="0"/>
    <n v="143"/>
    <n v="143"/>
    <n v="143"/>
    <n v="0"/>
    <n v="0"/>
    <n v="0"/>
    <n v="0"/>
    <n v="0"/>
    <n v="0"/>
    <n v="0"/>
    <n v="0"/>
    <n v="0"/>
    <n v="0"/>
    <n v="0"/>
    <n v="0"/>
    <n v="0"/>
  </r>
  <r>
    <n v="127"/>
    <d v="2015-01-22T00:00:00"/>
    <x v="6"/>
    <s v="UN"/>
    <s v="IOM"/>
    <x v="10"/>
    <s v="IQ-G17"/>
    <s v="Kufa_الكوفة"/>
    <s v="IQ-D098"/>
    <m/>
    <s v="Winter"/>
    <s v="Delivered"/>
    <s v="In-kind"/>
    <s v="SRP"/>
    <n v="150"/>
    <n v="150"/>
    <m/>
    <m/>
    <n v="0"/>
    <n v="0"/>
    <n v="150"/>
    <n v="600"/>
    <n v="600"/>
    <n v="0"/>
    <n v="0"/>
    <n v="0"/>
    <n v="150"/>
    <n v="150"/>
    <n v="150"/>
    <n v="0"/>
    <n v="0"/>
    <n v="0"/>
    <n v="0"/>
    <n v="0"/>
    <n v="0"/>
    <n v="0"/>
    <n v="0"/>
    <n v="150"/>
    <n v="150"/>
    <n v="0"/>
    <n v="0"/>
    <n v="600"/>
  </r>
  <r>
    <n v="128"/>
    <d v="2015-01-22T00:00:00"/>
    <x v="6"/>
    <s v="UN"/>
    <s v="IOM"/>
    <x v="1"/>
    <s v="IQ-G13"/>
    <s v="Kirkuk__كركوك"/>
    <s v="IQ-D076"/>
    <m/>
    <s v="Winter"/>
    <s v="Delivered"/>
    <s v="In-kind"/>
    <s v="SRP"/>
    <n v="350"/>
    <n v="350"/>
    <m/>
    <m/>
    <n v="0"/>
    <n v="0"/>
    <n v="350"/>
    <n v="1400"/>
    <n v="1400"/>
    <n v="0"/>
    <n v="0"/>
    <n v="0"/>
    <n v="350"/>
    <n v="350"/>
    <n v="350"/>
    <n v="0"/>
    <n v="0"/>
    <n v="0"/>
    <n v="0"/>
    <n v="0"/>
    <n v="0"/>
    <n v="0"/>
    <n v="0"/>
    <n v="350"/>
    <n v="350"/>
    <n v="0"/>
    <n v="0"/>
    <n v="1400"/>
  </r>
  <r>
    <n v="129"/>
    <d v="2015-01-22T00:00:00"/>
    <x v="6"/>
    <s v="UN"/>
    <s v="IOM"/>
    <x v="11"/>
    <s v="IQ-G04"/>
    <s v="Diwaniya_الديوانية"/>
    <s v="IQ-D021"/>
    <m/>
    <s v="Winter"/>
    <s v="Delivered"/>
    <s v="In-kind"/>
    <s v="SRP"/>
    <n v="150"/>
    <n v="150"/>
    <m/>
    <m/>
    <n v="0"/>
    <n v="0"/>
    <n v="150"/>
    <n v="600"/>
    <n v="600"/>
    <n v="0"/>
    <n v="0"/>
    <n v="0"/>
    <n v="150"/>
    <n v="150"/>
    <n v="150"/>
    <n v="0"/>
    <n v="0"/>
    <n v="0"/>
    <n v="0"/>
    <n v="0"/>
    <n v="0"/>
    <n v="0"/>
    <n v="0"/>
    <n v="150"/>
    <n v="150"/>
    <n v="0"/>
    <n v="0"/>
    <n v="600"/>
  </r>
  <r>
    <n v="130"/>
    <d v="2015-01-22T00:00:00"/>
    <x v="6"/>
    <s v="UN"/>
    <s v="IOM"/>
    <x v="2"/>
    <s v="IQ-G08"/>
    <s v="Sumel_سميل"/>
    <s v="IQ-D050"/>
    <s v=" Camp"/>
    <s v="Winter"/>
    <s v="Delivered"/>
    <s v="In-kind"/>
    <s v="SRP"/>
    <n v="360"/>
    <n v="360"/>
    <m/>
    <m/>
    <n v="0"/>
    <n v="0"/>
    <n v="360"/>
    <n v="1440"/>
    <n v="1440"/>
    <n v="0"/>
    <n v="0"/>
    <n v="0"/>
    <n v="360"/>
    <n v="360"/>
    <n v="360"/>
    <n v="0"/>
    <n v="0"/>
    <n v="0"/>
    <n v="0"/>
    <n v="0"/>
    <n v="0"/>
    <n v="0"/>
    <n v="0"/>
    <n v="360"/>
    <n v="360"/>
    <n v="0"/>
    <n v="0"/>
    <n v="1440"/>
  </r>
  <r>
    <n v="131"/>
    <d v="2015-01-22T00:00:00"/>
    <x v="6"/>
    <s v="UN"/>
    <s v="IOM"/>
    <x v="8"/>
    <s v="IQ-G15"/>
    <s v="Tilkaif_تلكيف"/>
    <s v="IQ-D091"/>
    <m/>
    <s v="Winter"/>
    <s v="Delivered"/>
    <s v="In-kind"/>
    <s v="SRP"/>
    <n v="150"/>
    <n v="150"/>
    <m/>
    <m/>
    <n v="0"/>
    <n v="0"/>
    <n v="150"/>
    <n v="600"/>
    <n v="600"/>
    <n v="0"/>
    <n v="0"/>
    <n v="0"/>
    <n v="150"/>
    <n v="150"/>
    <n v="150"/>
    <n v="0"/>
    <n v="0"/>
    <n v="0"/>
    <n v="0"/>
    <n v="0"/>
    <n v="0"/>
    <n v="0"/>
    <n v="0"/>
    <n v="150"/>
    <n v="150"/>
    <n v="0"/>
    <n v="0"/>
    <n v="600"/>
  </r>
  <r>
    <n v="132"/>
    <d v="2015-01-22T00:00:00"/>
    <x v="6"/>
    <s v="UN"/>
    <s v="IOM"/>
    <x v="10"/>
    <s v="IQ-G17"/>
    <s v="Kufa_الكوفة"/>
    <s v="IQ-D098"/>
    <m/>
    <s v="Winter"/>
    <s v="Delivered"/>
    <s v="In-kind"/>
    <s v="SRP"/>
    <n v="150"/>
    <n v="150"/>
    <m/>
    <m/>
    <n v="0"/>
    <n v="0"/>
    <n v="150"/>
    <n v="600"/>
    <n v="600"/>
    <n v="0"/>
    <n v="0"/>
    <n v="0"/>
    <n v="150"/>
    <n v="150"/>
    <n v="150"/>
    <n v="0"/>
    <n v="0"/>
    <n v="0"/>
    <n v="0"/>
    <n v="0"/>
    <n v="0"/>
    <n v="0"/>
    <n v="0"/>
    <n v="150"/>
    <n v="150"/>
    <n v="0"/>
    <n v="0"/>
    <n v="600"/>
  </r>
  <r>
    <n v="133"/>
    <d v="2015-01-22T00:00:00"/>
    <x v="0"/>
    <s v="UN"/>
    <m/>
    <x v="14"/>
    <s v="IQ-G01"/>
    <m/>
    <s v=""/>
    <m/>
    <s v="Normal"/>
    <s v="Delivered"/>
    <s v="In-kind"/>
    <s v="SRP"/>
    <n v="150"/>
    <n v="150"/>
    <m/>
    <m/>
    <n v="0"/>
    <n v="0"/>
    <n v="150"/>
    <n v="900"/>
    <n v="900"/>
    <n v="150"/>
    <n v="150"/>
    <n v="0"/>
    <n v="0"/>
    <n v="150"/>
    <n v="0"/>
    <n v="0"/>
    <n v="0"/>
    <n v="0"/>
    <n v="0"/>
    <n v="0"/>
    <n v="0"/>
    <n v="0"/>
    <n v="0"/>
    <n v="0"/>
    <n v="0"/>
    <n v="0"/>
    <n v="0"/>
    <n v="0"/>
  </r>
  <r>
    <n v="134"/>
    <d v="2015-01-22T00:00:00"/>
    <x v="0"/>
    <s v="UN"/>
    <m/>
    <x v="16"/>
    <m/>
    <s v="Nassriya_الناصرية"/>
    <s v="IQ-D053"/>
    <m/>
    <s v="Normal"/>
    <s v="Delivered"/>
    <s v="In-kind"/>
    <s v="SRP"/>
    <n v="100"/>
    <n v="100"/>
    <m/>
    <m/>
    <n v="0"/>
    <n v="0"/>
    <n v="100"/>
    <n v="600"/>
    <n v="600"/>
    <n v="100"/>
    <n v="100"/>
    <n v="0"/>
    <n v="0"/>
    <n v="100"/>
    <n v="0"/>
    <n v="0"/>
    <n v="0"/>
    <n v="0"/>
    <n v="0"/>
    <n v="0"/>
    <n v="0"/>
    <n v="0"/>
    <n v="0"/>
    <n v="0"/>
    <n v="0"/>
    <n v="0"/>
    <n v="0"/>
    <n v="0"/>
  </r>
  <r>
    <n v="135"/>
    <d v="2015-01-22T00:00:00"/>
    <x v="7"/>
    <s v="Int'l NGO"/>
    <s v="PWJ"/>
    <x v="4"/>
    <m/>
    <s v="Erbil__اربيل"/>
    <m/>
    <s v="Host Community"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85"/>
    <n v="0"/>
  </r>
  <r>
    <n v="136"/>
    <d v="2015-01-22T00:00:00"/>
    <x v="0"/>
    <s v="UN"/>
    <s v="Qandil"/>
    <x v="2"/>
    <m/>
    <s v="Bardarash"/>
    <m/>
    <m/>
    <s v="Winter"/>
    <s v="Delivered"/>
    <s v="In-kind"/>
    <m/>
    <n v="300"/>
    <n v="300"/>
    <m/>
    <m/>
    <n v="0"/>
    <n v="0"/>
    <n v="300"/>
    <m/>
    <n v="1800"/>
    <n v="300"/>
    <n v="300"/>
    <n v="0"/>
    <n v="300"/>
    <n v="0"/>
    <n v="0"/>
    <n v="0"/>
    <n v="0"/>
    <n v="0"/>
    <n v="0"/>
    <n v="0"/>
    <n v="0"/>
    <n v="0"/>
    <n v="0"/>
    <n v="0"/>
    <n v="0"/>
    <n v="0"/>
    <n v="0"/>
    <n v="0"/>
  </r>
  <r>
    <n v="137"/>
    <d v="2015-01-22T00:00:00"/>
    <x v="0"/>
    <s v="UN"/>
    <s v="Qandil"/>
    <x v="2"/>
    <m/>
    <s v="Akre"/>
    <m/>
    <m/>
    <s v="Winter"/>
    <s v="Delivered"/>
    <s v="In-kind"/>
    <m/>
    <n v="268"/>
    <n v="268"/>
    <m/>
    <m/>
    <n v="0"/>
    <n v="0"/>
    <n v="268"/>
    <n v="0"/>
    <n v="1608"/>
    <n v="268"/>
    <n v="268"/>
    <n v="0"/>
    <n v="268"/>
    <n v="0"/>
    <n v="0"/>
    <n v="0"/>
    <n v="0"/>
    <n v="0"/>
    <n v="0"/>
    <n v="0"/>
    <n v="0"/>
    <n v="0"/>
    <n v="0"/>
    <n v="0"/>
    <n v="0"/>
    <n v="0"/>
    <n v="0"/>
    <n v="0"/>
  </r>
  <r>
    <n v="138"/>
    <d v="2015-01-22T00:00:00"/>
    <x v="0"/>
    <s v="UN"/>
    <s v="Al-Khair"/>
    <x v="17"/>
    <m/>
    <s v="Amara_العمارة"/>
    <m/>
    <s v="Host Community"/>
    <s v="Normal"/>
    <s v="Delivered"/>
    <s v="In-kind"/>
    <s v="SRP"/>
    <n v="100"/>
    <n v="100"/>
    <m/>
    <m/>
    <n v="0"/>
    <n v="0"/>
    <n v="100"/>
    <n v="600"/>
    <n v="600"/>
    <n v="100"/>
    <n v="100"/>
    <n v="0"/>
    <n v="0"/>
    <n v="100"/>
    <n v="100"/>
    <n v="0"/>
    <n v="0"/>
    <n v="0"/>
    <n v="0"/>
    <n v="0"/>
    <n v="0"/>
    <n v="0"/>
    <n v="0"/>
    <n v="0"/>
    <n v="0"/>
    <n v="0"/>
    <n v="0"/>
    <n v="0"/>
  </r>
  <r>
    <n v="139"/>
    <d v="2015-01-22T00:00:00"/>
    <x v="0"/>
    <s v="UN"/>
    <s v="Al-Khair"/>
    <x v="17"/>
    <m/>
    <s v="Amara_العمارة"/>
    <m/>
    <s v="Host Community"/>
    <s v="Normal"/>
    <s v="Delivered"/>
    <s v="In-kind"/>
    <s v="SRP"/>
    <n v="70"/>
    <n v="70"/>
    <m/>
    <m/>
    <n v="0"/>
    <n v="0"/>
    <n v="70"/>
    <n v="420"/>
    <n v="420"/>
    <n v="70"/>
    <n v="70"/>
    <n v="0"/>
    <n v="0"/>
    <n v="70"/>
    <n v="70"/>
    <n v="0"/>
    <n v="0"/>
    <n v="0"/>
    <n v="0"/>
    <n v="0"/>
    <n v="0"/>
    <n v="0"/>
    <n v="0"/>
    <n v="0"/>
    <n v="0"/>
    <n v="0"/>
    <n v="0"/>
    <n v="0"/>
  </r>
  <r>
    <n v="140"/>
    <d v="2015-01-22T00:00:00"/>
    <x v="0"/>
    <s v="UN"/>
    <s v="REACH "/>
    <x v="0"/>
    <m/>
    <s v="Khanaqin_خانقين"/>
    <m/>
    <m/>
    <s v="Winter"/>
    <s v="Delivered"/>
    <s v="In-kind"/>
    <s v="SRP"/>
    <n v="101"/>
    <n v="101"/>
    <m/>
    <m/>
    <n v="0"/>
    <n v="0"/>
    <n v="101"/>
    <n v="606"/>
    <n v="606"/>
    <n v="101"/>
    <n v="101"/>
    <n v="0"/>
    <n v="101"/>
    <n v="101"/>
    <n v="101"/>
    <n v="0"/>
    <n v="0"/>
    <n v="0"/>
    <n v="0"/>
    <n v="0"/>
    <n v="0"/>
    <n v="0"/>
    <n v="0"/>
    <n v="0"/>
    <n v="0"/>
    <n v="0"/>
    <n v="0"/>
    <n v="0"/>
  </r>
  <r>
    <n v="141"/>
    <d v="2015-01-25T00:00:00"/>
    <x v="0"/>
    <s v="UN"/>
    <s v="Qandil"/>
    <x v="2"/>
    <m/>
    <s v="Bara"/>
    <m/>
    <m/>
    <s v="Winter"/>
    <s v="Delivered"/>
    <s v="In-kind"/>
    <m/>
    <n v="123"/>
    <n v="123"/>
    <m/>
    <m/>
    <n v="0"/>
    <n v="0"/>
    <n v="123"/>
    <n v="0"/>
    <n v="738"/>
    <n v="123"/>
    <n v="123"/>
    <n v="0"/>
    <n v="123"/>
    <n v="0"/>
    <n v="0"/>
    <n v="0"/>
    <n v="0"/>
    <n v="0"/>
    <n v="0"/>
    <n v="0"/>
    <n v="0"/>
    <n v="0"/>
    <n v="0"/>
    <n v="0"/>
    <n v="0"/>
    <n v="0"/>
    <n v="0"/>
    <n v="0"/>
  </r>
  <r>
    <n v="142"/>
    <d v="2015-01-26T00:00:00"/>
    <x v="6"/>
    <s v="UN"/>
    <s v="IOM"/>
    <x v="1"/>
    <s v="IQ-G13"/>
    <s v="Daquq_داقوق"/>
    <s v="IQ-D074"/>
    <m/>
    <s v="Winter"/>
    <s v="Delivered"/>
    <s v="In-kind"/>
    <s v="SRP"/>
    <n v="350"/>
    <n v="350"/>
    <m/>
    <m/>
    <n v="0"/>
    <n v="0"/>
    <n v="350"/>
    <n v="1400"/>
    <n v="1400"/>
    <n v="0"/>
    <n v="0"/>
    <n v="0"/>
    <n v="350"/>
    <n v="350"/>
    <n v="350"/>
    <n v="0"/>
    <n v="0"/>
    <n v="0"/>
    <n v="0"/>
    <n v="0"/>
    <n v="0"/>
    <n v="0"/>
    <n v="0"/>
    <n v="350"/>
    <n v="350"/>
    <n v="0"/>
    <n v="0"/>
    <n v="1400"/>
  </r>
  <r>
    <n v="143"/>
    <d v="2015-01-26T00:00:00"/>
    <x v="0"/>
    <s v="UN"/>
    <m/>
    <x v="6"/>
    <s v="IQ-G06"/>
    <m/>
    <s v=""/>
    <m/>
    <s v="Normal"/>
    <s v="Delivered"/>
    <s v="In-kind"/>
    <s v="SRP"/>
    <n v="100"/>
    <n v="100"/>
    <m/>
    <m/>
    <n v="0"/>
    <n v="0"/>
    <n v="100"/>
    <n v="600"/>
    <n v="600"/>
    <n v="100"/>
    <n v="100"/>
    <n v="0"/>
    <n v="0"/>
    <n v="100"/>
    <n v="0"/>
    <n v="0"/>
    <n v="0"/>
    <n v="0"/>
    <n v="0"/>
    <n v="0"/>
    <n v="0"/>
    <n v="0"/>
    <n v="0"/>
    <n v="0"/>
    <n v="0"/>
    <n v="0"/>
    <n v="0"/>
    <n v="0"/>
  </r>
  <r>
    <n v="144"/>
    <d v="2015-01-26T00:00:00"/>
    <x v="16"/>
    <s v="Int'l NGO"/>
    <s v="Caritas"/>
    <x v="2"/>
    <s v="IQ-G08"/>
    <s v="Sumel_سميل"/>
    <s v="IQ-D050"/>
    <s v="Unfinished/Abandoned building"/>
    <s v="Winter"/>
    <s v="Delivered"/>
    <s v="In-kind"/>
    <s v="non-SRP"/>
    <n v="2604"/>
    <n v="2604"/>
    <m/>
    <m/>
    <n v="0"/>
    <n v="0"/>
    <n v="0"/>
    <n v="0"/>
    <n v="15624"/>
    <n v="0"/>
    <n v="5104"/>
    <n v="0"/>
    <n v="2604"/>
    <n v="2202"/>
    <n v="0"/>
    <n v="0"/>
    <n v="0"/>
    <n v="0"/>
    <n v="0"/>
    <n v="0"/>
    <n v="0"/>
    <n v="0"/>
    <n v="0"/>
    <n v="0"/>
    <n v="2604"/>
    <n v="0"/>
    <n v="0"/>
    <n v="0"/>
  </r>
  <r>
    <n v="145"/>
    <d v="2015-01-26T00:00:00"/>
    <x v="7"/>
    <s v="Int'l NGO"/>
    <s v="PWJ"/>
    <x v="2"/>
    <s v="IQ-G08"/>
    <s v="Zakho_زاخو"/>
    <s v="IQ-D051"/>
    <m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51"/>
    <n v="0"/>
  </r>
  <r>
    <n v="146"/>
    <d v="2015-01-26T00:00:00"/>
    <x v="7"/>
    <s v="Int'l NGO"/>
    <s v="PWJ"/>
    <x v="4"/>
    <m/>
    <s v="Soran_راوندوز-صوران"/>
    <m/>
    <s v="Host Community"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22"/>
    <n v="0"/>
  </r>
  <r>
    <n v="147"/>
    <d v="2015-01-26T00:00:00"/>
    <x v="0"/>
    <s v="UN"/>
    <s v="Qandil"/>
    <x v="2"/>
    <m/>
    <s v="Akre"/>
    <m/>
    <m/>
    <s v="Winter"/>
    <s v="Delivered"/>
    <s v="In-kind"/>
    <m/>
    <n v="132"/>
    <n v="132"/>
    <m/>
    <m/>
    <n v="0"/>
    <n v="0"/>
    <n v="132"/>
    <n v="0"/>
    <n v="0"/>
    <n v="132"/>
    <n v="132"/>
    <n v="0"/>
    <n v="132"/>
    <n v="0"/>
    <n v="0"/>
    <n v="0"/>
    <n v="0"/>
    <n v="0"/>
    <n v="0"/>
    <n v="0"/>
    <n v="0"/>
    <n v="0"/>
    <n v="0"/>
    <n v="0"/>
    <n v="0"/>
    <n v="0"/>
    <n v="0"/>
    <n v="0"/>
  </r>
  <r>
    <n v="148"/>
    <d v="2015-01-26T00:00:00"/>
    <x v="0"/>
    <s v="UN"/>
    <s v="Qandil"/>
    <x v="2"/>
    <m/>
    <s v="Akre"/>
    <m/>
    <m/>
    <s v="Winter"/>
    <s v="Delivered"/>
    <s v="In-kind"/>
    <m/>
    <n v="132"/>
    <n v="132"/>
    <m/>
    <m/>
    <n v="0"/>
    <n v="0"/>
    <n v="132"/>
    <n v="0"/>
    <n v="0"/>
    <n v="132"/>
    <n v="132"/>
    <n v="0"/>
    <n v="132"/>
    <n v="0"/>
    <n v="0"/>
    <n v="0"/>
    <n v="0"/>
    <n v="0"/>
    <n v="0"/>
    <n v="0"/>
    <n v="0"/>
    <n v="0"/>
    <n v="0"/>
    <n v="0"/>
    <n v="0"/>
    <n v="0"/>
    <n v="0"/>
    <n v="0"/>
  </r>
  <r>
    <n v="149"/>
    <d v="2015-01-26T00:00:00"/>
    <x v="13"/>
    <s v="Int'l NGO"/>
    <m/>
    <x v="8"/>
    <m/>
    <s v="Telafar_تلعفر"/>
    <m/>
    <m/>
    <s v="Winter"/>
    <s v="Delivered"/>
    <s v="In-kind"/>
    <s v="SRP"/>
    <n v="230"/>
    <m/>
    <m/>
    <m/>
    <n v="0"/>
    <n v="0"/>
    <n v="0"/>
    <n v="920"/>
    <n v="1380"/>
    <n v="0"/>
    <n v="0"/>
    <n v="0"/>
    <n v="230"/>
    <n v="0"/>
    <n v="0"/>
    <n v="0"/>
    <n v="0"/>
    <n v="0"/>
    <n v="0"/>
    <n v="0"/>
    <n v="0"/>
    <n v="0"/>
    <n v="0"/>
    <n v="0"/>
    <n v="0"/>
    <n v="0"/>
    <n v="230"/>
    <n v="0"/>
  </r>
  <r>
    <n v="150"/>
    <d v="2015-01-26T00:00:00"/>
    <x v="0"/>
    <s v="UN"/>
    <s v="REACH "/>
    <x v="0"/>
    <m/>
    <s v="Khanaqin_خانقين"/>
    <m/>
    <m/>
    <s v="Winter"/>
    <s v="Delivered"/>
    <s v="In-kind"/>
    <s v="SRP"/>
    <n v="90"/>
    <n v="90"/>
    <m/>
    <m/>
    <n v="0"/>
    <n v="0"/>
    <n v="90"/>
    <n v="540"/>
    <n v="540"/>
    <n v="90"/>
    <n v="90"/>
    <n v="0"/>
    <n v="90"/>
    <n v="90"/>
    <n v="90"/>
    <n v="0"/>
    <n v="0"/>
    <n v="0"/>
    <n v="0"/>
    <n v="0"/>
    <n v="0"/>
    <n v="0"/>
    <n v="0"/>
    <n v="0"/>
    <n v="0"/>
    <n v="0"/>
    <n v="0"/>
    <n v="0"/>
  </r>
  <r>
    <n v="151"/>
    <d v="2015-01-26T00:00:00"/>
    <x v="0"/>
    <s v="UN"/>
    <s v="REACH "/>
    <x v="1"/>
    <m/>
    <m/>
    <m/>
    <m/>
    <s v="Winter"/>
    <s v="Delivered"/>
    <s v="In-kind"/>
    <s v="SRP"/>
    <n v="549"/>
    <n v="549"/>
    <m/>
    <m/>
    <n v="0"/>
    <n v="0"/>
    <n v="549"/>
    <n v="0"/>
    <n v="3294"/>
    <n v="549"/>
    <n v="549"/>
    <n v="0"/>
    <n v="549"/>
    <n v="549"/>
    <n v="549"/>
    <n v="0"/>
    <n v="0"/>
    <n v="0"/>
    <n v="0"/>
    <n v="0"/>
    <n v="0"/>
    <n v="0"/>
    <n v="0"/>
    <n v="0"/>
    <n v="0"/>
    <n v="0"/>
    <n v="0"/>
    <n v="0"/>
  </r>
  <r>
    <n v="152"/>
    <d v="2015-01-27T00:00:00"/>
    <x v="6"/>
    <s v="UN"/>
    <s v="IOM"/>
    <x v="15"/>
    <s v="IQ-G03"/>
    <s v="Samawa_السماوة"/>
    <s v="IQ-D019"/>
    <m/>
    <s v="Winter"/>
    <s v="Delivered"/>
    <s v="In-kind"/>
    <s v="SRP"/>
    <n v="350"/>
    <n v="350"/>
    <m/>
    <m/>
    <n v="0"/>
    <n v="0"/>
    <n v="350"/>
    <n v="1400"/>
    <n v="1400"/>
    <n v="0"/>
    <n v="0"/>
    <n v="0"/>
    <n v="350"/>
    <n v="350"/>
    <n v="350"/>
    <n v="0"/>
    <n v="0"/>
    <n v="0"/>
    <n v="0"/>
    <n v="0"/>
    <n v="0"/>
    <n v="0"/>
    <n v="0"/>
    <n v="350"/>
    <n v="350"/>
    <n v="0"/>
    <n v="0"/>
    <n v="1400"/>
  </r>
  <r>
    <n v="153"/>
    <d v="2015-01-27T00:00:00"/>
    <x v="6"/>
    <s v="UN"/>
    <s v="IOM"/>
    <x v="3"/>
    <s v="IQ-G05"/>
    <s v="Sulaymaniya_السليمانية"/>
    <s v="IQ-D033"/>
    <m/>
    <s v="Winter"/>
    <s v="Delivered"/>
    <s v="In-kind"/>
    <s v="SRP"/>
    <n v="300"/>
    <n v="300"/>
    <m/>
    <m/>
    <n v="0"/>
    <n v="0"/>
    <n v="300"/>
    <n v="1200"/>
    <n v="1200"/>
    <n v="0"/>
    <n v="0"/>
    <n v="0"/>
    <n v="300"/>
    <n v="300"/>
    <n v="300"/>
    <n v="0"/>
    <n v="0"/>
    <n v="0"/>
    <n v="0"/>
    <n v="0"/>
    <n v="0"/>
    <n v="0"/>
    <n v="0"/>
    <n v="300"/>
    <n v="300"/>
    <n v="0"/>
    <n v="0"/>
    <n v="1200"/>
  </r>
  <r>
    <n v="154"/>
    <d v="2015-01-27T00:00:00"/>
    <x v="0"/>
    <s v="UN"/>
    <s v="REACH "/>
    <x v="0"/>
    <m/>
    <s v="Khanaqin_خانقين"/>
    <m/>
    <m/>
    <s v="Winter"/>
    <s v="Delivered"/>
    <s v="In-kind"/>
    <s v="SRP"/>
    <n v="57"/>
    <n v="57"/>
    <m/>
    <m/>
    <n v="0"/>
    <n v="0"/>
    <n v="57"/>
    <n v="342"/>
    <n v="342"/>
    <n v="57"/>
    <n v="57"/>
    <n v="0"/>
    <n v="57"/>
    <n v="57"/>
    <n v="57"/>
    <n v="0"/>
    <n v="0"/>
    <n v="0"/>
    <n v="0"/>
    <n v="0"/>
    <n v="0"/>
    <n v="0"/>
    <n v="0"/>
    <n v="0"/>
    <n v="0"/>
    <n v="0"/>
    <n v="0"/>
    <n v="0"/>
  </r>
  <r>
    <n v="155"/>
    <d v="2015-01-28T00:00:00"/>
    <x v="6"/>
    <s v="UN"/>
    <s v="IOM"/>
    <x v="16"/>
    <s v="IQ-G09"/>
    <s v="Rifa'i__الرفاعي"/>
    <s v="IQ-D054"/>
    <m/>
    <s v="Winter"/>
    <s v="Delivered"/>
    <s v="In-kind"/>
    <s v="SRP"/>
    <n v="115"/>
    <n v="115"/>
    <m/>
    <m/>
    <n v="0"/>
    <n v="0"/>
    <n v="115"/>
    <n v="460"/>
    <n v="460"/>
    <n v="0"/>
    <n v="0"/>
    <n v="0"/>
    <n v="115"/>
    <n v="115"/>
    <n v="115"/>
    <n v="0"/>
    <n v="0"/>
    <n v="0"/>
    <n v="0"/>
    <n v="0"/>
    <n v="0"/>
    <n v="0"/>
    <n v="0"/>
    <n v="115"/>
    <n v="115"/>
    <n v="0"/>
    <n v="0"/>
    <n v="460"/>
  </r>
  <r>
    <n v="156"/>
    <d v="2015-01-28T00:00:00"/>
    <x v="6"/>
    <s v="UN"/>
    <s v="IOM"/>
    <x v="9"/>
    <s v="IQ-G07"/>
    <s v="Karkh_الكرخ"/>
    <s v="IQ-D041"/>
    <m/>
    <s v="Winter"/>
    <s v="Delivered"/>
    <s v="In-kind"/>
    <s v="SRP"/>
    <n v="250"/>
    <n v="250"/>
    <m/>
    <m/>
    <n v="0"/>
    <n v="0"/>
    <n v="250"/>
    <n v="1000"/>
    <n v="1000"/>
    <n v="0"/>
    <n v="0"/>
    <n v="0"/>
    <n v="250"/>
    <n v="250"/>
    <n v="250"/>
    <n v="0"/>
    <n v="0"/>
    <n v="0"/>
    <n v="0"/>
    <n v="0"/>
    <n v="0"/>
    <n v="0"/>
    <n v="0"/>
    <n v="250"/>
    <n v="250"/>
    <n v="0"/>
    <n v="0"/>
    <n v="1000"/>
  </r>
  <r>
    <n v="157"/>
    <d v="2015-01-28T00:00:00"/>
    <x v="6"/>
    <s v="UN"/>
    <s v="IOM"/>
    <x v="3"/>
    <s v="IQ-G05"/>
    <s v="Sulaymaniya_السليمانية"/>
    <s v="IQ-D033"/>
    <m/>
    <s v="Winter"/>
    <s v="Delivered"/>
    <s v="In-kind"/>
    <s v="SRP"/>
    <n v="200"/>
    <n v="200"/>
    <m/>
    <m/>
    <n v="0"/>
    <n v="0"/>
    <n v="200"/>
    <n v="800"/>
    <n v="800"/>
    <n v="0"/>
    <n v="0"/>
    <n v="0"/>
    <n v="200"/>
    <n v="200"/>
    <n v="200"/>
    <n v="0"/>
    <n v="0"/>
    <n v="0"/>
    <n v="0"/>
    <n v="0"/>
    <n v="0"/>
    <n v="0"/>
    <n v="0"/>
    <n v="200"/>
    <n v="200"/>
    <n v="0"/>
    <n v="0"/>
    <n v="800"/>
  </r>
  <r>
    <n v="158"/>
    <d v="2015-01-28T00:00:00"/>
    <x v="7"/>
    <s v="Int'l NGO"/>
    <s v="PWJ"/>
    <x v="2"/>
    <s v="IQ-G08"/>
    <s v="Zakho_زاخو"/>
    <s v="IQ-D051"/>
    <m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15"/>
    <n v="0"/>
  </r>
  <r>
    <n v="159"/>
    <d v="2015-01-28T00:00:00"/>
    <x v="13"/>
    <s v="Int'l NGO"/>
    <m/>
    <x v="8"/>
    <m/>
    <s v="Telafar_تلعفر"/>
    <m/>
    <m/>
    <s v="Normal"/>
    <s v="Delivered"/>
    <s v="In-kind"/>
    <s v="SRP"/>
    <n v="420"/>
    <m/>
    <m/>
    <m/>
    <n v="0"/>
    <n v="0"/>
    <n v="0"/>
    <n v="0"/>
    <n v="0"/>
    <n v="420"/>
    <n v="0"/>
    <n v="0"/>
    <n v="0"/>
    <n v="0"/>
    <n v="420"/>
    <n v="0"/>
    <n v="0"/>
    <n v="0"/>
    <n v="0"/>
    <n v="0"/>
    <n v="0"/>
    <n v="0"/>
    <n v="0"/>
    <n v="0"/>
    <n v="0"/>
    <n v="0"/>
    <n v="0"/>
    <n v="0"/>
  </r>
  <r>
    <n v="160"/>
    <d v="2015-01-28T00:00:00"/>
    <x v="0"/>
    <s v="UN"/>
    <s v="REACH "/>
    <x v="0"/>
    <m/>
    <s v="Khanaqin_خانقين"/>
    <m/>
    <m/>
    <s v="Winter"/>
    <s v="Delivered"/>
    <s v="In-kind"/>
    <s v="SRP"/>
    <n v="82"/>
    <n v="82"/>
    <m/>
    <m/>
    <n v="0"/>
    <n v="0"/>
    <n v="82"/>
    <n v="492"/>
    <n v="492"/>
    <n v="82"/>
    <n v="82"/>
    <n v="0"/>
    <n v="82"/>
    <n v="82"/>
    <n v="82"/>
    <n v="0"/>
    <n v="0"/>
    <n v="0"/>
    <n v="0"/>
    <n v="0"/>
    <n v="0"/>
    <n v="0"/>
    <n v="0"/>
    <n v="0"/>
    <n v="0"/>
    <n v="0"/>
    <n v="0"/>
    <n v="0"/>
  </r>
  <r>
    <n v="161"/>
    <d v="2015-01-28T00:00:00"/>
    <x v="0"/>
    <s v="UN"/>
    <s v="REACH "/>
    <x v="1"/>
    <m/>
    <m/>
    <m/>
    <s v="Camp"/>
    <s v="Normal"/>
    <s v="Delivered"/>
    <s v="In-kind"/>
    <s v="SRP"/>
    <n v="116"/>
    <n v="116"/>
    <m/>
    <m/>
    <n v="0"/>
    <n v="0"/>
    <n v="116"/>
    <n v="696"/>
    <n v="696"/>
    <n v="116"/>
    <n v="116"/>
    <n v="0"/>
    <n v="116"/>
    <n v="116"/>
    <n v="116"/>
    <n v="0"/>
    <n v="0"/>
    <n v="0"/>
    <n v="0"/>
    <n v="0"/>
    <n v="0"/>
    <n v="0"/>
    <n v="0"/>
    <n v="0"/>
    <n v="0"/>
    <n v="0"/>
    <n v="0"/>
    <n v="0"/>
  </r>
  <r>
    <n v="162"/>
    <d v="2015-01-29T00:00:00"/>
    <x v="6"/>
    <s v="UN"/>
    <s v="IOM"/>
    <x v="0"/>
    <s v="IQ-G10"/>
    <s v="Ba'quba_بعقوبة"/>
    <s v="IQ-D058"/>
    <m/>
    <s v="Winter"/>
    <s v="Delivered"/>
    <s v="In-kind"/>
    <s v="SRP"/>
    <n v="250"/>
    <n v="250"/>
    <m/>
    <m/>
    <n v="0"/>
    <n v="0"/>
    <n v="250"/>
    <n v="1000"/>
    <n v="1000"/>
    <n v="0"/>
    <n v="0"/>
    <n v="0"/>
    <n v="250"/>
    <n v="250"/>
    <n v="250"/>
    <n v="0"/>
    <n v="0"/>
    <n v="0"/>
    <n v="0"/>
    <n v="0"/>
    <n v="0"/>
    <n v="0"/>
    <n v="0"/>
    <n v="250"/>
    <n v="250"/>
    <n v="0"/>
    <n v="0"/>
    <n v="1000"/>
  </r>
  <r>
    <n v="163"/>
    <d v="2015-01-29T00:00:00"/>
    <x v="6"/>
    <s v="UN"/>
    <s v="IOM"/>
    <x v="16"/>
    <s v="IQ-G09"/>
    <s v="Suq Al-Shoyokh_سوق الشيوخ"/>
    <s v="IQ-D056"/>
    <m/>
    <s v="Winter"/>
    <s v="Delivered"/>
    <s v="In-kind"/>
    <s v="SRP"/>
    <n v="100"/>
    <n v="100"/>
    <m/>
    <m/>
    <n v="0"/>
    <n v="0"/>
    <n v="100"/>
    <n v="400"/>
    <n v="400"/>
    <n v="0"/>
    <n v="0"/>
    <n v="0"/>
    <n v="100"/>
    <n v="100"/>
    <n v="100"/>
    <n v="0"/>
    <n v="0"/>
    <n v="0"/>
    <n v="0"/>
    <n v="0"/>
    <n v="0"/>
    <n v="0"/>
    <n v="0"/>
    <n v="100"/>
    <n v="100"/>
    <n v="0"/>
    <n v="0"/>
    <n v="400"/>
  </r>
  <r>
    <n v="164"/>
    <d v="2015-01-29T00:00:00"/>
    <x v="6"/>
    <s v="UN"/>
    <s v="IOM"/>
    <x v="3"/>
    <s v="IQ-G05"/>
    <s v="Sulaymaniya_السليمانية"/>
    <s v="IQ-D033"/>
    <m/>
    <s v="Winter"/>
    <s v="Delivered"/>
    <s v="In-kind"/>
    <s v="SRP"/>
    <n v="250"/>
    <n v="250"/>
    <m/>
    <m/>
    <n v="0"/>
    <n v="0"/>
    <n v="250"/>
    <n v="1000"/>
    <n v="1000"/>
    <n v="0"/>
    <n v="0"/>
    <n v="0"/>
    <n v="250"/>
    <n v="250"/>
    <n v="250"/>
    <n v="0"/>
    <n v="0"/>
    <n v="0"/>
    <n v="0"/>
    <n v="0"/>
    <n v="0"/>
    <n v="0"/>
    <n v="0"/>
    <n v="250"/>
    <n v="250"/>
    <n v="0"/>
    <n v="0"/>
    <n v="1000"/>
  </r>
  <r>
    <n v="165"/>
    <d v="2015-01-29T00:00:00"/>
    <x v="17"/>
    <s v="Int'l NGO"/>
    <m/>
    <x v="2"/>
    <m/>
    <s v="Semel"/>
    <m/>
    <m/>
    <s v="Winter"/>
    <s v="Delivered"/>
    <s v="In-kind"/>
    <m/>
    <n v="774"/>
    <n v="774"/>
    <m/>
    <m/>
    <n v="0"/>
    <n v="0"/>
    <n v="774"/>
    <n v="774"/>
    <n v="774"/>
    <n v="774"/>
    <n v="0"/>
    <n v="0"/>
    <n v="0"/>
    <n v="387"/>
    <n v="485"/>
    <n v="0"/>
    <n v="0"/>
    <n v="0"/>
    <n v="0"/>
    <n v="0"/>
    <n v="0"/>
    <n v="0"/>
    <n v="0"/>
    <n v="0"/>
    <n v="0"/>
    <n v="0"/>
    <n v="0"/>
    <n v="0"/>
  </r>
  <r>
    <n v="166"/>
    <d v="2015-01-29T00:00:00"/>
    <x v="0"/>
    <s v="UN"/>
    <s v="Qandil"/>
    <x v="2"/>
    <m/>
    <s v="Zakho"/>
    <m/>
    <m/>
    <s v="Winter"/>
    <s v="Delivered"/>
    <s v="In-kind"/>
    <m/>
    <n v="193"/>
    <n v="193"/>
    <m/>
    <m/>
    <n v="0"/>
    <n v="0"/>
    <n v="193"/>
    <n v="0"/>
    <n v="1158"/>
    <n v="193"/>
    <n v="193"/>
    <n v="0"/>
    <n v="193"/>
    <n v="0"/>
    <n v="0"/>
    <n v="0"/>
    <n v="0"/>
    <n v="0"/>
    <n v="0"/>
    <n v="0"/>
    <n v="0"/>
    <n v="0"/>
    <n v="0"/>
    <n v="0"/>
    <n v="0"/>
    <n v="0"/>
    <n v="0"/>
    <n v="0"/>
  </r>
  <r>
    <n v="167"/>
    <d v="2015-01-29T00:00:00"/>
    <x v="0"/>
    <s v="UN"/>
    <s v="REACH "/>
    <x v="0"/>
    <s v="IQ-G10"/>
    <s v="Khanaqin_خانقين"/>
    <s v="IQ-D060"/>
    <m/>
    <s v="Winter"/>
    <s v="Delivered"/>
    <s v="In-kind"/>
    <s v="SRP"/>
    <n v="61"/>
    <n v="61"/>
    <m/>
    <m/>
    <n v="0"/>
    <n v="0"/>
    <n v="61"/>
    <n v="366"/>
    <n v="366"/>
    <n v="61"/>
    <n v="61"/>
    <n v="0"/>
    <n v="61"/>
    <n v="61"/>
    <n v="61"/>
    <n v="0"/>
    <n v="0"/>
    <n v="0"/>
    <n v="0"/>
    <n v="0"/>
    <n v="0"/>
    <n v="0"/>
    <n v="0"/>
    <n v="0"/>
    <n v="0"/>
    <n v="0"/>
    <n v="0"/>
    <n v="0"/>
  </r>
  <r>
    <n v="168"/>
    <d v="2015-01-29T00:00:00"/>
    <x v="0"/>
    <s v="UN"/>
    <s v="REACH "/>
    <x v="1"/>
    <m/>
    <m/>
    <m/>
    <m/>
    <s v="Winter"/>
    <s v="Delivered"/>
    <s v="In-kind"/>
    <s v="SRP"/>
    <n v="105"/>
    <n v="105"/>
    <m/>
    <m/>
    <n v="0"/>
    <n v="0"/>
    <n v="105"/>
    <n v="0"/>
    <n v="630"/>
    <n v="105"/>
    <n v="105"/>
    <n v="0"/>
    <n v="105"/>
    <n v="105"/>
    <n v="105"/>
    <n v="0"/>
    <n v="0"/>
    <n v="0"/>
    <n v="0"/>
    <n v="0"/>
    <n v="0"/>
    <n v="0"/>
    <n v="0"/>
    <n v="0"/>
    <n v="0"/>
    <n v="0"/>
    <n v="0"/>
    <n v="0"/>
  </r>
  <r>
    <n v="169"/>
    <d v="2015-02-01T00:00:00"/>
    <x v="1"/>
    <s v="Nat'l NGO"/>
    <m/>
    <x v="2"/>
    <m/>
    <m/>
    <s v=""/>
    <m/>
    <s v="Winter"/>
    <s v="Delivered"/>
    <s v="Cash"/>
    <s v="non-SRP"/>
    <n v="426"/>
    <m/>
    <m/>
    <m/>
    <m/>
    <m/>
    <m/>
    <m/>
    <m/>
    <m/>
    <m/>
    <m/>
    <m/>
    <m/>
    <m/>
    <m/>
    <m/>
    <m/>
    <m/>
    <m/>
    <m/>
    <m/>
    <m/>
    <m/>
    <m/>
    <m/>
    <m/>
    <m/>
  </r>
  <r>
    <n v="170"/>
    <d v="2015-02-01T00:00:00"/>
    <x v="0"/>
    <s v="UN"/>
    <m/>
    <x v="14"/>
    <s v="IQ-G01"/>
    <m/>
    <s v=""/>
    <m/>
    <s v="Normal"/>
    <s v="Delivered"/>
    <s v="In-kind"/>
    <s v="SRP"/>
    <n v="200"/>
    <n v="200"/>
    <m/>
    <m/>
    <n v="0"/>
    <n v="0"/>
    <n v="200"/>
    <n v="1200"/>
    <n v="1200"/>
    <n v="200"/>
    <n v="200"/>
    <n v="0"/>
    <n v="0"/>
    <n v="200"/>
    <n v="0"/>
    <n v="0"/>
    <n v="0"/>
    <n v="0"/>
    <n v="0"/>
    <n v="0"/>
    <n v="0"/>
    <n v="0"/>
    <n v="0"/>
    <n v="0"/>
    <n v="0"/>
    <n v="0"/>
    <n v="0"/>
    <n v="0"/>
  </r>
  <r>
    <n v="171"/>
    <d v="2015-02-02T00:00:00"/>
    <x v="6"/>
    <s v="UN"/>
    <s v="IOM"/>
    <x v="4"/>
    <s v="IQ-G11"/>
    <s v="Erbil__اربيل"/>
    <s v="IQ-D064"/>
    <m/>
    <s v="Winter"/>
    <s v="Delivered"/>
    <s v="In-kind"/>
    <s v="SRP"/>
    <n v="40"/>
    <n v="40"/>
    <m/>
    <m/>
    <n v="0"/>
    <n v="0"/>
    <n v="40"/>
    <n v="160"/>
    <n v="160"/>
    <n v="0"/>
    <n v="0"/>
    <n v="0"/>
    <n v="40"/>
    <n v="40"/>
    <n v="40"/>
    <n v="0"/>
    <n v="0"/>
    <n v="0"/>
    <n v="0"/>
    <n v="0"/>
    <n v="0"/>
    <n v="0"/>
    <n v="0"/>
    <n v="40"/>
    <n v="40"/>
    <n v="0"/>
    <n v="0"/>
    <n v="160"/>
  </r>
  <r>
    <n v="172"/>
    <d v="2015-02-02T00:00:00"/>
    <x v="1"/>
    <s v="Nat'l NGO"/>
    <m/>
    <x v="2"/>
    <m/>
    <m/>
    <s v=""/>
    <m/>
    <s v="Winter"/>
    <s v="Delivered"/>
    <s v="Cash"/>
    <s v="non-SRP"/>
    <n v="242"/>
    <m/>
    <m/>
    <m/>
    <m/>
    <m/>
    <m/>
    <m/>
    <m/>
    <m/>
    <m/>
    <m/>
    <m/>
    <m/>
    <m/>
    <m/>
    <m/>
    <m/>
    <m/>
    <m/>
    <m/>
    <m/>
    <m/>
    <m/>
    <m/>
    <m/>
    <m/>
    <m/>
  </r>
  <r>
    <n v="173"/>
    <d v="2015-02-02T00:00:00"/>
    <x v="0"/>
    <s v="UN"/>
    <m/>
    <x v="14"/>
    <s v="IQ-G01"/>
    <m/>
    <s v=""/>
    <m/>
    <s v="Normal"/>
    <s v="Delivered"/>
    <s v="In-kind"/>
    <s v="SRP"/>
    <n v="300"/>
    <n v="300"/>
    <m/>
    <m/>
    <n v="0"/>
    <n v="0"/>
    <n v="300"/>
    <n v="1800"/>
    <n v="1800"/>
    <n v="300"/>
    <n v="300"/>
    <n v="0"/>
    <n v="0"/>
    <n v="300"/>
    <n v="0"/>
    <n v="0"/>
    <n v="0"/>
    <n v="0"/>
    <n v="0"/>
    <n v="0"/>
    <n v="0"/>
    <n v="0"/>
    <n v="0"/>
    <n v="0"/>
    <n v="0"/>
    <n v="0"/>
    <n v="0"/>
    <n v="0"/>
  </r>
  <r>
    <n v="174"/>
    <d v="2015-02-02T00:00:00"/>
    <x v="0"/>
    <s v="UN"/>
    <s v="REACH "/>
    <x v="1"/>
    <m/>
    <s v="Kirkuk__كركوك"/>
    <m/>
    <s v="Camp"/>
    <s v="Winter"/>
    <s v="Delivered"/>
    <s v="In-kind"/>
    <s v="SRP"/>
    <n v="300"/>
    <n v="300"/>
    <m/>
    <m/>
    <n v="0"/>
    <n v="0"/>
    <n v="300"/>
    <n v="0"/>
    <n v="1800"/>
    <n v="300"/>
    <n v="300"/>
    <n v="0"/>
    <n v="300"/>
    <n v="300"/>
    <n v="300"/>
    <n v="0"/>
    <n v="0"/>
    <n v="0"/>
    <n v="0"/>
    <n v="0"/>
    <n v="0"/>
    <n v="0"/>
    <n v="0"/>
    <n v="0"/>
    <n v="0"/>
    <n v="0"/>
    <n v="0"/>
    <n v="0"/>
  </r>
  <r>
    <n v="175"/>
    <d v="2015-02-03T00:00:00"/>
    <x v="6"/>
    <s v="UN"/>
    <s v="IOM"/>
    <x v="2"/>
    <s v="IQ-G08"/>
    <s v="Shekhan "/>
    <s v="IQ-D014"/>
    <m/>
    <s v="Winter"/>
    <s v="Delivered"/>
    <s v="In-kind"/>
    <s v="SRP"/>
    <n v="350"/>
    <n v="350"/>
    <m/>
    <m/>
    <n v="0"/>
    <n v="0"/>
    <n v="0"/>
    <n v="0"/>
    <n v="0"/>
    <n v="0"/>
    <n v="0"/>
    <n v="350"/>
    <n v="0"/>
    <n v="0"/>
    <n v="0"/>
    <n v="0"/>
    <n v="0"/>
    <n v="0"/>
    <n v="0"/>
    <n v="0"/>
    <n v="0"/>
    <n v="0"/>
    <n v="0"/>
    <n v="0"/>
    <n v="0"/>
    <n v="0"/>
    <n v="0"/>
    <n v="0"/>
  </r>
  <r>
    <n v="176"/>
    <d v="2015-02-03T00:00:00"/>
    <x v="1"/>
    <s v="Nat'l NGO"/>
    <m/>
    <x v="2"/>
    <m/>
    <s v="Dahuk__دهوك"/>
    <s v="IQ-D049"/>
    <m/>
    <s v="Winter"/>
    <s v="Delivered"/>
    <s v="Cash"/>
    <s v="non-SRP"/>
    <n v="392"/>
    <m/>
    <m/>
    <m/>
    <m/>
    <m/>
    <m/>
    <m/>
    <m/>
    <m/>
    <m/>
    <m/>
    <m/>
    <m/>
    <m/>
    <m/>
    <m/>
    <m/>
    <m/>
    <m/>
    <m/>
    <m/>
    <m/>
    <m/>
    <m/>
    <m/>
    <m/>
    <m/>
  </r>
  <r>
    <n v="177"/>
    <d v="2015-02-03T00:00:00"/>
    <x v="7"/>
    <s v="Int'l NGO"/>
    <s v="PWJ"/>
    <x v="2"/>
    <s v="IQ-G08"/>
    <s v="Dahuk__دهوك"/>
    <s v="IQ-D049"/>
    <m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56"/>
    <n v="0"/>
  </r>
  <r>
    <n v="178"/>
    <d v="2015-02-03T00:00:00"/>
    <x v="13"/>
    <s v="Int'l NGO"/>
    <m/>
    <x v="8"/>
    <m/>
    <s v="Telafar_تلعفر"/>
    <m/>
    <m/>
    <s v="Normal"/>
    <s v="Delivered"/>
    <s v="In-kind"/>
    <s v="SRP"/>
    <n v="420"/>
    <m/>
    <m/>
    <m/>
    <n v="0"/>
    <n v="0"/>
    <n v="0"/>
    <n v="0"/>
    <n v="0"/>
    <n v="420"/>
    <n v="0"/>
    <n v="0"/>
    <n v="0"/>
    <n v="0"/>
    <n v="420"/>
    <n v="0"/>
    <n v="0"/>
    <n v="0"/>
    <n v="0"/>
    <n v="0"/>
    <n v="0"/>
    <n v="0"/>
    <n v="0"/>
    <n v="0"/>
    <n v="0"/>
    <n v="0"/>
    <n v="0"/>
    <n v="0"/>
  </r>
  <r>
    <n v="179"/>
    <d v="2015-02-03T00:00:00"/>
    <x v="0"/>
    <s v="UN"/>
    <s v="Al-Khair"/>
    <x v="17"/>
    <m/>
    <s v="Amara_العمارة"/>
    <m/>
    <s v="Host Community"/>
    <s v="Normal"/>
    <s v="Delivered"/>
    <s v="In-kind"/>
    <s v="SRP"/>
    <n v="50"/>
    <n v="50"/>
    <m/>
    <m/>
    <n v="0"/>
    <n v="0"/>
    <n v="50"/>
    <n v="300"/>
    <n v="1800"/>
    <n v="50"/>
    <n v="50"/>
    <n v="0"/>
    <n v="0"/>
    <n v="50"/>
    <n v="0"/>
    <n v="0"/>
    <n v="0"/>
    <n v="0"/>
    <n v="0"/>
    <n v="0"/>
    <n v="0"/>
    <n v="0"/>
    <n v="0"/>
    <n v="0"/>
    <n v="0"/>
    <n v="0"/>
    <n v="0"/>
    <n v="0"/>
  </r>
  <r>
    <n v="180"/>
    <d v="2015-02-03T00:00:00"/>
    <x v="0"/>
    <s v="UN"/>
    <s v="REACH "/>
    <x v="1"/>
    <m/>
    <s v="Kirkuk__كركوك"/>
    <m/>
    <s v="Camp"/>
    <s v="Winter"/>
    <s v="Delivered"/>
    <s v="In-kind"/>
    <s v="SRP"/>
    <n v="250"/>
    <n v="250"/>
    <m/>
    <m/>
    <n v="0"/>
    <n v="0"/>
    <n v="250"/>
    <n v="0"/>
    <n v="1500"/>
    <n v="250"/>
    <n v="250"/>
    <n v="0"/>
    <n v="250"/>
    <n v="250"/>
    <n v="250"/>
    <n v="0"/>
    <n v="0"/>
    <n v="0"/>
    <n v="0"/>
    <n v="0"/>
    <n v="0"/>
    <n v="0"/>
    <n v="0"/>
    <n v="0"/>
    <n v="0"/>
    <n v="0"/>
    <n v="0"/>
    <n v="0"/>
  </r>
  <r>
    <n v="181"/>
    <d v="2015-02-04T00:00:00"/>
    <x v="6"/>
    <s v="UN"/>
    <s v="IOM"/>
    <x v="2"/>
    <s v="IQ-G08"/>
    <s v="Sumel_سميل"/>
    <s v="IQ-D050"/>
    <m/>
    <s v="Winter"/>
    <s v="Delivered"/>
    <s v="In-kind"/>
    <s v="SRP"/>
    <n v="415"/>
    <n v="415"/>
    <m/>
    <m/>
    <n v="0"/>
    <n v="0"/>
    <n v="415"/>
    <n v="1660"/>
    <n v="1660"/>
    <n v="0"/>
    <n v="0"/>
    <n v="0"/>
    <n v="415"/>
    <n v="415"/>
    <n v="415"/>
    <n v="0"/>
    <n v="0"/>
    <n v="0"/>
    <n v="0"/>
    <n v="0"/>
    <n v="0"/>
    <n v="0"/>
    <n v="0"/>
    <n v="415"/>
    <n v="415"/>
    <n v="0"/>
    <n v="0"/>
    <n v="1660"/>
  </r>
  <r>
    <n v="182"/>
    <d v="2015-02-04T00:00:00"/>
    <x v="6"/>
    <s v="UN"/>
    <s v="IOM"/>
    <x v="2"/>
    <s v="IQ-G08"/>
    <s v="Shekhan "/>
    <s v="IQ-D014"/>
    <m/>
    <s v="Winter"/>
    <s v="Delivered"/>
    <s v="In-kind"/>
    <s v="SRP"/>
    <n v="350"/>
    <n v="350"/>
    <m/>
    <m/>
    <n v="0"/>
    <n v="0"/>
    <n v="0"/>
    <n v="0"/>
    <n v="0"/>
    <n v="0"/>
    <n v="0"/>
    <n v="350"/>
    <n v="0"/>
    <n v="0"/>
    <n v="0"/>
    <n v="0"/>
    <n v="0"/>
    <n v="0"/>
    <n v="0"/>
    <n v="0"/>
    <n v="0"/>
    <n v="0"/>
    <n v="0"/>
    <n v="0"/>
    <n v="0"/>
    <n v="0"/>
    <n v="0"/>
    <n v="0"/>
  </r>
  <r>
    <n v="183"/>
    <d v="2015-02-04T00:00:00"/>
    <x v="1"/>
    <s v="Nat'l NGO"/>
    <m/>
    <x v="2"/>
    <s v="IQ-G08"/>
    <s v="Zakho_زاخو"/>
    <s v="IQ-D051"/>
    <m/>
    <s v="Winter"/>
    <s v="Delivered"/>
    <s v="In-kind"/>
    <s v="non-SRP"/>
    <n v="1900"/>
    <m/>
    <m/>
    <m/>
    <n v="0"/>
    <n v="0"/>
    <n v="0"/>
    <n v="0"/>
    <n v="0"/>
    <n v="0"/>
    <n v="0"/>
    <n v="0"/>
    <n v="0"/>
    <n v="0"/>
    <n v="1900"/>
    <n v="0"/>
    <n v="0"/>
    <n v="0"/>
    <n v="0"/>
    <n v="0"/>
    <n v="0"/>
    <n v="0"/>
    <n v="0"/>
    <n v="0"/>
    <n v="0"/>
    <n v="0"/>
    <n v="0"/>
    <n v="0"/>
  </r>
  <r>
    <n v="184"/>
    <d v="2015-02-04T00:00:00"/>
    <x v="0"/>
    <s v="UN"/>
    <s v="Qandil"/>
    <x v="2"/>
    <m/>
    <s v="Dohuk"/>
    <m/>
    <m/>
    <s v="Winter"/>
    <s v="Delivered"/>
    <s v="In-kind"/>
    <m/>
    <n v="20"/>
    <n v="20"/>
    <m/>
    <m/>
    <n v="0"/>
    <n v="0"/>
    <n v="20"/>
    <m/>
    <n v="120"/>
    <n v="20"/>
    <n v="20"/>
    <m/>
    <n v="20"/>
    <n v="0"/>
    <n v="0"/>
    <n v="0"/>
    <n v="0"/>
    <n v="0"/>
    <n v="0"/>
    <n v="0"/>
    <n v="0"/>
    <n v="0"/>
    <n v="0"/>
    <n v="0"/>
    <n v="0"/>
    <n v="0"/>
    <n v="0"/>
    <n v="0"/>
  </r>
  <r>
    <n v="185"/>
    <d v="2015-02-04T00:00:00"/>
    <x v="0"/>
    <s v="UN"/>
    <s v="Qandil"/>
    <x v="2"/>
    <m/>
    <s v="Zakho"/>
    <m/>
    <m/>
    <s v="Winter"/>
    <s v="Delivered"/>
    <s v="In-kind"/>
    <m/>
    <n v="200"/>
    <n v="200"/>
    <m/>
    <m/>
    <n v="0"/>
    <n v="0"/>
    <n v="200"/>
    <n v="0"/>
    <n v="1200"/>
    <n v="200"/>
    <n v="200"/>
    <n v="0"/>
    <n v="200"/>
    <n v="0"/>
    <n v="0"/>
    <n v="0"/>
    <n v="0"/>
    <n v="0"/>
    <n v="0"/>
    <n v="0"/>
    <n v="0"/>
    <n v="0"/>
    <n v="0"/>
    <n v="0"/>
    <n v="0"/>
    <n v="0"/>
    <n v="0"/>
    <n v="0"/>
  </r>
  <r>
    <n v="186"/>
    <d v="2015-02-04T00:00:00"/>
    <x v="0"/>
    <s v="UN"/>
    <s v="Qandil"/>
    <x v="2"/>
    <m/>
    <s v="Shekhan "/>
    <m/>
    <m/>
    <s v="Winter"/>
    <s v="Delivered"/>
    <s v="In-kind"/>
    <m/>
    <n v="500"/>
    <n v="500"/>
    <m/>
    <m/>
    <n v="0"/>
    <n v="500"/>
    <n v="0"/>
    <n v="3000"/>
    <n v="3000"/>
    <n v="500"/>
    <n v="500"/>
    <n v="500"/>
    <n v="0"/>
    <n v="500"/>
    <n v="0"/>
    <n v="0"/>
    <n v="0"/>
    <n v="0"/>
    <n v="0"/>
    <n v="0"/>
    <n v="0"/>
    <n v="0"/>
    <n v="0"/>
    <n v="0"/>
    <n v="0"/>
    <n v="0"/>
    <n v="0"/>
    <n v="0"/>
  </r>
  <r>
    <n v="187"/>
    <d v="2015-02-04T00:00:00"/>
    <x v="0"/>
    <s v="UN"/>
    <s v="REACH "/>
    <x v="1"/>
    <m/>
    <m/>
    <m/>
    <s v="Camp"/>
    <s v="Normal"/>
    <s v="Delivered"/>
    <s v="In-kind"/>
    <s v="SRP"/>
    <n v="39"/>
    <n v="39"/>
    <m/>
    <m/>
    <n v="0"/>
    <n v="0"/>
    <n v="39"/>
    <n v="234"/>
    <n v="234"/>
    <n v="39"/>
    <n v="39"/>
    <n v="0"/>
    <n v="39"/>
    <n v="39"/>
    <n v="39"/>
    <n v="0"/>
    <n v="0"/>
    <n v="0"/>
    <n v="0"/>
    <n v="0"/>
    <n v="0"/>
    <n v="0"/>
    <n v="0"/>
    <n v="0"/>
    <n v="0"/>
    <n v="0"/>
    <n v="0"/>
    <n v="0"/>
  </r>
  <r>
    <n v="188"/>
    <d v="2015-02-04T00:00:00"/>
    <x v="0"/>
    <s v="UN"/>
    <s v="REACH "/>
    <x v="1"/>
    <m/>
    <s v="Kirkuk__كركوك"/>
    <m/>
    <m/>
    <s v="Winter"/>
    <s v="Delivered"/>
    <s v="In-kind"/>
    <s v="SRP"/>
    <n v="256"/>
    <n v="256"/>
    <m/>
    <m/>
    <n v="0"/>
    <n v="0"/>
    <n v="256"/>
    <n v="0"/>
    <n v="1536"/>
    <n v="256"/>
    <n v="256"/>
    <n v="0"/>
    <n v="256"/>
    <n v="256"/>
    <n v="256"/>
    <n v="0"/>
    <n v="0"/>
    <n v="0"/>
    <n v="0"/>
    <n v="0"/>
    <n v="0"/>
    <n v="0"/>
    <n v="0"/>
    <n v="0"/>
    <n v="0"/>
    <n v="0"/>
    <n v="0"/>
    <n v="0"/>
  </r>
  <r>
    <n v="189"/>
    <d v="2015-02-05T00:00:00"/>
    <x v="6"/>
    <s v="UN"/>
    <s v="IOM"/>
    <x v="2"/>
    <s v="IQ-G08"/>
    <s v="Shekhan "/>
    <s v="IQ-D014"/>
    <m/>
    <s v="Winter"/>
    <s v="Delivered"/>
    <s v="In-kind"/>
    <s v="SRP"/>
    <n v="450"/>
    <n v="450"/>
    <m/>
    <m/>
    <n v="0"/>
    <n v="0"/>
    <n v="450"/>
    <n v="2700"/>
    <n v="2700"/>
    <n v="450"/>
    <n v="450"/>
    <n v="450"/>
    <n v="450"/>
    <n v="450"/>
    <n v="0"/>
    <n v="0"/>
    <n v="0"/>
    <n v="0"/>
    <n v="0"/>
    <n v="0"/>
    <n v="0"/>
    <n v="0"/>
    <n v="0"/>
    <n v="0"/>
    <n v="0"/>
    <n v="0"/>
    <n v="0"/>
    <n v="0"/>
  </r>
  <r>
    <n v="190"/>
    <d v="2015-02-05T00:00:00"/>
    <x v="0"/>
    <s v="UN"/>
    <m/>
    <x v="8"/>
    <s v="IQ-G15"/>
    <m/>
    <s v=""/>
    <m/>
    <s v="Winter"/>
    <s v="Delivered"/>
    <s v="In-kind"/>
    <s v="SRP"/>
    <n v="378"/>
    <n v="378"/>
    <m/>
    <m/>
    <n v="0"/>
    <n v="0"/>
    <n v="378"/>
    <n v="2268"/>
    <n v="2268"/>
    <n v="378"/>
    <n v="378"/>
    <n v="0"/>
    <n v="378"/>
    <n v="378"/>
    <n v="0"/>
    <n v="0"/>
    <n v="0"/>
    <n v="0"/>
    <n v="0"/>
    <n v="0"/>
    <n v="0"/>
    <n v="0"/>
    <n v="0"/>
    <n v="0"/>
    <n v="0"/>
    <n v="0"/>
    <n v="0"/>
    <n v="0"/>
  </r>
  <r>
    <n v="191"/>
    <d v="2015-02-05T00:00:00"/>
    <x v="12"/>
    <s v="Int'l NGO"/>
    <m/>
    <x v="2"/>
    <s v="IQ-G08"/>
    <s v="Amedi_العمادية"/>
    <s v="IQ-D048"/>
    <m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560"/>
    <n v="0"/>
    <n v="0"/>
    <n v="0"/>
    <n v="0"/>
    <n v="0"/>
    <n v="0"/>
    <n v="0"/>
    <n v="0"/>
    <n v="0"/>
    <n v="0"/>
    <n v="0"/>
    <n v="1680"/>
    <n v="0"/>
  </r>
  <r>
    <n v="192"/>
    <d v="2015-02-05T00:00:00"/>
    <x v="0"/>
    <s v="UN"/>
    <s v="Qandil"/>
    <x v="2"/>
    <m/>
    <s v="Shekhan "/>
    <m/>
    <m/>
    <s v="Winter"/>
    <s v="Delivered"/>
    <s v="In-kind"/>
    <m/>
    <n v="575"/>
    <n v="575"/>
    <m/>
    <m/>
    <n v="0"/>
    <n v="575"/>
    <n v="0"/>
    <n v="3450"/>
    <n v="3450"/>
    <n v="575"/>
    <n v="575"/>
    <n v="575"/>
    <n v="0"/>
    <n v="575"/>
    <n v="0"/>
    <n v="0"/>
    <n v="0"/>
    <n v="0"/>
    <n v="0"/>
    <n v="0"/>
    <n v="0"/>
    <n v="0"/>
    <n v="0"/>
    <n v="0"/>
    <n v="0"/>
    <n v="0"/>
    <n v="0"/>
    <n v="0"/>
  </r>
  <r>
    <n v="193"/>
    <d v="2015-02-05T00:00:00"/>
    <x v="0"/>
    <s v="UN"/>
    <s v="Qandil"/>
    <x v="2"/>
    <m/>
    <s v="Amedie"/>
    <m/>
    <m/>
    <s v="Winter"/>
    <s v="Delivered"/>
    <s v="In-kind"/>
    <m/>
    <n v="78"/>
    <n v="78"/>
    <m/>
    <m/>
    <n v="0"/>
    <n v="0"/>
    <n v="78"/>
    <n v="468"/>
    <n v="468"/>
    <n v="78"/>
    <n v="78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94"/>
    <d v="2015-02-05T00:00:00"/>
    <x v="0"/>
    <s v="UN"/>
    <s v="Qandil"/>
    <x v="2"/>
    <m/>
    <s v="Semel"/>
    <m/>
    <m/>
    <s v="Winter"/>
    <s v="Delivered"/>
    <s v="In-kind"/>
    <m/>
    <n v="101"/>
    <n v="101"/>
    <m/>
    <m/>
    <n v="0"/>
    <n v="0"/>
    <n v="101"/>
    <n v="606"/>
    <n v="606"/>
    <n v="101"/>
    <n v="101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95"/>
    <d v="2015-02-05T00:00:00"/>
    <x v="0"/>
    <s v="UN"/>
    <s v="Qandil"/>
    <x v="2"/>
    <m/>
    <s v="Semel"/>
    <m/>
    <m/>
    <s v="Winter"/>
    <s v="Delivered"/>
    <s v="In-kind"/>
    <m/>
    <n v="149"/>
    <n v="149"/>
    <m/>
    <m/>
    <n v="0"/>
    <n v="0"/>
    <n v="149"/>
    <n v="894"/>
    <n v="894"/>
    <n v="149"/>
    <n v="149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96"/>
    <d v="2015-02-05T00:00:00"/>
    <x v="0"/>
    <s v="UN"/>
    <s v="REACH "/>
    <x v="1"/>
    <m/>
    <s v="Kirkuk__كركوك"/>
    <m/>
    <m/>
    <s v="Winter"/>
    <s v="Delivered"/>
    <s v="In-kind"/>
    <s v="SRP"/>
    <n v="252"/>
    <n v="252"/>
    <m/>
    <m/>
    <n v="0"/>
    <n v="0"/>
    <n v="252"/>
    <n v="0"/>
    <n v="1512"/>
    <n v="252"/>
    <n v="252"/>
    <n v="0"/>
    <n v="252"/>
    <n v="252"/>
    <n v="252"/>
    <n v="0"/>
    <n v="0"/>
    <n v="0"/>
    <n v="0"/>
    <n v="0"/>
    <n v="0"/>
    <n v="0"/>
    <n v="0"/>
    <n v="0"/>
    <n v="0"/>
    <n v="0"/>
    <n v="0"/>
    <n v="0"/>
  </r>
  <r>
    <n v="197"/>
    <d v="2015-02-07T00:00:00"/>
    <x v="6"/>
    <s v="UN"/>
    <s v="IOM"/>
    <x v="12"/>
    <s v="IQ-G12"/>
    <s v="Kerbala__كربلاء"/>
    <s v="IQ-D072"/>
    <m/>
    <s v="Winter"/>
    <s v="Delivered"/>
    <s v="In-kind"/>
    <s v="SRP"/>
    <n v="80"/>
    <n v="80"/>
    <m/>
    <m/>
    <n v="0"/>
    <n v="0"/>
    <n v="80"/>
    <n v="320"/>
    <n v="320"/>
    <n v="0"/>
    <n v="0"/>
    <n v="0"/>
    <n v="80"/>
    <n v="80"/>
    <n v="80"/>
    <n v="0"/>
    <n v="0"/>
    <n v="0"/>
    <n v="0"/>
    <n v="0"/>
    <n v="0"/>
    <n v="0"/>
    <n v="0"/>
    <n v="80"/>
    <n v="80"/>
    <n v="0"/>
    <n v="0"/>
    <n v="320"/>
  </r>
  <r>
    <n v="198"/>
    <d v="2015-02-07T00:00:00"/>
    <x v="0"/>
    <s v="UN"/>
    <m/>
    <x v="0"/>
    <s v="IQ-G10"/>
    <m/>
    <s v=""/>
    <m/>
    <s v="Normal"/>
    <s v="Delivered"/>
    <s v="In-kind"/>
    <s v="SRP"/>
    <n v="350"/>
    <n v="350"/>
    <m/>
    <m/>
    <n v="0"/>
    <n v="0"/>
    <n v="350"/>
    <n v="2100"/>
    <n v="2100"/>
    <n v="350"/>
    <n v="350"/>
    <n v="0"/>
    <n v="0"/>
    <n v="350"/>
    <n v="0"/>
    <n v="0"/>
    <n v="0"/>
    <n v="0"/>
    <n v="0"/>
    <n v="0"/>
    <n v="0"/>
    <n v="0"/>
    <n v="0"/>
    <n v="0"/>
    <n v="0"/>
    <n v="0"/>
    <n v="0"/>
    <n v="0"/>
  </r>
  <r>
    <n v="199"/>
    <d v="2015-02-07T00:00:00"/>
    <x v="18"/>
    <s v="Int'l NGO"/>
    <m/>
    <x v="2"/>
    <s v="IQ-G08"/>
    <s v="Zakho_زاخو"/>
    <s v="IQ-D051"/>
    <m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17"/>
    <n v="217"/>
    <n v="0"/>
  </r>
  <r>
    <n v="200"/>
    <d v="2015-02-07T00:00:00"/>
    <x v="18"/>
    <s v="Int'l NGO"/>
    <m/>
    <x v="2"/>
    <s v="IQ-G08"/>
    <s v="Sumel_سميل"/>
    <s v="IQ-D050"/>
    <m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5"/>
    <n v="155"/>
    <n v="0"/>
  </r>
  <r>
    <n v="201"/>
    <d v="2015-02-07T00:00:00"/>
    <x v="18"/>
    <s v="Int'l NGO"/>
    <m/>
    <x v="2"/>
    <s v="IQ-G08"/>
    <s v="Sumel_سميل"/>
    <s v="IQ-D050"/>
    <m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62"/>
    <n v="262"/>
    <n v="0"/>
  </r>
  <r>
    <n v="202"/>
    <d v="2015-02-07T00:00:00"/>
    <x v="0"/>
    <s v="UN"/>
    <s v="Qandil"/>
    <x v="2"/>
    <m/>
    <s v="Amedie"/>
    <m/>
    <m/>
    <s v="Winter"/>
    <s v="Delivered"/>
    <s v="In-kind"/>
    <m/>
    <n v="36"/>
    <n v="36"/>
    <m/>
    <m/>
    <n v="0"/>
    <n v="0"/>
    <n v="36"/>
    <n v="216"/>
    <n v="216"/>
    <n v="36"/>
    <n v="36"/>
    <n v="0"/>
    <n v="0"/>
    <n v="0"/>
    <n v="0"/>
    <m/>
    <m/>
    <m/>
    <m/>
    <m/>
    <m/>
    <m/>
    <m/>
    <m/>
    <m/>
    <m/>
    <m/>
    <m/>
  </r>
  <r>
    <n v="203"/>
    <d v="2015-02-07T00:00:00"/>
    <x v="0"/>
    <s v="UN"/>
    <s v="Qandil"/>
    <x v="2"/>
    <m/>
    <s v="Semel"/>
    <m/>
    <m/>
    <s v="Winter"/>
    <s v="Delivered"/>
    <s v="In-kind"/>
    <m/>
    <n v="149"/>
    <n v="149"/>
    <m/>
    <m/>
    <n v="0"/>
    <n v="0"/>
    <n v="146"/>
    <n v="876"/>
    <n v="876"/>
    <n v="146"/>
    <n v="146"/>
    <n v="0"/>
    <n v="0"/>
    <n v="0"/>
    <n v="0"/>
    <m/>
    <m/>
    <m/>
    <m/>
    <m/>
    <m/>
    <m/>
    <m/>
    <m/>
    <m/>
    <m/>
    <m/>
    <m/>
  </r>
  <r>
    <n v="204"/>
    <d v="2015-02-07T00:00:00"/>
    <x v="0"/>
    <s v="UN"/>
    <s v="Qandil"/>
    <x v="2"/>
    <m/>
    <s v="Amedie"/>
    <m/>
    <m/>
    <s v="Winter"/>
    <s v="Delivered"/>
    <s v="In-kind"/>
    <m/>
    <n v="561"/>
    <n v="561"/>
    <m/>
    <m/>
    <n v="0"/>
    <n v="0"/>
    <n v="561"/>
    <n v="3366"/>
    <n v="3366"/>
    <n v="561"/>
    <n v="561"/>
    <n v="0"/>
    <n v="0"/>
    <n v="0"/>
    <n v="0"/>
    <m/>
    <m/>
    <m/>
    <m/>
    <m/>
    <m/>
    <m/>
    <m/>
    <m/>
    <m/>
    <m/>
    <m/>
    <m/>
  </r>
  <r>
    <n v="205"/>
    <d v="2015-02-08T00:00:00"/>
    <x v="0"/>
    <s v="UN"/>
    <m/>
    <x v="9"/>
    <s v="IQ-G07"/>
    <m/>
    <s v=""/>
    <m/>
    <s v="Normal"/>
    <s v="Delivered"/>
    <s v="In-kind"/>
    <s v="SRP"/>
    <n v="220"/>
    <n v="220"/>
    <m/>
    <m/>
    <n v="0"/>
    <n v="0"/>
    <n v="220"/>
    <n v="1320"/>
    <n v="1320"/>
    <n v="220"/>
    <n v="220"/>
    <n v="0"/>
    <n v="0"/>
    <n v="220"/>
    <n v="0"/>
    <n v="0"/>
    <n v="0"/>
    <n v="0"/>
    <n v="0"/>
    <n v="0"/>
    <n v="0"/>
    <n v="0"/>
    <n v="0"/>
    <n v="0"/>
    <n v="0"/>
    <n v="0"/>
    <n v="0"/>
    <n v="0"/>
  </r>
  <r>
    <n v="206"/>
    <d v="2015-02-08T00:00:00"/>
    <x v="0"/>
    <s v="UN"/>
    <m/>
    <x v="0"/>
    <s v="IQ-G10"/>
    <m/>
    <s v=""/>
    <m/>
    <s v="Normal"/>
    <s v="Delivered"/>
    <s v="In-kind"/>
    <s v="SRP"/>
    <n v="350"/>
    <n v="350"/>
    <m/>
    <m/>
    <n v="0"/>
    <n v="0"/>
    <n v="350"/>
    <n v="2100"/>
    <n v="2100"/>
    <n v="350"/>
    <n v="350"/>
    <n v="0"/>
    <n v="0"/>
    <n v="350"/>
    <n v="0"/>
    <n v="0"/>
    <n v="0"/>
    <n v="0"/>
    <n v="0"/>
    <n v="0"/>
    <n v="0"/>
    <n v="0"/>
    <n v="0"/>
    <n v="0"/>
    <n v="0"/>
    <n v="0"/>
    <n v="0"/>
    <n v="0"/>
  </r>
  <r>
    <n v="207"/>
    <d v="2015-02-08T00:00:00"/>
    <x v="5"/>
    <s v="Int'l NGO"/>
    <s v="IRCS"/>
    <x v="2"/>
    <m/>
    <s v="Sumel"/>
    <m/>
    <m/>
    <s v="Winter"/>
    <s v="Delivered"/>
    <s v="In-kind"/>
    <m/>
    <n v="237"/>
    <n v="237"/>
    <m/>
    <m/>
    <n v="0"/>
    <n v="0"/>
    <n v="0"/>
    <n v="0"/>
    <n v="1422"/>
    <n v="0"/>
    <n v="474"/>
    <n v="0"/>
    <n v="237"/>
    <n v="0"/>
    <n v="0"/>
    <n v="0"/>
    <n v="0"/>
    <n v="0"/>
    <n v="0"/>
    <n v="0"/>
    <n v="0"/>
    <n v="0"/>
    <n v="0"/>
    <n v="0"/>
    <n v="0"/>
    <n v="0"/>
    <n v="0"/>
    <n v="0"/>
  </r>
  <r>
    <n v="208"/>
    <d v="2015-02-08T00:00:00"/>
    <x v="0"/>
    <s v="UN"/>
    <s v="REACH "/>
    <x v="1"/>
    <m/>
    <s v="Kirkuk__كركوك"/>
    <m/>
    <m/>
    <s v="Winter"/>
    <s v="Delivered"/>
    <s v="In-kind"/>
    <s v="SRP"/>
    <n v="240"/>
    <n v="240"/>
    <m/>
    <m/>
    <n v="0"/>
    <n v="0"/>
    <n v="240"/>
    <n v="0"/>
    <n v="1440"/>
    <n v="240"/>
    <n v="240"/>
    <n v="0"/>
    <n v="240"/>
    <n v="240"/>
    <n v="240"/>
    <n v="0"/>
    <n v="0"/>
    <n v="0"/>
    <n v="0"/>
    <n v="0"/>
    <n v="0"/>
    <n v="0"/>
    <n v="0"/>
    <n v="0"/>
    <n v="0"/>
    <n v="0"/>
    <n v="0"/>
    <n v="0"/>
  </r>
  <r>
    <n v="209"/>
    <d v="2015-02-09T00:00:00"/>
    <x v="0"/>
    <s v="UN"/>
    <m/>
    <x v="9"/>
    <s v="IQ-G07"/>
    <m/>
    <s v=""/>
    <m/>
    <s v="Normal"/>
    <s v="Delivered"/>
    <s v="In-kind"/>
    <s v="SRP"/>
    <n v="134"/>
    <n v="134"/>
    <m/>
    <m/>
    <n v="0"/>
    <n v="0"/>
    <n v="134"/>
    <n v="804"/>
    <n v="804"/>
    <n v="134"/>
    <n v="134"/>
    <n v="0"/>
    <n v="0"/>
    <n v="134"/>
    <n v="0"/>
    <n v="0"/>
    <n v="0"/>
    <n v="0"/>
    <n v="0"/>
    <n v="0"/>
    <n v="0"/>
    <n v="0"/>
    <n v="0"/>
    <n v="0"/>
    <n v="0"/>
    <n v="0"/>
    <n v="0"/>
    <n v="0"/>
  </r>
  <r>
    <n v="210"/>
    <d v="2015-02-09T00:00:00"/>
    <x v="0"/>
    <s v="UN"/>
    <m/>
    <x v="9"/>
    <s v="IQ-G07"/>
    <m/>
    <s v=""/>
    <m/>
    <s v="Normal"/>
    <s v="Delivered"/>
    <s v="In-kind"/>
    <s v="SRP"/>
    <n v="25"/>
    <n v="25"/>
    <m/>
    <m/>
    <n v="0"/>
    <n v="0"/>
    <n v="25"/>
    <n v="150"/>
    <n v="150"/>
    <n v="25"/>
    <n v="25"/>
    <n v="0"/>
    <n v="0"/>
    <n v="25"/>
    <n v="0"/>
    <n v="0"/>
    <n v="0"/>
    <n v="0"/>
    <n v="0"/>
    <n v="0"/>
    <n v="0"/>
    <n v="0"/>
    <n v="0"/>
    <n v="0"/>
    <n v="0"/>
    <n v="0"/>
    <n v="0"/>
    <n v="0"/>
  </r>
  <r>
    <n v="211"/>
    <d v="2015-02-09T00:00:00"/>
    <x v="0"/>
    <s v="UN"/>
    <m/>
    <x v="9"/>
    <s v="IQ-G07"/>
    <m/>
    <s v=""/>
    <m/>
    <s v="Normal"/>
    <s v="Delivered"/>
    <s v="In-kind"/>
    <s v="SRP"/>
    <n v="180"/>
    <n v="180"/>
    <m/>
    <m/>
    <n v="0"/>
    <n v="0"/>
    <n v="180"/>
    <n v="1080"/>
    <n v="1080"/>
    <n v="180"/>
    <n v="180"/>
    <n v="0"/>
    <n v="0"/>
    <n v="180"/>
    <n v="0"/>
    <n v="0"/>
    <n v="0"/>
    <n v="0"/>
    <n v="0"/>
    <n v="0"/>
    <n v="0"/>
    <n v="0"/>
    <n v="0"/>
    <n v="0"/>
    <n v="0"/>
    <n v="0"/>
    <n v="0"/>
    <n v="0"/>
  </r>
  <r>
    <n v="212"/>
    <d v="2015-02-09T00:00:00"/>
    <x v="0"/>
    <s v="UN"/>
    <m/>
    <x v="0"/>
    <s v="IQ-G10"/>
    <m/>
    <s v=""/>
    <m/>
    <s v="Normal"/>
    <s v="Delivered"/>
    <s v="In-kind"/>
    <s v="SRP"/>
    <n v="400"/>
    <n v="400"/>
    <m/>
    <m/>
    <n v="0"/>
    <n v="0"/>
    <n v="400"/>
    <n v="2400"/>
    <n v="2400"/>
    <n v="400"/>
    <n v="400"/>
    <n v="0"/>
    <n v="0"/>
    <n v="400"/>
    <n v="0"/>
    <n v="0"/>
    <n v="0"/>
    <n v="0"/>
    <n v="0"/>
    <n v="0"/>
    <n v="0"/>
    <n v="0"/>
    <n v="0"/>
    <n v="0"/>
    <n v="0"/>
    <n v="0"/>
    <n v="0"/>
    <n v="0"/>
  </r>
  <r>
    <n v="213"/>
    <d v="2015-02-09T00:00:00"/>
    <x v="0"/>
    <s v="UN"/>
    <s v="Qandil"/>
    <x v="2"/>
    <m/>
    <s v="Shekhan "/>
    <m/>
    <m/>
    <s v="Winter"/>
    <s v="Delivered"/>
    <s v="In-kind"/>
    <m/>
    <n v="500"/>
    <n v="500"/>
    <m/>
    <m/>
    <n v="0"/>
    <n v="500"/>
    <n v="500"/>
    <n v="3000"/>
    <n v="3000"/>
    <n v="500"/>
    <n v="500"/>
    <n v="0"/>
    <n v="0"/>
    <n v="500"/>
    <n v="0"/>
    <n v="0"/>
    <n v="0"/>
    <n v="0"/>
    <n v="0"/>
    <n v="0"/>
    <n v="0"/>
    <n v="0"/>
    <n v="0"/>
    <n v="0"/>
    <n v="0"/>
    <n v="0"/>
    <n v="0"/>
    <n v="0"/>
  </r>
  <r>
    <n v="214"/>
    <d v="2015-02-09T00:00:00"/>
    <x v="0"/>
    <s v="UN"/>
    <s v="Qandil"/>
    <x v="2"/>
    <m/>
    <s v="Zakho"/>
    <m/>
    <m/>
    <s v="Winter"/>
    <s v="Delivered"/>
    <s v="In-kind"/>
    <m/>
    <n v="761"/>
    <n v="761"/>
    <m/>
    <m/>
    <n v="0"/>
    <n v="0"/>
    <n v="761"/>
    <n v="4566"/>
    <n v="4566"/>
    <n v="761"/>
    <n v="761"/>
    <n v="0"/>
    <n v="0"/>
    <n v="761"/>
    <n v="0"/>
    <n v="0"/>
    <n v="0"/>
    <n v="0"/>
    <n v="0"/>
    <n v="0"/>
    <n v="0"/>
    <n v="0"/>
    <n v="0"/>
    <n v="0"/>
    <n v="0"/>
    <n v="0"/>
    <n v="0"/>
    <n v="0"/>
  </r>
  <r>
    <n v="215"/>
    <d v="2015-02-09T00:00:00"/>
    <x v="0"/>
    <s v="UN"/>
    <s v="REACH "/>
    <x v="1"/>
    <m/>
    <m/>
    <m/>
    <m/>
    <s v="Winter"/>
    <s v="Delivered"/>
    <s v="In-kind"/>
    <s v="SRP"/>
    <n v="78"/>
    <n v="78"/>
    <m/>
    <m/>
    <n v="0"/>
    <n v="0"/>
    <n v="78"/>
    <n v="0"/>
    <n v="468"/>
    <n v="78"/>
    <n v="78"/>
    <n v="0"/>
    <n v="78"/>
    <n v="78"/>
    <n v="78"/>
    <n v="0"/>
    <n v="0"/>
    <n v="0"/>
    <n v="0"/>
    <n v="0"/>
    <n v="0"/>
    <n v="0"/>
    <n v="0"/>
    <n v="0"/>
    <n v="0"/>
    <n v="0"/>
    <n v="0"/>
    <n v="0"/>
  </r>
  <r>
    <n v="216"/>
    <d v="2015-02-10T00:00:00"/>
    <x v="6"/>
    <s v="UN"/>
    <s v="IOM"/>
    <x v="12"/>
    <s v="IQ-G12"/>
    <s v="Kerbala__كربلاء"/>
    <s v="IQ-D072"/>
    <m/>
    <s v="Winter"/>
    <s v="Delivered"/>
    <s v="In-kind"/>
    <s v="SRP"/>
    <n v="72"/>
    <n v="72"/>
    <m/>
    <m/>
    <n v="0"/>
    <n v="0"/>
    <n v="72"/>
    <n v="288"/>
    <n v="288"/>
    <n v="0"/>
    <n v="0"/>
    <n v="0"/>
    <n v="72"/>
    <n v="72"/>
    <n v="72"/>
    <n v="0"/>
    <n v="0"/>
    <n v="0"/>
    <n v="0"/>
    <n v="0"/>
    <n v="0"/>
    <n v="0"/>
    <n v="0"/>
    <n v="72"/>
    <n v="72"/>
    <n v="0"/>
    <n v="0"/>
    <n v="288"/>
  </r>
  <r>
    <n v="217"/>
    <d v="2015-02-10T00:00:00"/>
    <x v="6"/>
    <s v="UN"/>
    <s v="IOM"/>
    <x v="2"/>
    <s v="IQ-G08"/>
    <s v="Batel"/>
    <s v="IQ-D010"/>
    <m/>
    <s v="Winter"/>
    <s v="Delivered"/>
    <s v="In-kind"/>
    <s v="SRP"/>
    <n v="366"/>
    <n v="366"/>
    <m/>
    <m/>
    <n v="0"/>
    <n v="0"/>
    <n v="0"/>
    <n v="0"/>
    <n v="0"/>
    <n v="0"/>
    <n v="0"/>
    <n v="366"/>
    <n v="0"/>
    <n v="0"/>
    <n v="0"/>
    <n v="0"/>
    <n v="0"/>
    <n v="0"/>
    <n v="0"/>
    <n v="0"/>
    <n v="0"/>
    <n v="0"/>
    <n v="0"/>
    <n v="0"/>
    <n v="0"/>
    <n v="0"/>
    <n v="0"/>
    <n v="0"/>
  </r>
  <r>
    <n v="218"/>
    <d v="2015-02-10T00:00:00"/>
    <x v="0"/>
    <s v="UN"/>
    <m/>
    <x v="0"/>
    <s v="IQ-G10"/>
    <m/>
    <s v=""/>
    <m/>
    <s v="Normal"/>
    <s v="Delivered"/>
    <s v="In-kind"/>
    <s v="SRP"/>
    <n v="350"/>
    <n v="350"/>
    <m/>
    <m/>
    <n v="0"/>
    <n v="0"/>
    <n v="350"/>
    <n v="2100"/>
    <n v="2100"/>
    <n v="350"/>
    <n v="350"/>
    <n v="0"/>
    <n v="0"/>
    <n v="350"/>
    <n v="0"/>
    <n v="0"/>
    <n v="0"/>
    <n v="0"/>
    <n v="0"/>
    <n v="0"/>
    <n v="0"/>
    <n v="0"/>
    <n v="0"/>
    <n v="0"/>
    <n v="0"/>
    <n v="0"/>
    <n v="0"/>
    <n v="0"/>
  </r>
  <r>
    <n v="219"/>
    <d v="2015-02-10T00:00:00"/>
    <x v="12"/>
    <s v="Int'l NGO"/>
    <m/>
    <x v="2"/>
    <s v="IQ-G08"/>
    <s v="Amedi_العمادية"/>
    <s v="IQ-D048"/>
    <m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90"/>
    <n v="0"/>
  </r>
  <r>
    <n v="220"/>
    <d v="2015-02-10T00:00:00"/>
    <x v="0"/>
    <s v="UN"/>
    <s v="Qandil"/>
    <x v="2"/>
    <m/>
    <s v="Shekhan "/>
    <m/>
    <m/>
    <s v="Winter"/>
    <s v="Delivered"/>
    <s v="In-kind"/>
    <m/>
    <n v="500"/>
    <n v="500"/>
    <m/>
    <m/>
    <n v="0"/>
    <n v="500"/>
    <n v="500"/>
    <n v="3000"/>
    <n v="3000"/>
    <n v="500"/>
    <n v="500"/>
    <n v="0"/>
    <n v="0"/>
    <n v="500"/>
    <n v="0"/>
    <n v="0"/>
    <n v="0"/>
    <n v="0"/>
    <n v="0"/>
    <n v="0"/>
    <n v="0"/>
    <n v="0"/>
    <n v="0"/>
    <n v="0"/>
    <n v="0"/>
    <n v="0"/>
    <n v="0"/>
    <n v="0"/>
  </r>
  <r>
    <n v="221"/>
    <d v="2015-02-10T00:00:00"/>
    <x v="0"/>
    <s v="UN"/>
    <s v="Qandil"/>
    <x v="2"/>
    <m/>
    <s v="Bardarash"/>
    <m/>
    <m/>
    <s v="Winter"/>
    <s v="Delivered"/>
    <s v="In-kind"/>
    <m/>
    <n v="148"/>
    <n v="148"/>
    <m/>
    <m/>
    <n v="0"/>
    <n v="0"/>
    <n v="148"/>
    <n v="0"/>
    <n v="888"/>
    <n v="148"/>
    <n v="148"/>
    <n v="0"/>
    <n v="148"/>
    <n v="0"/>
    <m/>
    <m/>
    <m/>
    <m/>
    <m/>
    <m/>
    <m/>
    <m/>
    <m/>
    <m/>
    <m/>
    <m/>
    <m/>
    <m/>
  </r>
  <r>
    <n v="222"/>
    <d v="2015-02-10T00:00:00"/>
    <x v="19"/>
    <s v="Int'l NGO"/>
    <m/>
    <x v="2"/>
    <m/>
    <s v="Zakho"/>
    <m/>
    <m/>
    <s v="Winter"/>
    <s v="Delivered"/>
    <s v="In-kind"/>
    <m/>
    <n v="200"/>
    <n v="200"/>
    <m/>
    <m/>
    <n v="0"/>
    <n v="0"/>
    <n v="0"/>
    <n v="1200"/>
    <n v="1200"/>
    <n v="0"/>
    <n v="0"/>
    <n v="0"/>
    <n v="200"/>
    <n v="0"/>
    <n v="0"/>
    <n v="0"/>
    <n v="0"/>
    <n v="0"/>
    <n v="0"/>
    <n v="0"/>
    <n v="0"/>
    <n v="0"/>
    <n v="0"/>
    <n v="0"/>
    <n v="0"/>
    <n v="0"/>
    <n v="0"/>
    <n v="0"/>
  </r>
  <r>
    <n v="223"/>
    <d v="2015-02-10T00:00:00"/>
    <x v="5"/>
    <s v="Int'l NGO"/>
    <s v="IRCS"/>
    <x v="2"/>
    <m/>
    <s v="Sumel"/>
    <m/>
    <m/>
    <s v="Winter"/>
    <s v="Delivered"/>
    <s v="In-kind"/>
    <m/>
    <n v="26"/>
    <n v="26"/>
    <m/>
    <m/>
    <n v="0"/>
    <n v="0"/>
    <n v="0"/>
    <n v="0"/>
    <n v="156"/>
    <n v="0"/>
    <n v="52"/>
    <n v="0"/>
    <n v="26"/>
    <n v="0"/>
    <n v="0"/>
    <n v="0"/>
    <n v="0"/>
    <n v="0"/>
    <n v="0"/>
    <n v="0"/>
    <n v="0"/>
    <n v="0"/>
    <n v="0"/>
    <n v="0"/>
    <n v="0"/>
    <n v="0"/>
    <n v="0"/>
    <n v="0"/>
  </r>
  <r>
    <n v="224"/>
    <d v="2015-02-10T00:00:00"/>
    <x v="0"/>
    <s v="UN"/>
    <s v="REACH "/>
    <x v="1"/>
    <m/>
    <s v="Kirkuk__كركوك"/>
    <m/>
    <m/>
    <s v="Winter"/>
    <s v="Delivered"/>
    <s v="In-kind"/>
    <s v="SRP"/>
    <n v="175"/>
    <n v="175"/>
    <m/>
    <m/>
    <n v="0"/>
    <n v="0"/>
    <n v="175"/>
    <n v="0"/>
    <n v="1050"/>
    <n v="175"/>
    <n v="175"/>
    <n v="0"/>
    <n v="175"/>
    <n v="175"/>
    <n v="175"/>
    <n v="0"/>
    <n v="0"/>
    <n v="0"/>
    <n v="0"/>
    <n v="0"/>
    <n v="0"/>
    <n v="0"/>
    <n v="0"/>
    <n v="0"/>
    <n v="0"/>
    <n v="0"/>
    <n v="0"/>
    <n v="0"/>
  </r>
  <r>
    <n v="225"/>
    <d v="2015-02-11T00:00:00"/>
    <x v="6"/>
    <s v="UN"/>
    <s v="IOM"/>
    <x v="2"/>
    <s v="IQ-G08"/>
    <s v="Faida"/>
    <s v="IQ-D064"/>
    <m/>
    <s v="Winter"/>
    <s v="Delivered"/>
    <s v="In-kind"/>
    <s v="SRP"/>
    <n v="400"/>
    <n v="400"/>
    <m/>
    <m/>
    <n v="0"/>
    <n v="0"/>
    <n v="0"/>
    <n v="0"/>
    <n v="0"/>
    <n v="0"/>
    <n v="0"/>
    <n v="400"/>
    <n v="0"/>
    <n v="0"/>
    <n v="0"/>
    <n v="0"/>
    <n v="0"/>
    <n v="0"/>
    <n v="0"/>
    <n v="0"/>
    <n v="0"/>
    <n v="0"/>
    <n v="0"/>
    <n v="0"/>
    <n v="0"/>
    <n v="0"/>
    <n v="0"/>
    <n v="0"/>
  </r>
  <r>
    <n v="226"/>
    <d v="2015-02-11T00:00:00"/>
    <x v="0"/>
    <s v="UN"/>
    <m/>
    <x v="9"/>
    <s v="IQ-G07"/>
    <m/>
    <s v=""/>
    <m/>
    <s v="Normal"/>
    <s v="Delivered"/>
    <s v="In-kind"/>
    <s v="SRP"/>
    <n v="11"/>
    <n v="11"/>
    <m/>
    <m/>
    <n v="0"/>
    <n v="0"/>
    <n v="11"/>
    <n v="66"/>
    <n v="66"/>
    <n v="11"/>
    <n v="11"/>
    <n v="0"/>
    <n v="0"/>
    <n v="11"/>
    <n v="0"/>
    <n v="0"/>
    <n v="0"/>
    <n v="0"/>
    <n v="0"/>
    <n v="0"/>
    <n v="0"/>
    <n v="0"/>
    <n v="0"/>
    <n v="0"/>
    <n v="0"/>
    <n v="0"/>
    <n v="0"/>
    <n v="0"/>
  </r>
  <r>
    <n v="227"/>
    <d v="2015-02-11T00:00:00"/>
    <x v="0"/>
    <s v="UN"/>
    <m/>
    <x v="9"/>
    <s v="IQ-G07"/>
    <m/>
    <s v=""/>
    <m/>
    <s v="Normal"/>
    <s v="Delivered"/>
    <s v="In-kind"/>
    <s v="SRP"/>
    <n v="100"/>
    <n v="100"/>
    <m/>
    <m/>
    <n v="0"/>
    <n v="0"/>
    <n v="100"/>
    <n v="600"/>
    <n v="600"/>
    <n v="100"/>
    <n v="100"/>
    <n v="0"/>
    <n v="0"/>
    <n v="100"/>
    <n v="0"/>
    <n v="0"/>
    <n v="0"/>
    <n v="0"/>
    <n v="0"/>
    <n v="0"/>
    <n v="0"/>
    <n v="0"/>
    <n v="0"/>
    <n v="0"/>
    <n v="0"/>
    <n v="0"/>
    <n v="0"/>
    <n v="0"/>
  </r>
  <r>
    <n v="228"/>
    <d v="2015-02-11T00:00:00"/>
    <x v="0"/>
    <s v="UN"/>
    <m/>
    <x v="0"/>
    <s v="IQ-G10"/>
    <m/>
    <s v=""/>
    <m/>
    <s v="Normal"/>
    <s v="Delivered"/>
    <s v="In-kind"/>
    <s v="SRP"/>
    <n v="500"/>
    <n v="500"/>
    <m/>
    <m/>
    <n v="0"/>
    <n v="0"/>
    <n v="500"/>
    <n v="3000"/>
    <n v="3000"/>
    <n v="500"/>
    <n v="500"/>
    <n v="0"/>
    <n v="0"/>
    <n v="500"/>
    <n v="0"/>
    <n v="0"/>
    <n v="0"/>
    <n v="0"/>
    <n v="0"/>
    <n v="0"/>
    <n v="0"/>
    <n v="0"/>
    <n v="0"/>
    <n v="0"/>
    <n v="0"/>
    <n v="0"/>
    <n v="0"/>
    <n v="0"/>
  </r>
  <r>
    <n v="229"/>
    <d v="2015-02-11T00:00:00"/>
    <x v="18"/>
    <s v="Int'l NGO"/>
    <m/>
    <x v="2"/>
    <s v="IQ-G08"/>
    <s v="Zakho_زاخو"/>
    <s v="IQ-D051"/>
    <m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55"/>
    <n v="655"/>
    <n v="0"/>
  </r>
  <r>
    <n v="230"/>
    <d v="2015-02-11T00:00:00"/>
    <x v="18"/>
    <s v="Int'l NGO"/>
    <m/>
    <x v="2"/>
    <s v="IQ-G08"/>
    <s v="Zakho_زاخو"/>
    <s v="IQ-D051"/>
    <m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40"/>
    <n v="240"/>
    <n v="0"/>
  </r>
  <r>
    <n v="231"/>
    <d v="2015-02-11T00:00:00"/>
    <x v="18"/>
    <s v="Int'l NGO"/>
    <m/>
    <x v="2"/>
    <s v="IQ-G08"/>
    <s v="Zakho_زاخو"/>
    <s v="IQ-D051"/>
    <m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2"/>
    <n v="182"/>
    <n v="0"/>
  </r>
  <r>
    <n v="232"/>
    <d v="2015-02-11T00:00:00"/>
    <x v="9"/>
    <s v="Int'l NGO"/>
    <s v="Harikar"/>
    <x v="2"/>
    <s v="IQ-G08"/>
    <s v="Zakho_زاخو"/>
    <s v="IQ-D051"/>
    <m/>
    <s v="Winter"/>
    <s v="Delivered"/>
    <s v="In-kind"/>
    <s v="non-SRP"/>
    <n v="169"/>
    <m/>
    <m/>
    <m/>
    <n v="0"/>
    <n v="0"/>
    <n v="0"/>
    <n v="0"/>
    <n v="0"/>
    <n v="0"/>
    <n v="0"/>
    <n v="0"/>
    <n v="0"/>
    <n v="0"/>
    <n v="200"/>
    <n v="400"/>
    <n v="0"/>
    <n v="400"/>
    <n v="0"/>
    <n v="0"/>
    <n v="0"/>
    <n v="0"/>
    <n v="0"/>
    <n v="0"/>
    <n v="0"/>
    <n v="0"/>
    <n v="0"/>
    <n v="0"/>
  </r>
  <r>
    <n v="233"/>
    <d v="2015-02-11T00:00:00"/>
    <x v="5"/>
    <s v="Int'l NGO"/>
    <s v="IRCS"/>
    <x v="2"/>
    <m/>
    <s v="Sumel"/>
    <m/>
    <m/>
    <s v="Winter"/>
    <s v="Delivered"/>
    <s v="In-kind"/>
    <m/>
    <n v="24"/>
    <n v="24"/>
    <m/>
    <m/>
    <n v="0"/>
    <n v="0"/>
    <n v="0"/>
    <n v="0"/>
    <n v="144"/>
    <n v="0"/>
    <n v="48"/>
    <n v="0"/>
    <n v="24"/>
    <n v="0"/>
    <n v="0"/>
    <n v="0"/>
    <n v="0"/>
    <n v="0"/>
    <n v="0"/>
    <n v="0"/>
    <n v="0"/>
    <n v="0"/>
    <n v="0"/>
    <n v="0"/>
    <n v="0"/>
    <n v="0"/>
    <n v="0"/>
    <n v="0"/>
  </r>
  <r>
    <n v="234"/>
    <d v="2015-02-11T00:00:00"/>
    <x v="19"/>
    <s v="Int'l NGO"/>
    <m/>
    <x v="2"/>
    <m/>
    <s v="Zakho"/>
    <m/>
    <m/>
    <s v="Winter"/>
    <s v="Delivered"/>
    <s v="In-kind"/>
    <m/>
    <n v="90"/>
    <n v="90"/>
    <m/>
    <m/>
    <n v="0"/>
    <n v="0"/>
    <n v="0"/>
    <n v="540"/>
    <n v="540"/>
    <n v="0"/>
    <n v="0"/>
    <n v="0"/>
    <n v="90"/>
    <n v="0"/>
    <n v="0"/>
    <n v="0"/>
    <n v="0"/>
    <n v="0"/>
    <n v="0"/>
    <n v="0"/>
    <n v="0"/>
    <n v="0"/>
    <n v="0"/>
    <n v="0"/>
    <n v="0"/>
    <n v="0"/>
    <n v="0"/>
    <n v="0"/>
  </r>
  <r>
    <n v="235"/>
    <d v="2015-02-11T00:00:00"/>
    <x v="0"/>
    <s v="UN"/>
    <s v="Qandil"/>
    <x v="2"/>
    <m/>
    <s v="Zakho"/>
    <m/>
    <m/>
    <s v="Winter"/>
    <s v="Delivered"/>
    <s v="In-kind"/>
    <m/>
    <n v="763"/>
    <n v="763"/>
    <m/>
    <m/>
    <n v="0"/>
    <m/>
    <m/>
    <m/>
    <m/>
    <m/>
    <m/>
    <m/>
    <m/>
    <m/>
    <m/>
    <m/>
    <m/>
    <m/>
    <m/>
    <m/>
    <m/>
    <m/>
    <m/>
    <m/>
    <m/>
    <m/>
    <m/>
    <m/>
  </r>
  <r>
    <n v="236"/>
    <d v="2015-02-11T00:00:00"/>
    <x v="0"/>
    <s v="UN"/>
    <s v="Qandil"/>
    <x v="2"/>
    <m/>
    <s v="Zakho"/>
    <m/>
    <m/>
    <s v="Winter"/>
    <s v="Delivered"/>
    <s v="In-kind"/>
    <m/>
    <n v="365"/>
    <n v="365"/>
    <m/>
    <m/>
    <n v="0"/>
    <m/>
    <m/>
    <m/>
    <m/>
    <m/>
    <m/>
    <m/>
    <m/>
    <m/>
    <m/>
    <m/>
    <m/>
    <m/>
    <m/>
    <m/>
    <m/>
    <m/>
    <m/>
    <m/>
    <m/>
    <m/>
    <m/>
    <m/>
  </r>
  <r>
    <n v="237"/>
    <d v="2015-02-11T00:00:00"/>
    <x v="0"/>
    <s v="UN"/>
    <s v="Qandil"/>
    <x v="2"/>
    <m/>
    <s v="Shekhan "/>
    <m/>
    <m/>
    <s v="Winter"/>
    <s v="Delivered"/>
    <s v="In-kind"/>
    <m/>
    <n v="500"/>
    <n v="500"/>
    <m/>
    <m/>
    <n v="0"/>
    <n v="500"/>
    <n v="500"/>
    <n v="3000"/>
    <n v="3000"/>
    <n v="500"/>
    <n v="500"/>
    <n v="0"/>
    <n v="0"/>
    <n v="500"/>
    <n v="0"/>
    <n v="0"/>
    <n v="0"/>
    <n v="0"/>
    <n v="0"/>
    <n v="0"/>
    <n v="0"/>
    <n v="0"/>
    <n v="0"/>
    <n v="0"/>
    <n v="0"/>
    <n v="0"/>
    <n v="0"/>
    <n v="0"/>
  </r>
  <r>
    <n v="238"/>
    <d v="2015-02-11T00:00:00"/>
    <x v="0"/>
    <s v="UN"/>
    <s v="Qandil"/>
    <x v="2"/>
    <m/>
    <s v="Shekhan "/>
    <m/>
    <m/>
    <s v="Winter"/>
    <s v="Delivered"/>
    <s v="In-kind"/>
    <m/>
    <n v="500"/>
    <n v="500"/>
    <m/>
    <m/>
    <n v="0"/>
    <n v="500"/>
    <n v="500"/>
    <n v="3000"/>
    <n v="3000"/>
    <n v="500"/>
    <n v="500"/>
    <n v="0"/>
    <n v="0"/>
    <n v="500"/>
    <n v="0"/>
    <n v="0"/>
    <n v="0"/>
    <n v="0"/>
    <n v="0"/>
    <n v="0"/>
    <n v="0"/>
    <n v="0"/>
    <n v="0"/>
    <n v="0"/>
    <n v="0"/>
    <n v="0"/>
    <n v="0"/>
    <n v="0"/>
  </r>
  <r>
    <n v="239"/>
    <d v="2015-02-11T00:00:00"/>
    <x v="0"/>
    <s v="UN"/>
    <s v="REACH "/>
    <x v="1"/>
    <m/>
    <s v="Kirkuk__كركوك"/>
    <m/>
    <m/>
    <s v="Winter"/>
    <s v="Delivered"/>
    <s v="In-kind"/>
    <s v="SRP"/>
    <n v="123"/>
    <n v="123"/>
    <m/>
    <m/>
    <n v="0"/>
    <n v="0"/>
    <n v="123"/>
    <n v="0"/>
    <n v="738"/>
    <n v="123"/>
    <n v="123"/>
    <n v="0"/>
    <n v="123"/>
    <n v="123"/>
    <n v="123"/>
    <n v="0"/>
    <n v="0"/>
    <n v="0"/>
    <n v="0"/>
    <n v="0"/>
    <n v="0"/>
    <n v="0"/>
    <n v="0"/>
    <n v="0"/>
    <n v="0"/>
    <n v="0"/>
    <n v="0"/>
    <n v="0"/>
  </r>
  <r>
    <n v="240"/>
    <d v="2015-02-12T00:00:00"/>
    <x v="6"/>
    <s v="UN"/>
    <s v="IOM"/>
    <x v="4"/>
    <s v="IQ-G11"/>
    <s v="Erbil__اربيل"/>
    <s v="IQ-D064"/>
    <m/>
    <s v="Winter"/>
    <s v="Delivered"/>
    <s v="In-kind"/>
    <s v="SRP"/>
    <n v="100"/>
    <n v="100"/>
    <m/>
    <m/>
    <n v="0"/>
    <n v="0"/>
    <n v="100"/>
    <n v="400"/>
    <n v="400"/>
    <n v="0"/>
    <n v="0"/>
    <n v="0"/>
    <n v="100"/>
    <n v="100"/>
    <n v="100"/>
    <n v="0"/>
    <n v="0"/>
    <n v="0"/>
    <n v="0"/>
    <n v="0"/>
    <n v="0"/>
    <n v="0"/>
    <n v="0"/>
    <n v="100"/>
    <n v="100"/>
    <n v="0"/>
    <n v="0"/>
    <n v="400"/>
  </r>
  <r>
    <n v="241"/>
    <d v="2015-02-12T00:00:00"/>
    <x v="6"/>
    <s v="UN"/>
    <s v="IOM"/>
    <x v="1"/>
    <s v="IQ-G13"/>
    <s v="Kirkuk__كركوك"/>
    <s v="IQ-D076"/>
    <m/>
    <s v="Winter"/>
    <s v="Delivered"/>
    <s v="In-kind"/>
    <s v="SRP"/>
    <n v="500"/>
    <n v="500"/>
    <m/>
    <m/>
    <n v="0"/>
    <n v="0"/>
    <n v="500"/>
    <n v="2000"/>
    <n v="2000"/>
    <n v="0"/>
    <n v="0"/>
    <n v="0"/>
    <n v="500"/>
    <n v="500"/>
    <n v="500"/>
    <n v="0"/>
    <n v="0"/>
    <n v="0"/>
    <n v="0"/>
    <n v="0"/>
    <n v="0"/>
    <n v="0"/>
    <n v="0"/>
    <n v="500"/>
    <n v="500"/>
    <n v="0"/>
    <n v="0"/>
    <n v="2000"/>
  </r>
  <r>
    <n v="242"/>
    <d v="2015-02-12T00:00:00"/>
    <x v="6"/>
    <s v="UN"/>
    <s v="IOM"/>
    <x v="3"/>
    <s v="IQ-G05"/>
    <s v="Sulaymaniya_السليمانية"/>
    <s v="IQ-D033"/>
    <m/>
    <s v="Winter"/>
    <s v="Delivered"/>
    <s v="In-kind"/>
    <s v="SRP"/>
    <n v="90"/>
    <n v="90"/>
    <m/>
    <m/>
    <n v="0"/>
    <n v="0"/>
    <n v="90"/>
    <n v="360"/>
    <n v="360"/>
    <n v="0"/>
    <n v="0"/>
    <n v="0"/>
    <n v="90"/>
    <n v="90"/>
    <n v="90"/>
    <n v="0"/>
    <n v="0"/>
    <n v="0"/>
    <n v="0"/>
    <n v="0"/>
    <n v="0"/>
    <n v="0"/>
    <n v="0"/>
    <n v="90"/>
    <n v="90"/>
    <n v="0"/>
    <n v="0"/>
    <n v="360"/>
  </r>
  <r>
    <n v="243"/>
    <d v="2015-02-12T00:00:00"/>
    <x v="6"/>
    <s v="UN"/>
    <s v="IOM"/>
    <x v="2"/>
    <s v="IQ-G08"/>
    <s v="Sumel_سميل"/>
    <s v="IQ-D050"/>
    <m/>
    <s v="Winter"/>
    <s v="Delivered"/>
    <s v="In-kind"/>
    <s v="SRP"/>
    <n v="234"/>
    <n v="234"/>
    <m/>
    <m/>
    <n v="0"/>
    <n v="0"/>
    <n v="0"/>
    <n v="0"/>
    <n v="0"/>
    <n v="0"/>
    <n v="0"/>
    <n v="234"/>
    <n v="0"/>
    <n v="0"/>
    <n v="0"/>
    <n v="0"/>
    <n v="0"/>
    <n v="0"/>
    <n v="0"/>
    <n v="0"/>
    <n v="0"/>
    <n v="0"/>
    <n v="0"/>
    <n v="0"/>
    <n v="0"/>
    <n v="0"/>
    <n v="0"/>
    <n v="0"/>
  </r>
  <r>
    <n v="244"/>
    <d v="2015-02-12T00:00:00"/>
    <x v="18"/>
    <s v="Int'l NGO"/>
    <m/>
    <x v="2"/>
    <s v="IQ-G08"/>
    <s v="Zakho_زاخو"/>
    <s v="IQ-D051"/>
    <m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62"/>
    <n v="1062"/>
    <n v="0"/>
  </r>
  <r>
    <n v="245"/>
    <d v="2015-02-12T00:00:00"/>
    <x v="18"/>
    <s v="Int'l NGO"/>
    <m/>
    <x v="2"/>
    <s v="IQ-G08"/>
    <s v="Zakho_زاخو"/>
    <s v="IQ-D051"/>
    <m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37"/>
    <n v="237"/>
    <n v="0"/>
  </r>
  <r>
    <n v="246"/>
    <d v="2015-02-12T00:00:00"/>
    <x v="9"/>
    <s v="Int'l NGO"/>
    <s v="Harikar"/>
    <x v="2"/>
    <s v="IQ-G08"/>
    <s v="Zakho_زاخو"/>
    <s v="IQ-D051"/>
    <m/>
    <s v="Winter"/>
    <s v="Delivered"/>
    <s v="In-kind"/>
    <s v="non-SRP"/>
    <n v="169"/>
    <m/>
    <m/>
    <m/>
    <n v="0"/>
    <n v="0"/>
    <n v="0"/>
    <n v="0"/>
    <n v="0"/>
    <n v="0"/>
    <n v="0"/>
    <n v="0"/>
    <n v="0"/>
    <n v="0"/>
    <n v="220"/>
    <n v="440"/>
    <n v="0"/>
    <n v="440"/>
    <n v="0"/>
    <n v="0"/>
    <n v="0"/>
    <n v="0"/>
    <n v="0"/>
    <n v="0"/>
    <n v="0"/>
    <n v="0"/>
    <n v="0"/>
    <n v="0"/>
  </r>
  <r>
    <n v="247"/>
    <d v="2015-02-12T00:00:00"/>
    <x v="12"/>
    <s v="Int'l NGO"/>
    <m/>
    <x v="2"/>
    <s v="IQ-G08"/>
    <s v="Amedi_العمادية"/>
    <s v="IQ-D048"/>
    <m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10"/>
    <n v="0"/>
  </r>
  <r>
    <n v="248"/>
    <d v="2015-02-12T00:00:00"/>
    <x v="5"/>
    <s v="Int'l NGO"/>
    <s v="IRCS"/>
    <x v="2"/>
    <m/>
    <s v="Sumel"/>
    <m/>
    <m/>
    <s v="Winter"/>
    <s v="Delivered"/>
    <s v="In-kind"/>
    <m/>
    <n v="16"/>
    <n v="16"/>
    <m/>
    <m/>
    <n v="0"/>
    <n v="0"/>
    <n v="0"/>
    <n v="0"/>
    <n v="96"/>
    <n v="0"/>
    <n v="32"/>
    <n v="0"/>
    <n v="16"/>
    <n v="0"/>
    <n v="0"/>
    <n v="0"/>
    <n v="0"/>
    <n v="0"/>
    <n v="0"/>
    <n v="0"/>
    <n v="0"/>
    <n v="0"/>
    <n v="0"/>
    <n v="0"/>
    <n v="0"/>
    <n v="0"/>
    <n v="0"/>
    <n v="0"/>
  </r>
  <r>
    <n v="249"/>
    <d v="2015-02-12T00:00:00"/>
    <x v="19"/>
    <s v="Int'l NGO"/>
    <m/>
    <x v="2"/>
    <m/>
    <s v="Zakho"/>
    <m/>
    <m/>
    <s v="Winter"/>
    <s v="Delivered"/>
    <s v="In-kind"/>
    <m/>
    <n v="45"/>
    <n v="45"/>
    <m/>
    <m/>
    <n v="0"/>
    <n v="0"/>
    <n v="0"/>
    <n v="270"/>
    <n v="270"/>
    <n v="0"/>
    <n v="0"/>
    <n v="0"/>
    <n v="45"/>
    <n v="0"/>
    <n v="0"/>
    <n v="0"/>
    <n v="0"/>
    <n v="0"/>
    <n v="0"/>
    <n v="0"/>
    <n v="0"/>
    <n v="0"/>
    <n v="0"/>
    <n v="0"/>
    <n v="0"/>
    <n v="0"/>
    <n v="0"/>
    <n v="0"/>
  </r>
  <r>
    <n v="250"/>
    <d v="2015-02-12T00:00:00"/>
    <x v="19"/>
    <s v="Int'l NGO"/>
    <m/>
    <x v="2"/>
    <m/>
    <s v="Zakho"/>
    <m/>
    <m/>
    <s v="Winter"/>
    <s v="Delivered"/>
    <s v="In-kind"/>
    <m/>
    <n v="100"/>
    <n v="100"/>
    <m/>
    <m/>
    <n v="0"/>
    <n v="0"/>
    <n v="0"/>
    <n v="600"/>
    <n v="600"/>
    <n v="0"/>
    <n v="0"/>
    <n v="0"/>
    <n v="100"/>
    <n v="0"/>
    <n v="0"/>
    <n v="0"/>
    <n v="0"/>
    <n v="0"/>
    <n v="0"/>
    <n v="0"/>
    <n v="0"/>
    <n v="0"/>
    <n v="0"/>
    <n v="0"/>
    <n v="0"/>
    <n v="0"/>
    <n v="0"/>
    <n v="0"/>
  </r>
  <r>
    <n v="251"/>
    <d v="2015-02-12T00:00:00"/>
    <x v="0"/>
    <s v="UN"/>
    <s v="Qandil"/>
    <x v="2"/>
    <m/>
    <s v="Zakho"/>
    <m/>
    <m/>
    <s v="Winter"/>
    <s v="Delivered"/>
    <s v="In-kind"/>
    <m/>
    <n v="225"/>
    <n v="225"/>
    <m/>
    <m/>
    <n v="0"/>
    <m/>
    <m/>
    <m/>
    <n v="1350"/>
    <m/>
    <m/>
    <m/>
    <n v="225"/>
    <n v="225"/>
    <m/>
    <m/>
    <m/>
    <m/>
    <m/>
    <m/>
    <m/>
    <m/>
    <m/>
    <m/>
    <m/>
    <m/>
    <m/>
    <m/>
  </r>
  <r>
    <n v="252"/>
    <d v="2015-02-12T00:00:00"/>
    <x v="0"/>
    <s v="UN"/>
    <s v="Qandil"/>
    <x v="2"/>
    <m/>
    <s v="Zakho"/>
    <m/>
    <m/>
    <s v="Winter"/>
    <s v="Delivered"/>
    <s v="In-kind"/>
    <m/>
    <n v="200"/>
    <n v="200"/>
    <m/>
    <m/>
    <n v="0"/>
    <m/>
    <n v="200"/>
    <m/>
    <n v="1200"/>
    <n v="200"/>
    <n v="200"/>
    <m/>
    <m/>
    <m/>
    <m/>
    <m/>
    <m/>
    <m/>
    <m/>
    <m/>
    <m/>
    <m/>
    <m/>
    <m/>
    <m/>
    <m/>
    <m/>
    <m/>
  </r>
  <r>
    <n v="253"/>
    <d v="2015-02-14T00:00:00"/>
    <x v="14"/>
    <s v="Int'l NGO"/>
    <m/>
    <x v="14"/>
    <s v="IQ-G01"/>
    <s v="Falluja_الفلوجة"/>
    <s v="IQ-D002"/>
    <s v="Unknown shelter type"/>
    <s v="Winter"/>
    <s v="Delivered"/>
    <s v="In-kind"/>
    <s v="non-SRP"/>
    <n v="450"/>
    <m/>
    <m/>
    <m/>
    <n v="0"/>
    <n v="0"/>
    <n v="0"/>
    <n v="2700"/>
    <n v="27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254"/>
    <d v="2015-02-14T00:00:00"/>
    <x v="14"/>
    <s v="Int'l NGO"/>
    <m/>
    <x v="14"/>
    <s v="IQ-G01"/>
    <s v="Ramadi_الرمادي"/>
    <s v="IQ-D006"/>
    <s v="Unknown shelter type"/>
    <s v="Winter"/>
    <s v="Planned"/>
    <s v="In-kind"/>
    <s v="non-SRP"/>
    <n v="1249"/>
    <m/>
    <m/>
    <m/>
    <n v="0"/>
    <n v="0"/>
    <n v="0"/>
    <n v="7494"/>
    <n v="749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255"/>
    <d v="2015-02-14T00:00:00"/>
    <x v="14"/>
    <s v="Int'l NGO"/>
    <m/>
    <x v="4"/>
    <s v="IQ-G11"/>
    <m/>
    <s v=""/>
    <s v="Unknown shelter type"/>
    <s v="Normal"/>
    <s v="Delivered"/>
    <s v="In-kind"/>
    <s v="non-SRP"/>
    <n v="1000"/>
    <n v="1000"/>
    <m/>
    <m/>
    <n v="0"/>
    <n v="0"/>
    <n v="2000"/>
    <n v="0"/>
    <n v="6000"/>
    <n v="0"/>
    <n v="0"/>
    <n v="0"/>
    <n v="0"/>
    <n v="1000"/>
    <n v="0"/>
    <n v="0"/>
    <n v="0"/>
    <n v="0"/>
    <n v="6000"/>
    <n v="0"/>
    <n v="0"/>
    <n v="0"/>
    <n v="0"/>
    <n v="0"/>
    <n v="0"/>
    <n v="0"/>
    <n v="0"/>
    <n v="0"/>
  </r>
  <r>
    <n v="256"/>
    <d v="2015-02-14T00:00:00"/>
    <x v="19"/>
    <s v="Int'l NGO"/>
    <m/>
    <x v="2"/>
    <m/>
    <s v="Zakho"/>
    <m/>
    <m/>
    <s v="Winter"/>
    <s v="Delivered"/>
    <s v="In-kind"/>
    <m/>
    <n v="100"/>
    <n v="100"/>
    <m/>
    <m/>
    <n v="0"/>
    <n v="0"/>
    <n v="0"/>
    <n v="600"/>
    <n v="600"/>
    <n v="0"/>
    <n v="0"/>
    <n v="0"/>
    <n v="100"/>
    <n v="0"/>
    <n v="0"/>
    <n v="0"/>
    <n v="0"/>
    <n v="0"/>
    <n v="0"/>
    <n v="0"/>
    <n v="0"/>
    <n v="0"/>
    <n v="0"/>
    <n v="0"/>
    <n v="0"/>
    <n v="0"/>
    <n v="0"/>
    <n v="0"/>
  </r>
  <r>
    <n v="257"/>
    <d v="2015-02-15T00:00:00"/>
    <x v="6"/>
    <s v="UN"/>
    <s v="IOM"/>
    <x v="9"/>
    <s v="IQ-G07"/>
    <s v="AL- Sadir city"/>
    <s v="IQ-D083"/>
    <m/>
    <s v="Winter"/>
    <s v="Delivered"/>
    <s v="In-kind"/>
    <s v="SRP"/>
    <n v="250"/>
    <n v="250"/>
    <m/>
    <m/>
    <n v="0"/>
    <n v="0"/>
    <n v="250"/>
    <n v="1000"/>
    <n v="1000"/>
    <n v="0"/>
    <n v="0"/>
    <n v="0"/>
    <n v="250"/>
    <n v="250"/>
    <n v="250"/>
    <n v="0"/>
    <n v="0"/>
    <n v="0"/>
    <n v="0"/>
    <n v="0"/>
    <n v="0"/>
    <n v="0"/>
    <n v="0"/>
    <n v="250"/>
    <n v="250"/>
    <n v="0"/>
    <n v="0"/>
    <n v="1000"/>
  </r>
  <r>
    <n v="258"/>
    <d v="2015-02-15T00:00:00"/>
    <x v="6"/>
    <s v="UN"/>
    <s v="IOM"/>
    <x v="9"/>
    <s v="IQ-G07"/>
    <s v="Abu Ghraib_أبو غريب"/>
    <s v="IQ-D038"/>
    <m/>
    <s v="Winter"/>
    <s v="Delivered"/>
    <s v="In-kind"/>
    <s v="SRP"/>
    <n v="300"/>
    <n v="300"/>
    <m/>
    <m/>
    <n v="0"/>
    <n v="0"/>
    <n v="300"/>
    <n v="1200"/>
    <n v="1200"/>
    <n v="0"/>
    <n v="0"/>
    <n v="0"/>
    <n v="300"/>
    <n v="300"/>
    <n v="300"/>
    <n v="0"/>
    <n v="0"/>
    <n v="0"/>
    <n v="0"/>
    <n v="0"/>
    <n v="0"/>
    <n v="0"/>
    <n v="0"/>
    <n v="300"/>
    <n v="300"/>
    <n v="0"/>
    <n v="0"/>
    <n v="1200"/>
  </r>
  <r>
    <n v="259"/>
    <d v="2015-02-15T00:00:00"/>
    <x v="6"/>
    <s v="UN"/>
    <s v="IOM"/>
    <x v="0"/>
    <s v="IQ-G10"/>
    <s v="Ba'quba_بعقوبة"/>
    <s v="IQ-D058"/>
    <m/>
    <s v="Winter"/>
    <s v="Delivered"/>
    <s v="In-kind"/>
    <s v="SRP"/>
    <n v="250"/>
    <n v="250"/>
    <m/>
    <m/>
    <n v="0"/>
    <n v="0"/>
    <n v="250"/>
    <n v="1000"/>
    <n v="1000"/>
    <n v="0"/>
    <n v="0"/>
    <n v="0"/>
    <n v="250"/>
    <n v="250"/>
    <n v="250"/>
    <n v="0"/>
    <n v="0"/>
    <n v="0"/>
    <n v="0"/>
    <n v="0"/>
    <n v="0"/>
    <n v="0"/>
    <n v="0"/>
    <n v="250"/>
    <n v="250"/>
    <n v="0"/>
    <n v="0"/>
    <n v="1000"/>
  </r>
  <r>
    <n v="260"/>
    <d v="2015-02-15T00:00:00"/>
    <x v="6"/>
    <s v="UN"/>
    <s v="IOM"/>
    <x v="0"/>
    <s v="IQ-G10"/>
    <s v="Ba'quba_بعقوبة"/>
    <s v="IQ-D058"/>
    <m/>
    <s v="Winter"/>
    <s v="Delivered"/>
    <s v="In-kind"/>
    <s v="SRP"/>
    <n v="250"/>
    <n v="250"/>
    <m/>
    <m/>
    <n v="0"/>
    <n v="0"/>
    <n v="250"/>
    <n v="1000"/>
    <n v="1000"/>
    <n v="0"/>
    <n v="0"/>
    <n v="0"/>
    <n v="250"/>
    <n v="250"/>
    <n v="250"/>
    <n v="0"/>
    <n v="0"/>
    <n v="0"/>
    <n v="0"/>
    <n v="0"/>
    <n v="0"/>
    <n v="0"/>
    <n v="0"/>
    <n v="250"/>
    <n v="250"/>
    <n v="0"/>
    <n v="0"/>
    <n v="1000"/>
  </r>
  <r>
    <n v="261"/>
    <d v="2015-02-15T00:00:00"/>
    <x v="6"/>
    <s v="UN"/>
    <s v="IOM"/>
    <x v="7"/>
    <s v="IQ-G16"/>
    <s v="Suwaira_الصويرة"/>
    <s v="IQ-D097"/>
    <m/>
    <s v="Winter"/>
    <s v="Delivered"/>
    <s v="In-kind"/>
    <s v="SRP"/>
    <n v="200"/>
    <n v="200"/>
    <m/>
    <m/>
    <n v="0"/>
    <n v="0"/>
    <n v="200"/>
    <n v="800"/>
    <n v="800"/>
    <n v="0"/>
    <n v="0"/>
    <n v="0"/>
    <n v="200"/>
    <n v="200"/>
    <n v="200"/>
    <n v="0"/>
    <n v="0"/>
    <n v="0"/>
    <n v="0"/>
    <n v="0"/>
    <n v="0"/>
    <n v="0"/>
    <n v="0"/>
    <n v="200"/>
    <n v="200"/>
    <n v="0"/>
    <n v="0"/>
    <n v="800"/>
  </r>
  <r>
    <n v="262"/>
    <d v="2015-02-15T00:00:00"/>
    <x v="0"/>
    <s v="UN"/>
    <m/>
    <x v="9"/>
    <s v="IQ-G07"/>
    <m/>
    <s v=""/>
    <m/>
    <s v="Normal"/>
    <s v="Delivered"/>
    <s v="In-kind"/>
    <s v="SRP"/>
    <n v="50"/>
    <n v="50"/>
    <m/>
    <m/>
    <n v="0"/>
    <n v="0"/>
    <n v="50"/>
    <n v="300"/>
    <n v="300"/>
    <n v="50"/>
    <n v="50"/>
    <n v="0"/>
    <n v="0"/>
    <n v="50"/>
    <n v="0"/>
    <n v="0"/>
    <n v="0"/>
    <n v="0"/>
    <n v="0"/>
    <n v="0"/>
    <n v="0"/>
    <n v="0"/>
    <n v="0"/>
    <n v="0"/>
    <n v="0"/>
    <n v="0"/>
    <n v="0"/>
    <n v="0"/>
  </r>
  <r>
    <n v="263"/>
    <d v="2015-02-15T00:00:00"/>
    <x v="0"/>
    <s v="UN"/>
    <m/>
    <x v="0"/>
    <s v="IQ-G10"/>
    <m/>
    <s v=""/>
    <m/>
    <s v="Normal"/>
    <s v="Delivered"/>
    <s v="In-kind"/>
    <s v="SRP"/>
    <n v="350"/>
    <n v="350"/>
    <m/>
    <m/>
    <n v="0"/>
    <n v="0"/>
    <n v="350"/>
    <n v="2100"/>
    <n v="2100"/>
    <n v="350"/>
    <n v="350"/>
    <n v="0"/>
    <n v="0"/>
    <n v="350"/>
    <n v="0"/>
    <n v="0"/>
    <n v="0"/>
    <n v="0"/>
    <n v="0"/>
    <n v="0"/>
    <n v="0"/>
    <n v="0"/>
    <n v="0"/>
    <n v="0"/>
    <n v="0"/>
    <n v="0"/>
    <n v="0"/>
    <n v="0"/>
  </r>
  <r>
    <n v="264"/>
    <d v="2015-02-15T00:00:00"/>
    <x v="0"/>
    <s v="UN"/>
    <m/>
    <x v="10"/>
    <s v="IQ-G17"/>
    <m/>
    <s v=""/>
    <m/>
    <s v="Normal"/>
    <s v="Delivered"/>
    <s v="In-kind"/>
    <s v="SRP"/>
    <n v="250"/>
    <n v="250"/>
    <m/>
    <m/>
    <n v="0"/>
    <n v="0"/>
    <n v="250"/>
    <n v="1500"/>
    <n v="1500"/>
    <n v="250"/>
    <n v="250"/>
    <n v="0"/>
    <n v="0"/>
    <n v="250"/>
    <n v="0"/>
    <n v="0"/>
    <n v="0"/>
    <n v="0"/>
    <n v="0"/>
    <n v="0"/>
    <n v="0"/>
    <n v="0"/>
    <n v="0"/>
    <n v="0"/>
    <n v="0"/>
    <n v="0"/>
    <n v="0"/>
    <n v="0"/>
  </r>
  <r>
    <n v="265"/>
    <d v="2015-02-15T00:00:00"/>
    <x v="9"/>
    <s v="Int'l NGO"/>
    <s v="Harikar"/>
    <x v="2"/>
    <s v="IQ-G08"/>
    <s v="Zakho_زاخو"/>
    <s v="IQ-D051"/>
    <m/>
    <s v="Winter"/>
    <s v="Delivered"/>
    <s v="In-kind"/>
    <s v="non-SRP"/>
    <n v="170"/>
    <m/>
    <m/>
    <m/>
    <n v="0"/>
    <n v="0"/>
    <n v="0"/>
    <n v="0"/>
    <n v="0"/>
    <n v="0"/>
    <n v="0"/>
    <n v="0"/>
    <n v="0"/>
    <n v="0"/>
    <n v="244"/>
    <n v="488"/>
    <n v="0"/>
    <n v="488"/>
    <n v="0"/>
    <n v="0"/>
    <n v="0"/>
    <n v="0"/>
    <n v="0"/>
    <n v="0"/>
    <n v="0"/>
    <n v="0"/>
    <n v="0"/>
    <n v="0"/>
  </r>
  <r>
    <n v="266"/>
    <d v="2015-02-15T00:00:00"/>
    <x v="5"/>
    <s v="Int'l NGO"/>
    <s v="IRCS"/>
    <x v="2"/>
    <m/>
    <s v="Sumel"/>
    <m/>
    <m/>
    <s v="Winter"/>
    <s v="Delivered"/>
    <s v="In-kind"/>
    <m/>
    <n v="5"/>
    <n v="5"/>
    <m/>
    <m/>
    <n v="0"/>
    <n v="0"/>
    <n v="0"/>
    <n v="0"/>
    <n v="30"/>
    <n v="0"/>
    <n v="10"/>
    <n v="0"/>
    <n v="5"/>
    <n v="0"/>
    <n v="0"/>
    <n v="0"/>
    <n v="0"/>
    <n v="0"/>
    <n v="0"/>
    <n v="0"/>
    <n v="0"/>
    <n v="0"/>
    <n v="0"/>
    <n v="0"/>
    <n v="0"/>
    <n v="0"/>
    <n v="0"/>
    <n v="0"/>
  </r>
  <r>
    <n v="267"/>
    <d v="2015-02-15T00:00:00"/>
    <x v="5"/>
    <s v="Int'l NGO"/>
    <s v="IRCS"/>
    <x v="2"/>
    <m/>
    <s v="Sumel"/>
    <m/>
    <m/>
    <s v="Winter"/>
    <s v="Delivered"/>
    <s v="In-kind"/>
    <m/>
    <n v="16"/>
    <n v="16"/>
    <m/>
    <m/>
    <n v="0"/>
    <n v="0"/>
    <n v="0"/>
    <n v="0"/>
    <n v="96"/>
    <n v="0"/>
    <n v="32"/>
    <n v="0"/>
    <n v="16"/>
    <n v="0"/>
    <n v="0"/>
    <n v="0"/>
    <n v="0"/>
    <n v="0"/>
    <n v="0"/>
    <n v="0"/>
    <n v="0"/>
    <n v="0"/>
    <n v="0"/>
    <n v="0"/>
    <n v="0"/>
    <n v="0"/>
    <n v="0"/>
    <n v="0"/>
  </r>
  <r>
    <n v="268"/>
    <d v="2015-02-15T00:00:00"/>
    <x v="0"/>
    <s v="UN"/>
    <s v="Qandil"/>
    <x v="2"/>
    <m/>
    <s v="zakho"/>
    <m/>
    <m/>
    <s v="Winter"/>
    <s v="Delivered"/>
    <s v="In-kind"/>
    <m/>
    <n v="750"/>
    <n v="750"/>
    <m/>
    <m/>
    <n v="0"/>
    <n v="750"/>
    <m/>
    <m/>
    <m/>
    <m/>
    <m/>
    <m/>
    <m/>
    <m/>
    <m/>
    <m/>
    <m/>
    <m/>
    <m/>
    <m/>
    <m/>
    <m/>
    <m/>
    <m/>
    <m/>
    <m/>
    <m/>
    <m/>
  </r>
  <r>
    <n v="269"/>
    <d v="2015-02-15T00:00:00"/>
    <x v="13"/>
    <s v="Int'l NGO"/>
    <m/>
    <x v="8"/>
    <m/>
    <s v="Telafar_تلعفر"/>
    <m/>
    <m/>
    <s v="Normal"/>
    <s v="Delivered"/>
    <s v="In-kind"/>
    <s v="SRP"/>
    <n v="390"/>
    <m/>
    <m/>
    <m/>
    <n v="0"/>
    <n v="0"/>
    <n v="0"/>
    <n v="0"/>
    <n v="0"/>
    <n v="390"/>
    <n v="0"/>
    <n v="0"/>
    <n v="0"/>
    <n v="0"/>
    <n v="390"/>
    <n v="0"/>
    <n v="0"/>
    <n v="0"/>
    <n v="0"/>
    <n v="0"/>
    <n v="0"/>
    <n v="0"/>
    <n v="0"/>
    <n v="0"/>
    <n v="0"/>
    <n v="0"/>
    <n v="0"/>
    <n v="0"/>
  </r>
  <r>
    <n v="270"/>
    <d v="2015-02-15T00:00:00"/>
    <x v="13"/>
    <s v="Int'l NGO"/>
    <m/>
    <x v="8"/>
    <m/>
    <s v="Telafar_تلعفر"/>
    <m/>
    <m/>
    <s v="Normal"/>
    <s v="Delivered"/>
    <s v="In-kind"/>
    <s v="SRP"/>
    <n v="531"/>
    <m/>
    <m/>
    <m/>
    <n v="0"/>
    <n v="0"/>
    <n v="0"/>
    <n v="0"/>
    <n v="0"/>
    <n v="531"/>
    <n v="0"/>
    <n v="0"/>
    <n v="0"/>
    <n v="0"/>
    <n v="531"/>
    <n v="0"/>
    <n v="0"/>
    <n v="0"/>
    <n v="0"/>
    <n v="0"/>
    <n v="0"/>
    <n v="0"/>
    <n v="0"/>
    <n v="0"/>
    <n v="0"/>
    <n v="0"/>
    <n v="0"/>
    <n v="0"/>
  </r>
  <r>
    <n v="271"/>
    <d v="2015-02-16T00:00:00"/>
    <x v="6"/>
    <s v="UN"/>
    <s v="IOM"/>
    <x v="4"/>
    <s v="IQ-G11"/>
    <s v="Shawais"/>
    <s v="IQ-D014"/>
    <m/>
    <s v="Winter"/>
    <s v="Delivered"/>
    <s v="In-kind"/>
    <s v="SRP"/>
    <n v="200"/>
    <n v="200"/>
    <m/>
    <m/>
    <n v="0"/>
    <n v="0"/>
    <n v="200"/>
    <n v="800"/>
    <n v="800"/>
    <n v="0"/>
    <n v="0"/>
    <n v="0"/>
    <n v="200"/>
    <n v="200"/>
    <n v="200"/>
    <n v="0"/>
    <n v="0"/>
    <n v="0"/>
    <n v="0"/>
    <n v="0"/>
    <n v="0"/>
    <n v="0"/>
    <n v="0"/>
    <n v="200"/>
    <n v="200"/>
    <n v="0"/>
    <n v="0"/>
    <n v="800"/>
  </r>
  <r>
    <n v="272"/>
    <d v="2015-02-16T00:00:00"/>
    <x v="6"/>
    <s v="UN"/>
    <s v="IOM"/>
    <x v="4"/>
    <s v="IQ-G11"/>
    <s v="Mulla Omer"/>
    <s v="IQ-D087"/>
    <m/>
    <s v="Winter"/>
    <s v="Delivered"/>
    <s v="In-kind"/>
    <s v="SRP"/>
    <n v="225"/>
    <n v="225"/>
    <m/>
    <m/>
    <n v="0"/>
    <n v="0"/>
    <n v="225"/>
    <n v="900"/>
    <n v="900"/>
    <n v="0"/>
    <n v="0"/>
    <n v="0"/>
    <n v="225"/>
    <n v="225"/>
    <n v="225"/>
    <n v="0"/>
    <n v="0"/>
    <n v="0"/>
    <n v="0"/>
    <n v="0"/>
    <n v="0"/>
    <n v="0"/>
    <n v="0"/>
    <n v="225"/>
    <n v="225"/>
    <n v="0"/>
    <n v="0"/>
    <n v="900"/>
  </r>
  <r>
    <n v="273"/>
    <d v="2015-02-16T00:00:00"/>
    <x v="0"/>
    <s v="UN"/>
    <m/>
    <x v="9"/>
    <s v="IQ-G07"/>
    <m/>
    <s v=""/>
    <m/>
    <s v="Normal"/>
    <s v="Delivered"/>
    <s v="In-kind"/>
    <s v="SRP"/>
    <n v="170"/>
    <n v="170"/>
    <m/>
    <m/>
    <n v="0"/>
    <n v="0"/>
    <n v="170"/>
    <n v="1020"/>
    <n v="1020"/>
    <n v="170"/>
    <n v="170"/>
    <n v="0"/>
    <n v="0"/>
    <n v="170"/>
    <n v="0"/>
    <n v="0"/>
    <n v="0"/>
    <n v="0"/>
    <n v="0"/>
    <n v="0"/>
    <n v="0"/>
    <n v="0"/>
    <n v="0"/>
    <n v="0"/>
    <n v="0"/>
    <n v="0"/>
    <n v="0"/>
    <n v="0"/>
  </r>
  <r>
    <n v="274"/>
    <d v="2015-02-16T00:00:00"/>
    <x v="0"/>
    <s v="UN"/>
    <m/>
    <x v="9"/>
    <s v="IQ-G07"/>
    <m/>
    <s v=""/>
    <m/>
    <s v="Normal"/>
    <s v="Delivered"/>
    <s v="In-kind"/>
    <s v="SRP"/>
    <n v="96"/>
    <n v="96"/>
    <m/>
    <m/>
    <n v="0"/>
    <n v="0"/>
    <n v="96"/>
    <n v="576"/>
    <n v="576"/>
    <n v="96"/>
    <n v="96"/>
    <n v="0"/>
    <n v="0"/>
    <n v="96"/>
    <n v="0"/>
    <n v="0"/>
    <n v="0"/>
    <n v="0"/>
    <n v="0"/>
    <n v="0"/>
    <n v="0"/>
    <n v="0"/>
    <n v="0"/>
    <n v="0"/>
    <n v="0"/>
    <n v="0"/>
    <n v="0"/>
    <n v="0"/>
  </r>
  <r>
    <n v="275"/>
    <d v="2015-02-16T00:00:00"/>
    <x v="0"/>
    <s v="UN"/>
    <m/>
    <x v="9"/>
    <s v="IQ-G07"/>
    <m/>
    <s v=""/>
    <m/>
    <s v="Normal"/>
    <s v="Delivered"/>
    <s v="In-kind"/>
    <s v="SRP"/>
    <n v="50"/>
    <n v="50"/>
    <m/>
    <m/>
    <n v="0"/>
    <n v="0"/>
    <n v="50"/>
    <n v="300"/>
    <n v="300"/>
    <n v="50"/>
    <n v="50"/>
    <n v="0"/>
    <n v="0"/>
    <n v="50"/>
    <n v="0"/>
    <n v="0"/>
    <n v="0"/>
    <n v="0"/>
    <n v="0"/>
    <n v="0"/>
    <n v="0"/>
    <n v="0"/>
    <n v="0"/>
    <n v="0"/>
    <n v="0"/>
    <n v="0"/>
    <n v="0"/>
    <n v="0"/>
  </r>
  <r>
    <n v="276"/>
    <d v="2015-02-16T00:00:00"/>
    <x v="0"/>
    <s v="UN"/>
    <m/>
    <x v="9"/>
    <s v="IQ-G07"/>
    <m/>
    <s v=""/>
    <m/>
    <s v="Normal"/>
    <s v="Delivered"/>
    <s v="In-kind"/>
    <s v="SRP"/>
    <n v="50"/>
    <n v="50"/>
    <m/>
    <m/>
    <n v="0"/>
    <n v="0"/>
    <n v="50"/>
    <n v="300"/>
    <n v="300"/>
    <n v="50"/>
    <n v="50"/>
    <n v="0"/>
    <n v="0"/>
    <n v="50"/>
    <n v="0"/>
    <n v="0"/>
    <n v="0"/>
    <n v="0"/>
    <n v="0"/>
    <n v="0"/>
    <n v="0"/>
    <n v="0"/>
    <n v="0"/>
    <n v="0"/>
    <n v="0"/>
    <n v="0"/>
    <n v="0"/>
    <n v="0"/>
  </r>
  <r>
    <n v="277"/>
    <d v="2015-02-16T00:00:00"/>
    <x v="0"/>
    <s v="UN"/>
    <m/>
    <x v="0"/>
    <s v="IQ-G10"/>
    <m/>
    <s v=""/>
    <m/>
    <s v="Normal"/>
    <s v="Delivered"/>
    <s v="In-kind"/>
    <s v="SRP"/>
    <n v="200"/>
    <n v="200"/>
    <m/>
    <m/>
    <n v="0"/>
    <n v="0"/>
    <n v="200"/>
    <n v="1200"/>
    <n v="1200"/>
    <n v="200"/>
    <n v="200"/>
    <n v="0"/>
    <n v="0"/>
    <n v="200"/>
    <n v="0"/>
    <n v="0"/>
    <n v="0"/>
    <n v="0"/>
    <n v="0"/>
    <n v="0"/>
    <n v="0"/>
    <n v="0"/>
    <n v="0"/>
    <n v="0"/>
    <n v="0"/>
    <n v="0"/>
    <n v="0"/>
    <n v="0"/>
  </r>
  <r>
    <n v="278"/>
    <d v="2015-02-16T00:00:00"/>
    <x v="0"/>
    <s v="UN"/>
    <m/>
    <x v="10"/>
    <s v="IQ-G17"/>
    <m/>
    <s v=""/>
    <m/>
    <s v="Normal"/>
    <s v="Delivered"/>
    <s v="In-kind"/>
    <s v="SRP"/>
    <n v="250"/>
    <n v="250"/>
    <m/>
    <m/>
    <n v="0"/>
    <n v="0"/>
    <n v="250"/>
    <n v="1500"/>
    <n v="1500"/>
    <n v="250"/>
    <n v="250"/>
    <n v="0"/>
    <n v="0"/>
    <n v="250"/>
    <n v="0"/>
    <n v="0"/>
    <n v="0"/>
    <n v="0"/>
    <n v="0"/>
    <n v="0"/>
    <n v="0"/>
    <n v="0"/>
    <n v="0"/>
    <n v="0"/>
    <n v="0"/>
    <n v="0"/>
    <n v="0"/>
    <n v="0"/>
  </r>
  <r>
    <n v="279"/>
    <d v="2015-02-16T00:00:00"/>
    <x v="18"/>
    <s v="Int'l NGO"/>
    <m/>
    <x v="2"/>
    <s v="IQ-G08"/>
    <s v="Zakho_زاخو"/>
    <s v="IQ-D051"/>
    <m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18"/>
    <n v="818"/>
    <n v="0"/>
  </r>
  <r>
    <n v="280"/>
    <d v="2015-02-16T00:00:00"/>
    <x v="9"/>
    <s v="Int'l NGO"/>
    <s v="Harikar"/>
    <x v="2"/>
    <s v="IQ-G08"/>
    <s v="Zakho_زاخو"/>
    <s v="IQ-D051"/>
    <m/>
    <s v="Winter"/>
    <s v="Delivered"/>
    <s v="In-kind"/>
    <s v="non-SRP"/>
    <n v="169"/>
    <m/>
    <m/>
    <m/>
    <n v="0"/>
    <n v="0"/>
    <n v="0"/>
    <n v="0"/>
    <n v="0"/>
    <n v="0"/>
    <n v="0"/>
    <n v="0"/>
    <n v="0"/>
    <n v="0"/>
    <n v="236"/>
    <n v="472"/>
    <n v="0"/>
    <n v="472"/>
    <n v="0"/>
    <n v="0"/>
    <n v="0"/>
    <n v="0"/>
    <n v="0"/>
    <n v="0"/>
    <n v="0"/>
    <n v="0"/>
    <n v="0"/>
    <n v="0"/>
  </r>
  <r>
    <n v="281"/>
    <d v="2015-02-16T00:00:00"/>
    <x v="19"/>
    <s v="Int'l NGO"/>
    <m/>
    <x v="2"/>
    <m/>
    <s v="Zakho"/>
    <m/>
    <m/>
    <s v="Winter"/>
    <s v="Delivered"/>
    <s v="In-kind"/>
    <m/>
    <n v="45"/>
    <n v="45"/>
    <m/>
    <m/>
    <n v="0"/>
    <n v="0"/>
    <n v="0"/>
    <n v="270"/>
    <n v="270"/>
    <n v="0"/>
    <n v="0"/>
    <n v="0"/>
    <n v="45"/>
    <n v="0"/>
    <n v="0"/>
    <n v="0"/>
    <n v="0"/>
    <n v="0"/>
    <n v="0"/>
    <n v="0"/>
    <n v="0"/>
    <n v="0"/>
    <n v="0"/>
    <n v="0"/>
    <n v="0"/>
    <n v="0"/>
    <n v="0"/>
    <n v="0"/>
  </r>
  <r>
    <n v="282"/>
    <d v="2015-02-16T00:00:00"/>
    <x v="0"/>
    <s v="UN"/>
    <s v="Qandil"/>
    <x v="2"/>
    <m/>
    <s v="zakho"/>
    <m/>
    <m/>
    <s v="Winter"/>
    <s v="Delivered"/>
    <s v="In-kind"/>
    <m/>
    <n v="750"/>
    <n v="750"/>
    <m/>
    <m/>
    <n v="0"/>
    <n v="750"/>
    <m/>
    <m/>
    <m/>
    <m/>
    <m/>
    <m/>
    <m/>
    <m/>
    <m/>
    <m/>
    <m/>
    <m/>
    <m/>
    <m/>
    <m/>
    <m/>
    <m/>
    <m/>
    <m/>
    <m/>
    <m/>
    <m/>
  </r>
  <r>
    <n v="283"/>
    <d v="2015-02-16T00:00:00"/>
    <x v="20"/>
    <s v="Int'l NGO"/>
    <s v="CAPNI"/>
    <x v="2"/>
    <m/>
    <s v="Shekhan "/>
    <m/>
    <m/>
    <s v="Winter"/>
    <s v="Delivered"/>
    <s v="In-kind"/>
    <m/>
    <n v="2938"/>
    <n v="2938"/>
    <m/>
    <m/>
    <n v="0"/>
    <n v="0"/>
    <n v="0"/>
    <n v="5876"/>
    <n v="58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284"/>
    <d v="2015-02-16T00:00:00"/>
    <x v="0"/>
    <s v="UN"/>
    <m/>
    <x v="10"/>
    <m/>
    <m/>
    <m/>
    <m/>
    <s v="Normal"/>
    <s v="Delivered"/>
    <s v="In-kind"/>
    <s v="SRP"/>
    <n v="50"/>
    <n v="50"/>
    <m/>
    <m/>
    <n v="0"/>
    <n v="0"/>
    <n v="50"/>
    <n v="300"/>
    <n v="300"/>
    <n v="50"/>
    <n v="50"/>
    <n v="0"/>
    <n v="0"/>
    <n v="50"/>
    <n v="0"/>
    <n v="0"/>
    <n v="0"/>
    <n v="0"/>
    <n v="0"/>
    <n v="0"/>
    <n v="0"/>
    <n v="0"/>
    <n v="0"/>
    <n v="0"/>
    <n v="0"/>
    <n v="0"/>
    <n v="0"/>
    <n v="0"/>
  </r>
  <r>
    <n v="285"/>
    <d v="2015-02-16T00:00:00"/>
    <x v="13"/>
    <s v="Int'l NGO"/>
    <m/>
    <x v="8"/>
    <m/>
    <s v="Telafar_تلعفر"/>
    <m/>
    <m/>
    <s v="Normal"/>
    <s v="Delivered"/>
    <s v="In-kind"/>
    <s v="SRP"/>
    <n v="1070"/>
    <m/>
    <m/>
    <m/>
    <n v="0"/>
    <n v="0"/>
    <n v="0"/>
    <n v="0"/>
    <n v="0"/>
    <n v="1070"/>
    <n v="0"/>
    <n v="0"/>
    <n v="0"/>
    <n v="0"/>
    <n v="1070"/>
    <n v="0"/>
    <n v="0"/>
    <n v="0"/>
    <n v="0"/>
    <n v="0"/>
    <n v="0"/>
    <n v="0"/>
    <n v="0"/>
    <n v="0"/>
    <n v="0"/>
    <n v="0"/>
    <n v="0"/>
    <n v="0"/>
  </r>
  <r>
    <n v="286"/>
    <d v="2015-02-16T00:00:00"/>
    <x v="0"/>
    <s v="UN"/>
    <s v="REACH "/>
    <x v="1"/>
    <m/>
    <s v="Kirkuk__كركوك"/>
    <m/>
    <m/>
    <s v="Winter"/>
    <s v="Delivered"/>
    <s v="In-kind"/>
    <s v="SRP"/>
    <n v="48"/>
    <n v="48"/>
    <m/>
    <m/>
    <n v="0"/>
    <n v="0"/>
    <n v="48"/>
    <n v="0"/>
    <n v="288"/>
    <n v="48"/>
    <n v="48"/>
    <n v="0"/>
    <n v="48"/>
    <n v="48"/>
    <n v="48"/>
    <n v="0"/>
    <n v="0"/>
    <n v="0"/>
    <n v="0"/>
    <n v="0"/>
    <n v="0"/>
    <n v="0"/>
    <n v="0"/>
    <n v="0"/>
    <n v="0"/>
    <n v="0"/>
    <n v="0"/>
    <n v="0"/>
  </r>
  <r>
    <n v="287"/>
    <d v="2015-02-17T00:00:00"/>
    <x v="6"/>
    <s v="UN"/>
    <s v="IOM"/>
    <x v="6"/>
    <s v="IQ-G06"/>
    <s v="AL-Eskandarya"/>
    <s v="IQ-D083"/>
    <m/>
    <s v="Winter"/>
    <s v="Delivered"/>
    <s v="In-kind"/>
    <s v="SRP"/>
    <n v="150"/>
    <n v="150"/>
    <m/>
    <m/>
    <n v="0"/>
    <n v="0"/>
    <n v="150"/>
    <n v="600"/>
    <n v="600"/>
    <n v="0"/>
    <n v="0"/>
    <n v="0"/>
    <n v="150"/>
    <n v="150"/>
    <n v="150"/>
    <n v="0"/>
    <n v="0"/>
    <n v="0"/>
    <n v="0"/>
    <n v="0"/>
    <n v="0"/>
    <n v="0"/>
    <n v="0"/>
    <n v="150"/>
    <n v="150"/>
    <n v="0"/>
    <n v="0"/>
    <n v="600"/>
  </r>
  <r>
    <n v="288"/>
    <d v="2015-02-17T00:00:00"/>
    <x v="6"/>
    <s v="UN"/>
    <s v="IOM"/>
    <x v="9"/>
    <s v="IQ-G07"/>
    <s v="Resafa_الرصافة"/>
    <s v="IQ-D044"/>
    <m/>
    <s v="Winter"/>
    <s v="Delivered"/>
    <s v="In-kind"/>
    <s v="SRP"/>
    <n v="250"/>
    <n v="250"/>
    <m/>
    <m/>
    <n v="0"/>
    <n v="0"/>
    <n v="250"/>
    <n v="1000"/>
    <n v="1000"/>
    <n v="0"/>
    <n v="0"/>
    <n v="0"/>
    <n v="250"/>
    <n v="250"/>
    <n v="250"/>
    <n v="0"/>
    <n v="0"/>
    <n v="0"/>
    <n v="0"/>
    <n v="0"/>
    <n v="0"/>
    <n v="0"/>
    <n v="0"/>
    <n v="250"/>
    <n v="250"/>
    <n v="0"/>
    <n v="0"/>
    <n v="1000"/>
  </r>
  <r>
    <n v="289"/>
    <d v="2015-02-17T00:00:00"/>
    <x v="6"/>
    <s v="UN"/>
    <s v="IOM"/>
    <x v="4"/>
    <s v="IQ-G11"/>
    <s v="Shawais"/>
    <s v="IQ-D014"/>
    <m/>
    <s v="Winter"/>
    <s v="Delivered"/>
    <s v="In-kind"/>
    <s v="SRP"/>
    <n v="200"/>
    <n v="200"/>
    <m/>
    <m/>
    <n v="0"/>
    <n v="0"/>
    <n v="200"/>
    <n v="800"/>
    <n v="800"/>
    <n v="0"/>
    <n v="0"/>
    <n v="0"/>
    <n v="200"/>
    <n v="200"/>
    <n v="200"/>
    <n v="0"/>
    <n v="0"/>
    <n v="0"/>
    <n v="0"/>
    <n v="0"/>
    <n v="0"/>
    <n v="0"/>
    <n v="0"/>
    <n v="200"/>
    <n v="200"/>
    <n v="0"/>
    <n v="0"/>
    <n v="800"/>
  </r>
  <r>
    <n v="290"/>
    <d v="2015-02-17T00:00:00"/>
    <x v="6"/>
    <s v="UN"/>
    <s v="IOM"/>
    <x v="12"/>
    <s v="IQ-G12"/>
    <s v="Kerbala__كربلاء"/>
    <s v="IQ-D072"/>
    <m/>
    <s v="Winter"/>
    <s v="Delivered"/>
    <s v="In-kind"/>
    <s v="SRP"/>
    <n v="150"/>
    <n v="150"/>
    <m/>
    <m/>
    <n v="0"/>
    <n v="0"/>
    <n v="150"/>
    <n v="600"/>
    <n v="600"/>
    <n v="0"/>
    <n v="0"/>
    <n v="0"/>
    <n v="150"/>
    <n v="150"/>
    <n v="150"/>
    <n v="0"/>
    <n v="0"/>
    <n v="0"/>
    <n v="0"/>
    <n v="0"/>
    <n v="0"/>
    <n v="0"/>
    <n v="0"/>
    <n v="150"/>
    <n v="150"/>
    <n v="0"/>
    <n v="0"/>
    <n v="600"/>
  </r>
  <r>
    <n v="291"/>
    <d v="2015-02-17T00:00:00"/>
    <x v="6"/>
    <s v="UN"/>
    <s v="IOM"/>
    <x v="2"/>
    <s v="IQ-G08"/>
    <s v="Sumel_سميل"/>
    <s v="IQ-D050"/>
    <m/>
    <s v="Winter"/>
    <s v="Delivered"/>
    <s v="In-kind"/>
    <s v="SRP"/>
    <n v="400"/>
    <n v="400"/>
    <m/>
    <m/>
    <n v="0"/>
    <n v="0"/>
    <n v="0"/>
    <n v="0"/>
    <n v="0"/>
    <n v="0"/>
    <n v="0"/>
    <n v="400"/>
    <n v="0"/>
    <n v="0"/>
    <n v="0"/>
    <n v="0"/>
    <n v="0"/>
    <n v="0"/>
    <n v="0"/>
    <n v="0"/>
    <n v="0"/>
    <n v="0"/>
    <n v="0"/>
    <n v="0"/>
    <n v="0"/>
    <n v="0"/>
    <n v="0"/>
    <n v="0"/>
  </r>
  <r>
    <n v="292"/>
    <d v="2015-02-17T00:00:00"/>
    <x v="6"/>
    <s v="UN"/>
    <s v="IOM"/>
    <x v="2"/>
    <s v="IQ-G08"/>
    <s v="Sumel_سميل"/>
    <s v="IQ-D050"/>
    <m/>
    <s v="Winter"/>
    <s v="Delivered"/>
    <s v="In-kind"/>
    <s v="SRP"/>
    <n v="300"/>
    <n v="300"/>
    <m/>
    <m/>
    <n v="0"/>
    <n v="0"/>
    <n v="0"/>
    <n v="0"/>
    <n v="0"/>
    <n v="0"/>
    <n v="0"/>
    <n v="300"/>
    <n v="0"/>
    <n v="0"/>
    <n v="0"/>
    <n v="0"/>
    <n v="0"/>
    <n v="0"/>
    <n v="0"/>
    <n v="0"/>
    <n v="0"/>
    <n v="0"/>
    <n v="0"/>
    <n v="0"/>
    <n v="0"/>
    <n v="0"/>
    <n v="0"/>
    <n v="0"/>
  </r>
  <r>
    <n v="293"/>
    <d v="2015-02-17T00:00:00"/>
    <x v="0"/>
    <s v="UN"/>
    <m/>
    <x v="9"/>
    <s v="IQ-G07"/>
    <m/>
    <s v=""/>
    <m/>
    <s v="Normal"/>
    <s v="Delivered"/>
    <s v="In-kind"/>
    <s v="SRP"/>
    <n v="50"/>
    <n v="50"/>
    <m/>
    <m/>
    <n v="0"/>
    <n v="0"/>
    <n v="50"/>
    <n v="300"/>
    <n v="300"/>
    <n v="50"/>
    <n v="50"/>
    <n v="0"/>
    <n v="0"/>
    <n v="50"/>
    <n v="0"/>
    <n v="0"/>
    <n v="0"/>
    <n v="0"/>
    <n v="0"/>
    <n v="0"/>
    <n v="0"/>
    <n v="0"/>
    <n v="0"/>
    <n v="0"/>
    <n v="0"/>
    <n v="0"/>
    <n v="0"/>
    <n v="0"/>
  </r>
  <r>
    <n v="294"/>
    <d v="2015-02-17T00:00:00"/>
    <x v="0"/>
    <s v="UN"/>
    <m/>
    <x v="9"/>
    <s v="IQ-G07"/>
    <m/>
    <s v=""/>
    <m/>
    <s v="Normal"/>
    <s v="Delivered"/>
    <s v="In-kind"/>
    <s v="SRP"/>
    <n v="24"/>
    <n v="24"/>
    <m/>
    <m/>
    <n v="0"/>
    <n v="0"/>
    <n v="24"/>
    <n v="144"/>
    <n v="144"/>
    <n v="24"/>
    <n v="24"/>
    <n v="0"/>
    <n v="0"/>
    <n v="24"/>
    <n v="0"/>
    <n v="0"/>
    <n v="0"/>
    <n v="0"/>
    <n v="0"/>
    <n v="0"/>
    <n v="0"/>
    <n v="0"/>
    <n v="0"/>
    <n v="0"/>
    <n v="0"/>
    <n v="0"/>
    <n v="0"/>
    <n v="0"/>
  </r>
  <r>
    <n v="295"/>
    <d v="2015-02-17T00:00:00"/>
    <x v="0"/>
    <s v="UN"/>
    <m/>
    <x v="10"/>
    <s v="IQ-G17"/>
    <m/>
    <s v=""/>
    <m/>
    <s v="Normal"/>
    <s v="Delivered"/>
    <s v="In-kind"/>
    <s v="SRP"/>
    <n v="150"/>
    <n v="150"/>
    <m/>
    <m/>
    <n v="0"/>
    <n v="0"/>
    <n v="150"/>
    <n v="900"/>
    <n v="900"/>
    <n v="150"/>
    <n v="150"/>
    <n v="0"/>
    <n v="0"/>
    <n v="150"/>
    <n v="0"/>
    <n v="0"/>
    <n v="0"/>
    <n v="0"/>
    <n v="0"/>
    <n v="0"/>
    <n v="0"/>
    <n v="0"/>
    <n v="0"/>
    <n v="0"/>
    <n v="0"/>
    <n v="0"/>
    <n v="0"/>
    <n v="0"/>
  </r>
  <r>
    <n v="296"/>
    <d v="2015-02-17T00:00:00"/>
    <x v="18"/>
    <s v="Int'l NGO"/>
    <m/>
    <x v="2"/>
    <s v="IQ-G08"/>
    <m/>
    <s v=""/>
    <m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67"/>
    <n v="467"/>
    <n v="0"/>
  </r>
  <r>
    <n v="297"/>
    <d v="2015-02-17T00:00:00"/>
    <x v="18"/>
    <s v="Int'l NGO"/>
    <m/>
    <x v="2"/>
    <s v="IQ-G08"/>
    <m/>
    <s v=""/>
    <m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62"/>
    <n v="562"/>
    <n v="0"/>
  </r>
  <r>
    <n v="298"/>
    <d v="2015-02-17T00:00:00"/>
    <x v="9"/>
    <s v="Int'l NGO"/>
    <s v="Harikar"/>
    <x v="2"/>
    <s v="IQ-G08"/>
    <s v="Zakho_زاخو"/>
    <s v="IQ-D051"/>
    <m/>
    <s v="Winter"/>
    <s v="Delivered"/>
    <s v="In-kind"/>
    <s v="non-SRP"/>
    <n v="170"/>
    <m/>
    <m/>
    <m/>
    <n v="0"/>
    <n v="0"/>
    <n v="0"/>
    <n v="0"/>
    <n v="0"/>
    <n v="0"/>
    <n v="0"/>
    <n v="0"/>
    <n v="0"/>
    <n v="0"/>
    <n v="240"/>
    <n v="480"/>
    <n v="0"/>
    <n v="480"/>
    <n v="0"/>
    <n v="0"/>
    <n v="0"/>
    <n v="0"/>
    <n v="0"/>
    <n v="0"/>
    <n v="0"/>
    <n v="0"/>
    <n v="0"/>
    <n v="0"/>
  </r>
  <r>
    <n v="299"/>
    <d v="2015-02-17T00:00:00"/>
    <x v="12"/>
    <s v="Int'l NGO"/>
    <m/>
    <x v="2"/>
    <s v="IQ-G08"/>
    <s v="Sumel_سميل"/>
    <s v="IQ-D050"/>
    <m/>
    <s v="Winter"/>
    <s v="Delivered"/>
    <s v="In-kind"/>
    <s v="non-SRP"/>
    <n v="450"/>
    <m/>
    <m/>
    <m/>
    <n v="0"/>
    <n v="0"/>
    <n v="0"/>
    <n v="0"/>
    <n v="2250"/>
    <n v="0"/>
    <n v="0"/>
    <n v="0"/>
    <n v="0"/>
    <n v="0"/>
    <n v="450"/>
    <n v="0"/>
    <n v="0"/>
    <n v="0"/>
    <n v="0"/>
    <n v="0"/>
    <n v="0"/>
    <n v="0"/>
    <n v="0"/>
    <n v="0"/>
    <n v="0"/>
    <n v="0"/>
    <n v="0"/>
    <n v="0"/>
  </r>
  <r>
    <n v="300"/>
    <d v="2015-02-17T00:00:00"/>
    <x v="0"/>
    <s v="UN"/>
    <m/>
    <x v="2"/>
    <m/>
    <s v="Zakho"/>
    <m/>
    <m/>
    <s v="Winter"/>
    <s v="Delivered"/>
    <s v="In-kind"/>
    <m/>
    <n v="750"/>
    <n v="750"/>
    <m/>
    <m/>
    <n v="0"/>
    <n v="750"/>
    <m/>
    <m/>
    <m/>
    <m/>
    <m/>
    <m/>
    <m/>
    <m/>
    <m/>
    <m/>
    <m/>
    <m/>
    <m/>
    <m/>
    <m/>
    <m/>
    <m/>
    <m/>
    <m/>
    <m/>
    <m/>
    <m/>
  </r>
  <r>
    <n v="301"/>
    <d v="2015-02-17T00:00:00"/>
    <x v="19"/>
    <s v="Int'l NGO"/>
    <m/>
    <x v="2"/>
    <m/>
    <s v="Zakho"/>
    <m/>
    <m/>
    <s v="Winter"/>
    <s v="Delivered"/>
    <s v="In-kind"/>
    <m/>
    <n v="45"/>
    <n v="45"/>
    <m/>
    <m/>
    <n v="0"/>
    <n v="0"/>
    <n v="0"/>
    <n v="270"/>
    <n v="270"/>
    <n v="0"/>
    <n v="0"/>
    <n v="0"/>
    <n v="45"/>
    <n v="0"/>
    <n v="0"/>
    <n v="0"/>
    <n v="0"/>
    <n v="0"/>
    <n v="0"/>
    <n v="0"/>
    <n v="0"/>
    <n v="0"/>
    <n v="0"/>
    <n v="0"/>
    <n v="0"/>
    <n v="0"/>
    <n v="0"/>
    <n v="0"/>
  </r>
  <r>
    <n v="302"/>
    <d v="2015-02-17T00:00:00"/>
    <x v="13"/>
    <s v="Int'l NGO"/>
    <m/>
    <x v="8"/>
    <m/>
    <s v="Telafar_تلعفر"/>
    <m/>
    <m/>
    <s v="Normal"/>
    <s v="Delivered"/>
    <s v="In-kind"/>
    <s v="SRP"/>
    <n v="500"/>
    <m/>
    <m/>
    <m/>
    <n v="0"/>
    <n v="0"/>
    <n v="0"/>
    <n v="0"/>
    <n v="0"/>
    <n v="500"/>
    <n v="0"/>
    <n v="0"/>
    <n v="0"/>
    <n v="0"/>
    <n v="500"/>
    <n v="0"/>
    <n v="0"/>
    <n v="0"/>
    <n v="0"/>
    <n v="0"/>
    <n v="0"/>
    <n v="0"/>
    <n v="0"/>
    <n v="0"/>
    <n v="0"/>
    <n v="0"/>
    <n v="0"/>
    <n v="0"/>
  </r>
  <r>
    <n v="303"/>
    <d v="2015-02-18T00:00:00"/>
    <x v="6"/>
    <s v="UN"/>
    <s v="IOM"/>
    <x v="0"/>
    <s v="IQ-G10"/>
    <s v="Khanaqin_خانقين"/>
    <s v="IQ-D060"/>
    <m/>
    <s v="Winter"/>
    <s v="Delivered"/>
    <s v="In-kind"/>
    <s v="SRP"/>
    <n v="200"/>
    <n v="200"/>
    <m/>
    <m/>
    <n v="0"/>
    <n v="0"/>
    <n v="200"/>
    <n v="800"/>
    <n v="800"/>
    <n v="0"/>
    <n v="0"/>
    <n v="0"/>
    <n v="200"/>
    <n v="200"/>
    <n v="200"/>
    <n v="0"/>
    <n v="0"/>
    <n v="0"/>
    <n v="0"/>
    <n v="0"/>
    <n v="0"/>
    <n v="0"/>
    <n v="0"/>
    <n v="200"/>
    <n v="200"/>
    <n v="0"/>
    <n v="0"/>
    <n v="800"/>
  </r>
  <r>
    <n v="304"/>
    <d v="2015-02-18T00:00:00"/>
    <x v="6"/>
    <s v="UN"/>
    <s v="IOM"/>
    <x v="4"/>
    <s v="IQ-G11"/>
    <s v="Shawais"/>
    <s v="IQ-D014"/>
    <m/>
    <s v="Winter"/>
    <s v="Delivered"/>
    <s v="In-kind"/>
    <s v="SRP"/>
    <n v="200"/>
    <n v="200"/>
    <m/>
    <m/>
    <n v="0"/>
    <n v="0"/>
    <n v="200"/>
    <n v="800"/>
    <n v="800"/>
    <n v="0"/>
    <n v="0"/>
    <n v="0"/>
    <n v="200"/>
    <n v="200"/>
    <n v="200"/>
    <n v="0"/>
    <n v="0"/>
    <n v="0"/>
    <n v="0"/>
    <n v="0"/>
    <n v="0"/>
    <n v="0"/>
    <n v="0"/>
    <n v="200"/>
    <n v="200"/>
    <n v="0"/>
    <n v="0"/>
    <n v="800"/>
  </r>
  <r>
    <n v="305"/>
    <d v="2015-02-18T00:00:00"/>
    <x v="6"/>
    <s v="UN"/>
    <s v="IOM"/>
    <x v="10"/>
    <s v="IQ-G17"/>
    <s v="Kufa_الكوفة"/>
    <s v="IQ-D098"/>
    <m/>
    <s v="Winter"/>
    <s v="Delivered"/>
    <s v="In-kind"/>
    <s v="SRP"/>
    <n v="100"/>
    <n v="100"/>
    <m/>
    <m/>
    <n v="0"/>
    <n v="0"/>
    <n v="100"/>
    <n v="400"/>
    <n v="400"/>
    <n v="0"/>
    <n v="0"/>
    <n v="0"/>
    <n v="100"/>
    <n v="100"/>
    <n v="100"/>
    <n v="0"/>
    <n v="0"/>
    <n v="0"/>
    <n v="0"/>
    <n v="0"/>
    <n v="0"/>
    <n v="0"/>
    <n v="0"/>
    <n v="100"/>
    <n v="100"/>
    <n v="0"/>
    <n v="0"/>
    <n v="400"/>
  </r>
  <r>
    <n v="306"/>
    <d v="2015-02-18T00:00:00"/>
    <x v="6"/>
    <s v="UN"/>
    <s v="IOM"/>
    <x v="11"/>
    <s v="IQ-G04"/>
    <s v="Hamza_الحمزة"/>
    <s v="IQ-D022"/>
    <m/>
    <s v="Winter"/>
    <s v="Delivered"/>
    <s v="In-kind"/>
    <s v="SRP"/>
    <n v="150"/>
    <n v="150"/>
    <m/>
    <m/>
    <n v="0"/>
    <n v="0"/>
    <n v="150"/>
    <n v="600"/>
    <n v="600"/>
    <n v="0"/>
    <n v="0"/>
    <n v="0"/>
    <n v="150"/>
    <n v="150"/>
    <n v="150"/>
    <n v="0"/>
    <n v="0"/>
    <n v="0"/>
    <n v="0"/>
    <n v="0"/>
    <n v="0"/>
    <n v="0"/>
    <n v="0"/>
    <n v="150"/>
    <n v="150"/>
    <n v="0"/>
    <n v="0"/>
    <n v="600"/>
  </r>
  <r>
    <n v="307"/>
    <d v="2015-02-18T00:00:00"/>
    <x v="6"/>
    <s v="UN"/>
    <s v="IOM"/>
    <x v="3"/>
    <s v="IQ-G05"/>
    <s v="Sulaymaniya_السليمانية"/>
    <s v="IQ-D033"/>
    <m/>
    <s v="Winter"/>
    <s v="Delivered"/>
    <s v="In-kind"/>
    <s v="SRP"/>
    <n v="250"/>
    <n v="250"/>
    <m/>
    <m/>
    <n v="0"/>
    <n v="0"/>
    <n v="250"/>
    <n v="1000"/>
    <n v="1000"/>
    <n v="0"/>
    <n v="0"/>
    <n v="0"/>
    <n v="250"/>
    <n v="250"/>
    <n v="250"/>
    <n v="0"/>
    <n v="0"/>
    <n v="0"/>
    <n v="0"/>
    <n v="0"/>
    <n v="0"/>
    <n v="0"/>
    <n v="0"/>
    <n v="250"/>
    <n v="250"/>
    <n v="0"/>
    <n v="0"/>
    <n v="1000"/>
  </r>
  <r>
    <n v="308"/>
    <d v="2015-02-18T00:00:00"/>
    <x v="6"/>
    <s v="UN"/>
    <s v="IOM"/>
    <x v="2"/>
    <s v="IQ-G08"/>
    <s v="Dahuk__دهوك"/>
    <s v="IQ-D049"/>
    <m/>
    <s v="Winter"/>
    <s v="Delivered"/>
    <s v="In-kind"/>
    <s v="SRP"/>
    <n v="360"/>
    <n v="360"/>
    <m/>
    <m/>
    <n v="0"/>
    <n v="0"/>
    <n v="360"/>
    <n v="1440"/>
    <n v="1440"/>
    <n v="0"/>
    <n v="0"/>
    <n v="0"/>
    <n v="360"/>
    <n v="360"/>
    <n v="360"/>
    <n v="0"/>
    <n v="0"/>
    <n v="0"/>
    <n v="0"/>
    <n v="0"/>
    <n v="0"/>
    <n v="0"/>
    <n v="0"/>
    <n v="360"/>
    <n v="360"/>
    <n v="0"/>
    <n v="0"/>
    <n v="1440"/>
  </r>
  <r>
    <n v="309"/>
    <d v="2015-02-18T00:00:00"/>
    <x v="6"/>
    <s v="UN"/>
    <s v="IOM"/>
    <x v="2"/>
    <s v="IQ-G08"/>
    <s v="Sumel_سميل"/>
    <s v="IQ-D050"/>
    <m/>
    <s v="Winter"/>
    <s v="Delivered"/>
    <s v="In-kind"/>
    <s v="SRP"/>
    <n v="400"/>
    <n v="400"/>
    <m/>
    <m/>
    <n v="0"/>
    <n v="0"/>
    <n v="0"/>
    <n v="0"/>
    <n v="0"/>
    <n v="0"/>
    <n v="0"/>
    <n v="400"/>
    <n v="0"/>
    <n v="0"/>
    <n v="0"/>
    <n v="0"/>
    <n v="0"/>
    <n v="0"/>
    <n v="0"/>
    <n v="0"/>
    <n v="0"/>
    <n v="0"/>
    <n v="0"/>
    <n v="0"/>
    <n v="0"/>
    <n v="0"/>
    <n v="0"/>
    <n v="0"/>
  </r>
  <r>
    <n v="310"/>
    <d v="2015-02-18T00:00:00"/>
    <x v="6"/>
    <s v="UN"/>
    <s v="IOM"/>
    <x v="2"/>
    <s v="IQ-G08"/>
    <s v="Dahuk__دهوك"/>
    <s v="IQ-D049"/>
    <m/>
    <s v="Winter"/>
    <s v="Delivered"/>
    <s v="In-kind"/>
    <s v="SRP"/>
    <n v="256"/>
    <n v="256"/>
    <m/>
    <m/>
    <n v="0"/>
    <n v="0"/>
    <n v="0"/>
    <n v="0"/>
    <n v="0"/>
    <n v="0"/>
    <n v="0"/>
    <n v="256"/>
    <n v="0"/>
    <n v="0"/>
    <n v="0"/>
    <n v="0"/>
    <n v="0"/>
    <n v="0"/>
    <n v="0"/>
    <n v="0"/>
    <n v="0"/>
    <n v="0"/>
    <n v="0"/>
    <n v="0"/>
    <n v="0"/>
    <n v="0"/>
    <n v="0"/>
    <n v="0"/>
  </r>
  <r>
    <n v="311"/>
    <d v="2015-02-18T00:00:00"/>
    <x v="0"/>
    <s v="UN"/>
    <m/>
    <x v="9"/>
    <s v="IQ-G07"/>
    <m/>
    <s v=""/>
    <m/>
    <s v="Normal"/>
    <s v="Delivered"/>
    <s v="In-kind"/>
    <s v="SRP"/>
    <n v="60"/>
    <n v="60"/>
    <m/>
    <m/>
    <n v="0"/>
    <n v="0"/>
    <n v="60"/>
    <n v="360"/>
    <n v="360"/>
    <n v="60"/>
    <n v="60"/>
    <n v="0"/>
    <n v="0"/>
    <n v="60"/>
    <n v="0"/>
    <n v="0"/>
    <n v="0"/>
    <n v="0"/>
    <n v="0"/>
    <n v="0"/>
    <n v="0"/>
    <n v="0"/>
    <n v="0"/>
    <n v="0"/>
    <n v="0"/>
    <n v="0"/>
    <n v="0"/>
    <n v="0"/>
  </r>
  <r>
    <n v="312"/>
    <d v="2015-02-18T00:00:00"/>
    <x v="0"/>
    <s v="UN"/>
    <m/>
    <x v="6"/>
    <s v="IQ-G06"/>
    <m/>
    <s v=""/>
    <m/>
    <s v="Normal"/>
    <s v="Delivered"/>
    <s v="In-kind"/>
    <s v="SRP"/>
    <n v="350"/>
    <n v="350"/>
    <m/>
    <m/>
    <n v="0"/>
    <n v="0"/>
    <n v="350"/>
    <n v="2100"/>
    <n v="2100"/>
    <n v="350"/>
    <n v="350"/>
    <n v="0"/>
    <n v="0"/>
    <n v="350"/>
    <n v="0"/>
    <n v="0"/>
    <n v="0"/>
    <n v="0"/>
    <n v="0"/>
    <n v="0"/>
    <n v="0"/>
    <n v="0"/>
    <n v="0"/>
    <n v="0"/>
    <n v="0"/>
    <n v="0"/>
    <n v="0"/>
    <n v="0"/>
  </r>
  <r>
    <n v="313"/>
    <d v="2015-02-18T00:00:00"/>
    <x v="0"/>
    <s v="UN"/>
    <m/>
    <x v="10"/>
    <s v="IQ-G17"/>
    <m/>
    <s v=""/>
    <m/>
    <s v="Normal"/>
    <s v="Delivered"/>
    <s v="In-kind"/>
    <s v="SRP"/>
    <n v="250"/>
    <n v="250"/>
    <m/>
    <m/>
    <n v="0"/>
    <n v="0"/>
    <n v="250"/>
    <n v="1500"/>
    <n v="1500"/>
    <n v="250"/>
    <n v="250"/>
    <n v="0"/>
    <n v="0"/>
    <n v="250"/>
    <n v="0"/>
    <n v="0"/>
    <n v="0"/>
    <n v="0"/>
    <n v="0"/>
    <n v="0"/>
    <n v="0"/>
    <n v="0"/>
    <n v="0"/>
    <n v="0"/>
    <n v="0"/>
    <n v="0"/>
    <n v="0"/>
    <n v="0"/>
  </r>
  <r>
    <n v="314"/>
    <d v="2015-02-18T00:00:00"/>
    <x v="9"/>
    <s v="Int'l NGO"/>
    <s v="Harikar"/>
    <x v="2"/>
    <s v="IQ-G08"/>
    <s v="Zakho_زاخو"/>
    <s v="IQ-D051"/>
    <m/>
    <s v="Winter"/>
    <s v="Delivered"/>
    <s v="In-kind"/>
    <s v="non-SRP"/>
    <n v="170"/>
    <m/>
    <m/>
    <m/>
    <n v="0"/>
    <n v="0"/>
    <n v="0"/>
    <n v="0"/>
    <n v="0"/>
    <n v="0"/>
    <n v="0"/>
    <n v="0"/>
    <n v="0"/>
    <n v="0"/>
    <n v="240"/>
    <n v="480"/>
    <n v="0"/>
    <n v="480"/>
    <n v="0"/>
    <n v="0"/>
    <n v="0"/>
    <n v="0"/>
    <n v="0"/>
    <n v="0"/>
    <n v="0"/>
    <n v="0"/>
    <n v="0"/>
    <n v="0"/>
  </r>
  <r>
    <n v="315"/>
    <d v="2015-02-18T00:00:00"/>
    <x v="6"/>
    <s v="UN"/>
    <s v="IOM"/>
    <x v="11"/>
    <m/>
    <s v="Hamza_الحمزة"/>
    <m/>
    <m/>
    <s v="Winter"/>
    <s v="Delivered"/>
    <s v="In-kind"/>
    <s v="SRP"/>
    <n v="150"/>
    <n v="150"/>
    <m/>
    <m/>
    <n v="0"/>
    <m/>
    <n v="150"/>
    <n v="600"/>
    <n v="600"/>
    <n v="0"/>
    <m/>
    <n v="0"/>
    <n v="150"/>
    <n v="150"/>
    <n v="150"/>
    <m/>
    <m/>
    <m/>
    <m/>
    <m/>
    <m/>
    <m/>
    <m/>
    <n v="150"/>
    <n v="150"/>
    <m/>
    <m/>
    <n v="600"/>
  </r>
  <r>
    <n v="316"/>
    <d v="2015-02-18T00:00:00"/>
    <x v="20"/>
    <s v="Int'l NGO"/>
    <s v="CAPNI"/>
    <x v="2"/>
    <m/>
    <s v="Shekhan "/>
    <m/>
    <m/>
    <s v="Winter"/>
    <s v="Delivered"/>
    <s v="In-kind"/>
    <m/>
    <n v="68"/>
    <n v="68"/>
    <m/>
    <m/>
    <n v="0"/>
    <n v="0"/>
    <n v="0"/>
    <n v="340"/>
    <n v="272"/>
    <n v="0"/>
    <n v="136"/>
    <n v="0"/>
    <n v="0"/>
    <n v="0"/>
    <n v="68"/>
    <n v="0"/>
    <n v="0"/>
    <n v="0"/>
    <n v="0"/>
    <n v="0"/>
    <n v="0"/>
    <n v="0"/>
    <n v="0"/>
    <n v="0"/>
    <n v="0"/>
    <n v="0"/>
    <n v="0"/>
    <n v="0"/>
  </r>
  <r>
    <n v="317"/>
    <d v="2015-02-19T00:00:00"/>
    <x v="6"/>
    <s v="UN"/>
    <s v="IOM"/>
    <x v="12"/>
    <s v="IQ-G12"/>
    <s v="Kerbala__كربلاء"/>
    <s v="IQ-D072"/>
    <m/>
    <s v="Winter"/>
    <s v="Delivered"/>
    <s v="In-kind"/>
    <s v="SRP"/>
    <n v="150"/>
    <n v="150"/>
    <m/>
    <m/>
    <n v="0"/>
    <n v="0"/>
    <n v="150"/>
    <n v="600"/>
    <n v="600"/>
    <n v="0"/>
    <n v="0"/>
    <n v="0"/>
    <n v="150"/>
    <n v="150"/>
    <n v="150"/>
    <n v="0"/>
    <n v="0"/>
    <n v="0"/>
    <n v="0"/>
    <n v="0"/>
    <n v="0"/>
    <n v="0"/>
    <n v="0"/>
    <n v="150"/>
    <n v="150"/>
    <n v="0"/>
    <n v="0"/>
    <n v="600"/>
  </r>
  <r>
    <n v="318"/>
    <d v="2015-02-19T00:00:00"/>
    <x v="6"/>
    <s v="UN"/>
    <s v="IOM"/>
    <x v="1"/>
    <s v="IQ-G13"/>
    <s v="Kirkuk__كركوك"/>
    <s v="IQ-D076"/>
    <m/>
    <s v="Winter"/>
    <s v="Delivered"/>
    <s v="In-kind"/>
    <s v="SRP"/>
    <n v="500"/>
    <n v="500"/>
    <m/>
    <m/>
    <n v="0"/>
    <n v="0"/>
    <n v="500"/>
    <n v="2000"/>
    <n v="2000"/>
    <n v="0"/>
    <n v="0"/>
    <n v="0"/>
    <n v="500"/>
    <n v="500"/>
    <n v="500"/>
    <n v="0"/>
    <n v="0"/>
    <n v="0"/>
    <n v="0"/>
    <n v="0"/>
    <n v="0"/>
    <n v="0"/>
    <n v="0"/>
    <n v="500"/>
    <n v="500"/>
    <n v="0"/>
    <n v="0"/>
    <n v="2000"/>
  </r>
  <r>
    <n v="319"/>
    <d v="2015-02-19T00:00:00"/>
    <x v="6"/>
    <s v="UN"/>
    <s v="IOM"/>
    <x v="8"/>
    <s v="IQ-G15"/>
    <s v="Shikhan_الشيخان"/>
    <s v="IQ-D088"/>
    <m/>
    <s v="Winter"/>
    <s v="Delivered"/>
    <s v="In-kind"/>
    <s v="SRP"/>
    <n v="115"/>
    <n v="115"/>
    <m/>
    <m/>
    <n v="0"/>
    <n v="0"/>
    <n v="115"/>
    <n v="460"/>
    <n v="460"/>
    <n v="0"/>
    <n v="0"/>
    <n v="0"/>
    <n v="115"/>
    <n v="115"/>
    <n v="115"/>
    <n v="0"/>
    <n v="0"/>
    <n v="0"/>
    <n v="0"/>
    <n v="0"/>
    <n v="0"/>
    <n v="0"/>
    <n v="0"/>
    <n v="115"/>
    <n v="115"/>
    <n v="0"/>
    <n v="0"/>
    <n v="460"/>
  </r>
  <r>
    <n v="320"/>
    <d v="2015-02-19T00:00:00"/>
    <x v="6"/>
    <s v="UN"/>
    <s v="IOM"/>
    <x v="3"/>
    <s v="IQ-G05"/>
    <s v="Sulaymaniya_السليمانية"/>
    <s v="IQ-D033"/>
    <m/>
    <s v="Winter"/>
    <s v="Delivered"/>
    <s v="In-kind"/>
    <s v="SRP"/>
    <n v="250"/>
    <n v="250"/>
    <m/>
    <m/>
    <n v="0"/>
    <n v="0"/>
    <n v="250"/>
    <n v="1000"/>
    <n v="1000"/>
    <n v="0"/>
    <n v="0"/>
    <n v="0"/>
    <n v="250"/>
    <n v="250"/>
    <n v="250"/>
    <n v="0"/>
    <n v="0"/>
    <n v="0"/>
    <n v="0"/>
    <n v="0"/>
    <n v="0"/>
    <n v="0"/>
    <n v="0"/>
    <n v="250"/>
    <n v="250"/>
    <n v="0"/>
    <n v="0"/>
    <n v="1000"/>
  </r>
  <r>
    <n v="321"/>
    <d v="2015-02-19T00:00:00"/>
    <x v="6"/>
    <s v="UN"/>
    <s v="IOM"/>
    <x v="2"/>
    <s v="IQ-G08"/>
    <s v="Dahuk__دهوك"/>
    <s v="IQ-D049"/>
    <m/>
    <s v="Winter"/>
    <s v="Delivered"/>
    <s v="In-kind"/>
    <s v="SRP"/>
    <n v="340"/>
    <n v="340"/>
    <m/>
    <m/>
    <n v="0"/>
    <n v="0"/>
    <n v="0"/>
    <n v="0"/>
    <n v="0"/>
    <n v="0"/>
    <n v="0"/>
    <n v="340"/>
    <n v="0"/>
    <n v="0"/>
    <n v="0"/>
    <n v="0"/>
    <n v="0"/>
    <n v="0"/>
    <n v="0"/>
    <n v="0"/>
    <n v="0"/>
    <n v="0"/>
    <n v="0"/>
    <n v="0"/>
    <n v="0"/>
    <n v="0"/>
    <n v="0"/>
    <n v="0"/>
  </r>
  <r>
    <n v="322"/>
    <d v="2015-02-19T00:00:00"/>
    <x v="0"/>
    <s v="UN"/>
    <m/>
    <x v="9"/>
    <s v="IQ-G07"/>
    <m/>
    <s v=""/>
    <m/>
    <s v="Normal"/>
    <s v="Delivered"/>
    <s v="In-kind"/>
    <s v="SRP"/>
    <n v="50"/>
    <n v="50"/>
    <m/>
    <m/>
    <n v="0"/>
    <n v="0"/>
    <n v="50"/>
    <n v="300"/>
    <n v="300"/>
    <n v="50"/>
    <n v="50"/>
    <n v="0"/>
    <n v="0"/>
    <n v="50"/>
    <n v="0"/>
    <n v="0"/>
    <n v="0"/>
    <n v="0"/>
    <n v="0"/>
    <n v="0"/>
    <n v="0"/>
    <n v="0"/>
    <n v="0"/>
    <n v="0"/>
    <n v="0"/>
    <n v="0"/>
    <n v="0"/>
    <n v="0"/>
  </r>
  <r>
    <n v="323"/>
    <d v="2015-02-19T00:00:00"/>
    <x v="0"/>
    <s v="UN"/>
    <s v="REACH "/>
    <x v="1"/>
    <m/>
    <m/>
    <m/>
    <m/>
    <s v="Normal"/>
    <s v="Delivered"/>
    <s v="In-kind"/>
    <s v="SRP"/>
    <n v="250"/>
    <n v="250"/>
    <m/>
    <m/>
    <n v="0"/>
    <n v="0"/>
    <n v="250"/>
    <n v="1500"/>
    <n v="1500"/>
    <n v="250"/>
    <n v="250"/>
    <n v="0"/>
    <n v="250"/>
    <n v="250"/>
    <n v="250"/>
    <n v="0"/>
    <n v="0"/>
    <n v="0"/>
    <n v="0"/>
    <n v="0"/>
    <n v="0"/>
    <n v="0"/>
    <n v="0"/>
    <n v="0"/>
    <n v="0"/>
    <n v="0"/>
    <n v="0"/>
    <n v="0"/>
  </r>
  <r>
    <n v="324"/>
    <d v="2015-02-20T00:00:00"/>
    <x v="0"/>
    <s v="UN"/>
    <m/>
    <x v="10"/>
    <s v="IQ-G17"/>
    <m/>
    <s v=""/>
    <m/>
    <s v="Normal"/>
    <s v="Delivered"/>
    <s v="In-kind"/>
    <s v="SRP"/>
    <n v="250"/>
    <n v="250"/>
    <m/>
    <m/>
    <n v="0"/>
    <n v="0"/>
    <n v="250"/>
    <n v="1500"/>
    <n v="1500"/>
    <n v="250"/>
    <n v="250"/>
    <n v="0"/>
    <n v="0"/>
    <n v="250"/>
    <n v="0"/>
    <n v="0"/>
    <n v="0"/>
    <n v="0"/>
    <n v="0"/>
    <n v="0"/>
    <n v="0"/>
    <n v="0"/>
    <n v="0"/>
    <n v="0"/>
    <n v="0"/>
    <n v="0"/>
    <n v="0"/>
    <n v="0"/>
  </r>
  <r>
    <n v="325"/>
    <d v="2015-02-22T00:00:00"/>
    <x v="0"/>
    <s v="UN"/>
    <m/>
    <x v="9"/>
    <s v="IQ-G07"/>
    <m/>
    <s v=""/>
    <m/>
    <s v="Normal"/>
    <s v="Delivered"/>
    <s v="In-kind"/>
    <s v="SRP"/>
    <n v="200"/>
    <n v="200"/>
    <m/>
    <m/>
    <n v="0"/>
    <n v="0"/>
    <n v="200"/>
    <n v="1200"/>
    <n v="1200"/>
    <n v="200"/>
    <n v="200"/>
    <n v="0"/>
    <n v="0"/>
    <n v="200"/>
    <n v="0"/>
    <n v="0"/>
    <n v="0"/>
    <n v="0"/>
    <n v="0"/>
    <n v="0"/>
    <n v="0"/>
    <n v="0"/>
    <n v="0"/>
    <n v="0"/>
    <n v="0"/>
    <n v="0"/>
    <n v="0"/>
    <n v="0"/>
  </r>
  <r>
    <n v="326"/>
    <d v="2015-02-22T00:00:00"/>
    <x v="0"/>
    <s v="UN"/>
    <m/>
    <x v="10"/>
    <s v="IQ-G17"/>
    <m/>
    <s v=""/>
    <m/>
    <s v="Normal"/>
    <s v="Delivered"/>
    <s v="In-kind"/>
    <s v="SRP"/>
    <n v="250"/>
    <n v="250"/>
    <m/>
    <m/>
    <n v="0"/>
    <n v="0"/>
    <n v="250"/>
    <n v="1500"/>
    <n v="1500"/>
    <n v="250"/>
    <n v="250"/>
    <n v="0"/>
    <n v="0"/>
    <n v="250"/>
    <n v="0"/>
    <n v="0"/>
    <n v="0"/>
    <n v="0"/>
    <n v="0"/>
    <n v="0"/>
    <n v="0"/>
    <n v="0"/>
    <n v="0"/>
    <n v="0"/>
    <n v="0"/>
    <n v="0"/>
    <n v="0"/>
    <n v="0"/>
  </r>
  <r>
    <n v="327"/>
    <d v="2015-02-23T00:00:00"/>
    <x v="6"/>
    <s v="UN"/>
    <s v="IOM"/>
    <x v="1"/>
    <m/>
    <s v="Kirkuk__كركوك"/>
    <m/>
    <m/>
    <s v="Winter"/>
    <s v="Delivered"/>
    <s v="In-kind"/>
    <s v="SRP"/>
    <n v="300"/>
    <n v="300"/>
    <m/>
    <m/>
    <n v="0"/>
    <m/>
    <n v="300"/>
    <n v="1200"/>
    <n v="1200"/>
    <n v="0"/>
    <m/>
    <n v="0"/>
    <n v="300"/>
    <n v="300"/>
    <n v="300"/>
    <m/>
    <m/>
    <m/>
    <m/>
    <m/>
    <m/>
    <m/>
    <m/>
    <n v="300"/>
    <n v="300"/>
    <m/>
    <m/>
    <n v="1200"/>
  </r>
  <r>
    <n v="328"/>
    <d v="2015-02-23T00:00:00"/>
    <x v="6"/>
    <s v="UN"/>
    <s v="IOM"/>
    <x v="8"/>
    <m/>
    <s v="Tilkaif_تلكيف"/>
    <m/>
    <m/>
    <s v="Winter"/>
    <s v="Delivered"/>
    <s v="In-kind"/>
    <s v="SRP"/>
    <n v="120"/>
    <n v="120"/>
    <m/>
    <m/>
    <n v="0"/>
    <m/>
    <n v="120"/>
    <n v="480"/>
    <n v="480"/>
    <n v="0"/>
    <m/>
    <n v="0"/>
    <n v="120"/>
    <n v="120"/>
    <n v="120"/>
    <m/>
    <m/>
    <m/>
    <m/>
    <m/>
    <m/>
    <m/>
    <m/>
    <n v="120"/>
    <n v="120"/>
    <m/>
    <m/>
    <n v="480"/>
  </r>
  <r>
    <n v="329"/>
    <d v="2015-02-23T00:00:00"/>
    <x v="6"/>
    <s v="UN"/>
    <s v="IOM"/>
    <x v="7"/>
    <m/>
    <s v="Kut_الكوت"/>
    <m/>
    <m/>
    <s v="Winter"/>
    <s v="Delivered"/>
    <s v="In-kind"/>
    <s v="SRP"/>
    <n v="200"/>
    <n v="200"/>
    <m/>
    <m/>
    <n v="0"/>
    <m/>
    <n v="200"/>
    <n v="800"/>
    <n v="800"/>
    <n v="0"/>
    <m/>
    <n v="0"/>
    <n v="200"/>
    <n v="200"/>
    <n v="200"/>
    <m/>
    <m/>
    <m/>
    <m/>
    <m/>
    <m/>
    <m/>
    <m/>
    <n v="200"/>
    <n v="200"/>
    <m/>
    <m/>
    <n v="800"/>
  </r>
  <r>
    <n v="330"/>
    <d v="2015-02-23T00:00:00"/>
    <x v="0"/>
    <s v="UN"/>
    <s v="Qandil"/>
    <x v="2"/>
    <m/>
    <s v="Semel"/>
    <m/>
    <m/>
    <s v="Winter"/>
    <s v="Delivered"/>
    <s v="In-kind"/>
    <m/>
    <n v="3"/>
    <n v="3"/>
    <m/>
    <m/>
    <n v="0"/>
    <m/>
    <n v="3"/>
    <n v="18"/>
    <n v="18"/>
    <n v="3"/>
    <n v="3"/>
    <m/>
    <n v="3"/>
    <m/>
    <m/>
    <m/>
    <m/>
    <m/>
    <m/>
    <m/>
    <m/>
    <m/>
    <m/>
    <m/>
    <m/>
    <m/>
    <m/>
    <m/>
  </r>
  <r>
    <n v="331"/>
    <d v="2015-02-23T00:00:00"/>
    <x v="0"/>
    <s v="UN"/>
    <m/>
    <x v="9"/>
    <m/>
    <s v="RICC5"/>
    <m/>
    <m/>
    <s v="Normal"/>
    <s v="Delivered"/>
    <s v="In-kind"/>
    <s v="SRP"/>
    <n v="25"/>
    <n v="25"/>
    <m/>
    <m/>
    <n v="0"/>
    <n v="0"/>
    <n v="25"/>
    <n v="150"/>
    <n v="150"/>
    <n v="25"/>
    <n v="25"/>
    <n v="0"/>
    <n v="0"/>
    <n v="25"/>
    <n v="0"/>
    <n v="0"/>
    <n v="0"/>
    <n v="0"/>
    <n v="0"/>
    <n v="0"/>
    <n v="0"/>
    <n v="0"/>
    <n v="0"/>
    <n v="0"/>
    <n v="0"/>
    <n v="0"/>
    <n v="0"/>
    <n v="0"/>
  </r>
  <r>
    <n v="332"/>
    <d v="2015-02-23T00:00:00"/>
    <x v="0"/>
    <s v="UN"/>
    <s v="Al-Khair"/>
    <x v="17"/>
    <m/>
    <s v="Amara_العمارة"/>
    <m/>
    <s v="Host Community"/>
    <s v="Normal"/>
    <s v="Delivered"/>
    <s v="In-kind"/>
    <s v="SRP"/>
    <n v="200"/>
    <n v="200"/>
    <m/>
    <m/>
    <n v="0"/>
    <n v="0"/>
    <n v="200"/>
    <n v="1200"/>
    <n v="1200"/>
    <n v="200"/>
    <n v="200"/>
    <n v="0"/>
    <n v="0"/>
    <n v="200"/>
    <n v="0"/>
    <n v="0"/>
    <n v="0"/>
    <n v="0"/>
    <n v="0"/>
    <n v="0"/>
    <n v="0"/>
    <n v="0"/>
    <n v="0"/>
    <n v="0"/>
    <n v="0"/>
    <n v="0"/>
    <n v="0"/>
    <n v="0"/>
  </r>
  <r>
    <n v="333"/>
    <d v="2015-02-24T00:00:00"/>
    <x v="6"/>
    <s v="UN"/>
    <s v="IOM"/>
    <x v="6"/>
    <m/>
    <s v="Musayab_المسيب"/>
    <m/>
    <m/>
    <s v="Winter"/>
    <s v="Delivered"/>
    <s v="In-kind"/>
    <s v="SRP"/>
    <n v="150"/>
    <n v="150"/>
    <m/>
    <m/>
    <n v="0"/>
    <m/>
    <n v="150"/>
    <n v="600"/>
    <n v="600"/>
    <n v="0"/>
    <m/>
    <n v="0"/>
    <n v="150"/>
    <n v="150"/>
    <n v="150"/>
    <m/>
    <m/>
    <m/>
    <m/>
    <m/>
    <m/>
    <m/>
    <m/>
    <n v="150"/>
    <n v="150"/>
    <m/>
    <m/>
    <n v="600"/>
  </r>
  <r>
    <n v="334"/>
    <d v="2015-02-24T00:00:00"/>
    <x v="6"/>
    <s v="UN"/>
    <s v="IOM"/>
    <x v="9"/>
    <m/>
    <s v="Mada'in_المدائن"/>
    <m/>
    <m/>
    <s v="Winter"/>
    <s v="Delivered"/>
    <s v="In-kind"/>
    <s v="SRP"/>
    <n v="150"/>
    <n v="150"/>
    <m/>
    <m/>
    <n v="0"/>
    <m/>
    <n v="150"/>
    <n v="0"/>
    <n v="900"/>
    <n v="0"/>
    <m/>
    <n v="0"/>
    <n v="0"/>
    <n v="0"/>
    <n v="150"/>
    <m/>
    <m/>
    <m/>
    <m/>
    <m/>
    <m/>
    <m/>
    <m/>
    <n v="0"/>
    <n v="150"/>
    <m/>
    <m/>
    <n v="0"/>
  </r>
  <r>
    <n v="335"/>
    <d v="2015-02-24T00:00:00"/>
    <x v="6"/>
    <s v="UN"/>
    <s v="IOM"/>
    <x v="0"/>
    <m/>
    <s v="Ba'quba_بعقوبة"/>
    <m/>
    <m/>
    <s v="Winter"/>
    <s v="Delivered"/>
    <s v="In-kind"/>
    <s v="SRP"/>
    <n v="250"/>
    <n v="250"/>
    <m/>
    <m/>
    <n v="0"/>
    <m/>
    <n v="250"/>
    <n v="0"/>
    <n v="1500"/>
    <n v="0"/>
    <m/>
    <n v="0"/>
    <n v="0"/>
    <n v="0"/>
    <n v="250"/>
    <m/>
    <m/>
    <m/>
    <m/>
    <m/>
    <m/>
    <m/>
    <m/>
    <n v="0"/>
    <n v="250"/>
    <m/>
    <m/>
    <n v="1500"/>
  </r>
  <r>
    <n v="336"/>
    <d v="2015-02-24T00:00:00"/>
    <x v="6"/>
    <s v="UN"/>
    <s v="IOM"/>
    <x v="4"/>
    <m/>
    <s v="Erbil__اربيل"/>
    <m/>
    <m/>
    <s v="Winter"/>
    <s v="Delivered"/>
    <s v="In-kind"/>
    <s v="SRP"/>
    <n v="300"/>
    <n v="300"/>
    <m/>
    <m/>
    <n v="0"/>
    <m/>
    <n v="300"/>
    <n v="1200"/>
    <n v="1200"/>
    <n v="600"/>
    <m/>
    <n v="0"/>
    <n v="300"/>
    <n v="300"/>
    <n v="300"/>
    <m/>
    <m/>
    <m/>
    <m/>
    <m/>
    <m/>
    <m/>
    <m/>
    <n v="300"/>
    <n v="300"/>
    <m/>
    <m/>
    <n v="1200"/>
  </r>
  <r>
    <n v="337"/>
    <d v="2015-02-24T00:00:00"/>
    <x v="0"/>
    <s v="UN"/>
    <m/>
    <x v="13"/>
    <m/>
    <s v="Basrah__البصرة"/>
    <m/>
    <m/>
    <s v="Normal"/>
    <s v="Delivered"/>
    <s v="In-kind"/>
    <s v="SRP"/>
    <n v="150"/>
    <n v="150"/>
    <m/>
    <m/>
    <n v="0"/>
    <n v="0"/>
    <n v="150"/>
    <n v="900"/>
    <n v="900"/>
    <n v="150"/>
    <n v="150"/>
    <n v="0"/>
    <n v="0"/>
    <n v="150"/>
    <n v="0"/>
    <n v="0"/>
    <n v="0"/>
    <n v="0"/>
    <n v="0"/>
    <n v="0"/>
    <n v="0"/>
    <n v="0"/>
    <n v="0"/>
    <n v="0"/>
    <n v="0"/>
    <n v="0"/>
    <n v="0"/>
    <n v="0"/>
  </r>
  <r>
    <n v="338"/>
    <d v="2015-02-24T00:00:00"/>
    <x v="0"/>
    <s v="UN"/>
    <m/>
    <x v="10"/>
    <m/>
    <s v="Abu Sukhair Road"/>
    <m/>
    <m/>
    <s v="Normal"/>
    <s v="Delivered"/>
    <s v="In-kind"/>
    <s v="SRP"/>
    <n v="250"/>
    <n v="250"/>
    <m/>
    <m/>
    <n v="0"/>
    <n v="0"/>
    <n v="250"/>
    <n v="1500"/>
    <n v="1500"/>
    <n v="250"/>
    <n v="250"/>
    <n v="0"/>
    <n v="0"/>
    <n v="250"/>
    <n v="0"/>
    <n v="0"/>
    <n v="0"/>
    <n v="0"/>
    <n v="0"/>
    <n v="0"/>
    <n v="0"/>
    <n v="0"/>
    <n v="0"/>
    <n v="0"/>
    <n v="0"/>
    <n v="0"/>
    <n v="0"/>
    <n v="0"/>
  </r>
  <r>
    <n v="339"/>
    <d v="2015-02-24T00:00:00"/>
    <x v="0"/>
    <s v="UN"/>
    <s v="REACH "/>
    <x v="1"/>
    <m/>
    <s v="Kirkuk__كركوك"/>
    <m/>
    <m/>
    <s v="Normal"/>
    <s v="Delivered"/>
    <s v="In-kind"/>
    <s v="SRP"/>
    <n v="192"/>
    <n v="192"/>
    <m/>
    <m/>
    <n v="0"/>
    <n v="0"/>
    <n v="192"/>
    <n v="0"/>
    <n v="1152"/>
    <n v="192"/>
    <n v="192"/>
    <n v="0"/>
    <n v="192"/>
    <n v="192"/>
    <n v="192"/>
    <n v="0"/>
    <n v="0"/>
    <n v="0"/>
    <n v="0"/>
    <n v="0"/>
    <n v="0"/>
    <n v="0"/>
    <n v="0"/>
    <n v="0"/>
    <n v="0"/>
    <n v="0"/>
    <n v="0"/>
    <n v="0"/>
  </r>
  <r>
    <n v="340"/>
    <d v="2015-02-25T00:00:00"/>
    <x v="6"/>
    <s v="UN"/>
    <s v="IOM"/>
    <x v="2"/>
    <m/>
    <s v="Sumel_سميل"/>
    <m/>
    <m/>
    <s v="Winter"/>
    <s v="Delivered"/>
    <s v="In-kind"/>
    <s v="SRP"/>
    <n v="300"/>
    <n v="300"/>
    <m/>
    <m/>
    <n v="0"/>
    <m/>
    <n v="300"/>
    <n v="1200"/>
    <n v="1200"/>
    <n v="600"/>
    <m/>
    <n v="0"/>
    <n v="300"/>
    <n v="300"/>
    <n v="300"/>
    <m/>
    <m/>
    <m/>
    <m/>
    <m/>
    <m/>
    <m/>
    <m/>
    <n v="300"/>
    <n v="300"/>
    <m/>
    <m/>
    <n v="1200"/>
  </r>
  <r>
    <n v="341"/>
    <d v="2015-02-25T00:00:00"/>
    <x v="6"/>
    <s v="UN"/>
    <s v="IOM"/>
    <x v="1"/>
    <m/>
    <s v="Kirkuk__كركوك"/>
    <m/>
    <m/>
    <s v="Winter"/>
    <s v="Delivered"/>
    <s v="In-kind"/>
    <s v="SRP"/>
    <n v="300"/>
    <n v="300"/>
    <m/>
    <m/>
    <n v="0"/>
    <m/>
    <n v="300"/>
    <n v="1200"/>
    <n v="1200"/>
    <n v="0"/>
    <m/>
    <n v="0"/>
    <n v="300"/>
    <n v="300"/>
    <n v="300"/>
    <m/>
    <m/>
    <m/>
    <m/>
    <m/>
    <m/>
    <m/>
    <m/>
    <n v="300"/>
    <n v="300"/>
    <m/>
    <m/>
    <n v="1200"/>
  </r>
  <r>
    <n v="342"/>
    <d v="2015-02-25T00:00:00"/>
    <x v="6"/>
    <s v="UN"/>
    <s v="IOM"/>
    <x v="10"/>
    <m/>
    <s v="Manathera_المناذرة"/>
    <m/>
    <m/>
    <s v="Winter"/>
    <s v="Delivered"/>
    <s v="In-kind"/>
    <s v="SRP"/>
    <n v="150"/>
    <n v="150"/>
    <m/>
    <m/>
    <n v="0"/>
    <m/>
    <n v="150"/>
    <n v="600"/>
    <n v="600"/>
    <n v="0"/>
    <m/>
    <n v="0"/>
    <n v="150"/>
    <n v="150"/>
    <n v="150"/>
    <m/>
    <m/>
    <m/>
    <m/>
    <m/>
    <m/>
    <m/>
    <m/>
    <n v="150"/>
    <n v="150"/>
    <m/>
    <m/>
    <n v="600"/>
  </r>
  <r>
    <n v="343"/>
    <d v="2015-02-25T00:00:00"/>
    <x v="6"/>
    <s v="UN"/>
    <s v="IOM"/>
    <x v="11"/>
    <m/>
    <m/>
    <m/>
    <m/>
    <s v="Winter"/>
    <s v="Delivered"/>
    <s v="In-kind"/>
    <s v="SRP"/>
    <n v="150"/>
    <n v="150"/>
    <m/>
    <m/>
    <n v="0"/>
    <m/>
    <n v="150"/>
    <n v="600"/>
    <n v="600"/>
    <n v="0"/>
    <m/>
    <n v="0"/>
    <n v="150"/>
    <n v="150"/>
    <n v="150"/>
    <m/>
    <m/>
    <m/>
    <m/>
    <m/>
    <m/>
    <m/>
    <m/>
    <n v="150"/>
    <n v="150"/>
    <m/>
    <m/>
    <n v="600"/>
  </r>
  <r>
    <n v="344"/>
    <d v="2015-02-25T00:00:00"/>
    <x v="0"/>
    <s v="UN"/>
    <m/>
    <x v="6"/>
    <m/>
    <s v="Hilla center/ Mussaib"/>
    <m/>
    <m/>
    <s v="Normal"/>
    <s v="Delivered"/>
    <s v="In-kind"/>
    <s v="SRP"/>
    <n v="200"/>
    <n v="200"/>
    <m/>
    <m/>
    <n v="0"/>
    <n v="0"/>
    <n v="200"/>
    <n v="1200"/>
    <n v="1200"/>
    <n v="200"/>
    <n v="200"/>
    <n v="0"/>
    <n v="0"/>
    <n v="200"/>
    <n v="0"/>
    <n v="0"/>
    <n v="0"/>
    <n v="0"/>
    <n v="0"/>
    <n v="0"/>
    <n v="0"/>
    <n v="0"/>
    <n v="0"/>
    <n v="0"/>
    <n v="0"/>
    <n v="0"/>
    <n v="0"/>
    <n v="0"/>
  </r>
  <r>
    <n v="345"/>
    <d v="2015-02-25T00:00:00"/>
    <x v="0"/>
    <s v="UN"/>
    <m/>
    <x v="10"/>
    <m/>
    <s v="Abu Sukhair Road"/>
    <m/>
    <m/>
    <s v="Normal"/>
    <s v="Delivered"/>
    <s v="In-kind"/>
    <s v="SRP"/>
    <n v="200"/>
    <n v="200"/>
    <m/>
    <m/>
    <n v="0"/>
    <n v="0"/>
    <n v="200"/>
    <n v="1200"/>
    <n v="1200"/>
    <n v="200"/>
    <n v="200"/>
    <n v="0"/>
    <n v="0"/>
    <n v="200"/>
    <n v="0"/>
    <n v="0"/>
    <n v="0"/>
    <n v="0"/>
    <n v="0"/>
    <n v="0"/>
    <n v="0"/>
    <n v="0"/>
    <n v="0"/>
    <n v="0"/>
    <n v="0"/>
    <n v="0"/>
    <n v="0"/>
    <n v="0"/>
  </r>
  <r>
    <n v="346"/>
    <d v="2015-02-25T00:00:00"/>
    <x v="13"/>
    <s v="Int'l NGO"/>
    <m/>
    <x v="8"/>
    <m/>
    <s v="Telafar_تلعفر"/>
    <m/>
    <m/>
    <s v="Normal"/>
    <s v="Delivered"/>
    <s v="In-kind"/>
    <s v="SRP"/>
    <n v="800"/>
    <m/>
    <m/>
    <m/>
    <n v="0"/>
    <n v="0"/>
    <n v="0"/>
    <n v="0"/>
    <n v="0"/>
    <n v="800"/>
    <n v="0"/>
    <n v="0"/>
    <n v="0"/>
    <n v="0"/>
    <n v="800"/>
    <n v="0"/>
    <n v="0"/>
    <n v="0"/>
    <n v="0"/>
    <n v="0"/>
    <n v="0"/>
    <n v="0"/>
    <n v="0"/>
    <n v="0"/>
    <n v="0"/>
    <n v="0"/>
    <n v="0"/>
    <n v="0"/>
  </r>
  <r>
    <n v="347"/>
    <d v="2015-02-26T00:00:00"/>
    <x v="6"/>
    <s v="UN"/>
    <s v="IOM"/>
    <x v="6"/>
    <m/>
    <s v="Hilla_الحلة"/>
    <m/>
    <m/>
    <s v="Winter"/>
    <s v="Delivered"/>
    <s v="In-kind"/>
    <s v="SRP"/>
    <n v="150"/>
    <n v="150"/>
    <m/>
    <m/>
    <n v="0"/>
    <m/>
    <n v="150"/>
    <n v="600"/>
    <n v="600"/>
    <n v="0"/>
    <m/>
    <n v="0"/>
    <n v="150"/>
    <n v="150"/>
    <n v="150"/>
    <m/>
    <m/>
    <m/>
    <m/>
    <m/>
    <m/>
    <m/>
    <m/>
    <n v="150"/>
    <n v="150"/>
    <m/>
    <m/>
    <n v="600"/>
  </r>
  <r>
    <n v="348"/>
    <d v="2015-02-26T00:00:00"/>
    <x v="6"/>
    <s v="UN"/>
    <s v="IOM"/>
    <x v="9"/>
    <m/>
    <m/>
    <m/>
    <m/>
    <s v="Winter"/>
    <s v="Delivered"/>
    <s v="In-kind"/>
    <s v="SRP"/>
    <n v="250"/>
    <n v="250"/>
    <m/>
    <m/>
    <n v="0"/>
    <m/>
    <n v="250"/>
    <n v="1000"/>
    <n v="1000"/>
    <n v="0"/>
    <m/>
    <n v="0"/>
    <n v="250"/>
    <n v="250"/>
    <n v="250"/>
    <m/>
    <m/>
    <m/>
    <m/>
    <m/>
    <m/>
    <m/>
    <m/>
    <n v="250"/>
    <n v="250"/>
    <m/>
    <m/>
    <n v="1000"/>
  </r>
  <r>
    <n v="349"/>
    <d v="2015-02-26T00:00:00"/>
    <x v="6"/>
    <s v="UN"/>
    <s v="IOM"/>
    <x v="0"/>
    <m/>
    <s v="Ba'quba_بعقوبة"/>
    <m/>
    <m/>
    <s v="Winter"/>
    <s v="Delivered"/>
    <s v="In-kind"/>
    <s v="SRP"/>
    <n v="250"/>
    <n v="250"/>
    <m/>
    <m/>
    <n v="0"/>
    <m/>
    <n v="250"/>
    <n v="0"/>
    <n v="1500"/>
    <n v="0"/>
    <m/>
    <n v="0"/>
    <n v="0"/>
    <n v="0"/>
    <n v="250"/>
    <m/>
    <m/>
    <m/>
    <m/>
    <m/>
    <m/>
    <m/>
    <m/>
    <n v="0"/>
    <n v="250"/>
    <m/>
    <m/>
    <n v="1500"/>
  </r>
  <r>
    <n v="350"/>
    <d v="2015-02-26T00:00:00"/>
    <x v="6"/>
    <s v="UN"/>
    <s v="IOM"/>
    <x v="1"/>
    <m/>
    <s v="Kirkuk__كركوك"/>
    <m/>
    <m/>
    <s v="Winter"/>
    <s v="Delivered"/>
    <s v="In-kind"/>
    <s v="SRP"/>
    <n v="300"/>
    <n v="300"/>
    <m/>
    <m/>
    <n v="0"/>
    <m/>
    <n v="300"/>
    <n v="1200"/>
    <n v="1200"/>
    <n v="0"/>
    <m/>
    <n v="0"/>
    <n v="300"/>
    <n v="300"/>
    <n v="300"/>
    <m/>
    <m/>
    <m/>
    <m/>
    <m/>
    <m/>
    <m/>
    <m/>
    <n v="300"/>
    <n v="300"/>
    <m/>
    <m/>
    <n v="1200"/>
  </r>
  <r>
    <n v="351"/>
    <d v="2015-02-26T00:00:00"/>
    <x v="6"/>
    <s v="UN"/>
    <s v="IOM"/>
    <x v="8"/>
    <m/>
    <s v="Tilkaif_تلكيف"/>
    <m/>
    <m/>
    <s v="Winter"/>
    <s v="Delivered"/>
    <s v="In-kind"/>
    <s v="SRP"/>
    <n v="135"/>
    <n v="135"/>
    <m/>
    <m/>
    <n v="0"/>
    <m/>
    <n v="135"/>
    <n v="0"/>
    <n v="810"/>
    <n v="0"/>
    <m/>
    <n v="0"/>
    <n v="0"/>
    <n v="0"/>
    <n v="135"/>
    <m/>
    <m/>
    <m/>
    <m/>
    <m/>
    <m/>
    <m/>
    <m/>
    <n v="0"/>
    <n v="135"/>
    <m/>
    <m/>
    <n v="810"/>
  </r>
  <r>
    <n v="352"/>
    <d v="2015-02-26T00:00:00"/>
    <x v="0"/>
    <s v="UN"/>
    <s v="Qandil"/>
    <x v="2"/>
    <m/>
    <s v="Dohuk"/>
    <m/>
    <m/>
    <s v="Winter"/>
    <s v="Delivered"/>
    <s v="In-kind"/>
    <m/>
    <n v="2"/>
    <n v="2"/>
    <m/>
    <m/>
    <n v="0"/>
    <m/>
    <n v="2"/>
    <n v="12"/>
    <n v="12"/>
    <n v="2"/>
    <n v="2"/>
    <m/>
    <n v="2"/>
    <m/>
    <m/>
    <m/>
    <m/>
    <m/>
    <m/>
    <m/>
    <m/>
    <m/>
    <m/>
    <m/>
    <m/>
    <m/>
    <m/>
    <m/>
  </r>
  <r>
    <n v="353"/>
    <d v="2015-02-26T00:00:00"/>
    <x v="0"/>
    <s v="UN"/>
    <m/>
    <x v="9"/>
    <m/>
    <s v="RICC5"/>
    <m/>
    <m/>
    <s v="Normal"/>
    <s v="Delivered"/>
    <s v="In-kind"/>
    <s v="SRP"/>
    <n v="100"/>
    <n v="100"/>
    <m/>
    <m/>
    <n v="0"/>
    <n v="0"/>
    <n v="100"/>
    <n v="600"/>
    <n v="600"/>
    <n v="100"/>
    <n v="100"/>
    <n v="0"/>
    <n v="0"/>
    <n v="100"/>
    <n v="0"/>
    <n v="0"/>
    <n v="0"/>
    <n v="0"/>
    <n v="0"/>
    <n v="0"/>
    <n v="0"/>
    <n v="0"/>
    <n v="0"/>
    <n v="0"/>
    <n v="0"/>
    <n v="0"/>
    <n v="0"/>
    <n v="0"/>
  </r>
  <r>
    <n v="354"/>
    <d v="2015-02-26T00:00:00"/>
    <x v="21"/>
    <s v="Int'l NGO"/>
    <s v="YAO"/>
    <x v="3"/>
    <m/>
    <s v="Sulaymaniya_السليمانية"/>
    <m/>
    <m/>
    <s v="Normal"/>
    <s v="Delivered"/>
    <s v="In-kind"/>
    <s v="non-SRP"/>
    <n v="393"/>
    <n v="393"/>
    <m/>
    <m/>
    <n v="0"/>
    <n v="0"/>
    <n v="45"/>
    <n v="3832"/>
    <n v="6819"/>
    <n v="393"/>
    <n v="691"/>
    <n v="0"/>
    <n v="0"/>
    <n v="626"/>
    <n v="0"/>
    <n v="0"/>
    <n v="0"/>
    <n v="0"/>
    <n v="0"/>
    <n v="0"/>
    <n v="0"/>
    <n v="0"/>
    <n v="0"/>
    <n v="0"/>
    <n v="0"/>
    <n v="0"/>
    <n v="0"/>
    <n v="0"/>
  </r>
  <r>
    <n v="355"/>
    <d v="2015-02-27T00:00:00"/>
    <x v="21"/>
    <s v="Int'l NGO"/>
    <s v="YAO"/>
    <x v="3"/>
    <m/>
    <s v="Sulaymaniya_السليمانية"/>
    <m/>
    <m/>
    <s v="Winter"/>
    <s v="Delivered"/>
    <s v="In-kind"/>
    <s v="non-SRP"/>
    <n v="631"/>
    <m/>
    <m/>
    <m/>
    <n v="0"/>
    <n v="1530"/>
    <n v="0"/>
    <n v="0"/>
    <n v="0"/>
    <n v="0"/>
    <n v="0"/>
    <n v="0"/>
    <n v="0"/>
    <n v="0"/>
    <n v="0"/>
    <n v="0"/>
    <n v="0"/>
    <n v="0"/>
    <n v="631"/>
    <n v="0"/>
    <n v="0"/>
    <n v="0"/>
    <n v="0"/>
    <n v="651"/>
    <n v="0"/>
    <n v="0"/>
    <n v="0"/>
    <n v="0"/>
  </r>
  <r>
    <n v="356"/>
    <d v="2015-02-27T00:00:00"/>
    <x v="22"/>
    <s v="Int'l NGO"/>
    <m/>
    <x v="2"/>
    <m/>
    <s v="Sumel_سميل"/>
    <m/>
    <m/>
    <s v="Winter"/>
    <s v="Delivered"/>
    <s v="Cash"/>
    <s v="non-SRP"/>
    <n v="329"/>
    <m/>
    <m/>
    <n v="503.64741641337383"/>
    <m/>
    <m/>
    <m/>
    <m/>
    <m/>
    <m/>
    <m/>
    <m/>
    <m/>
    <m/>
    <m/>
    <m/>
    <m/>
    <m/>
    <m/>
    <m/>
    <m/>
    <m/>
    <m/>
    <m/>
    <m/>
    <m/>
    <m/>
    <m/>
  </r>
  <r>
    <n v="357"/>
    <d v="2015-02-27T00:00:00"/>
    <x v="16"/>
    <s v="Int'l NGO"/>
    <m/>
    <x v="2"/>
    <m/>
    <s v="Amedi_العمادية"/>
    <m/>
    <m/>
    <s v="Winter"/>
    <s v="Delivered"/>
    <s v="Cash"/>
    <s v="non-SRP"/>
    <n v="239"/>
    <m/>
    <m/>
    <n v="389.95815899581589"/>
    <m/>
    <m/>
    <m/>
    <m/>
    <m/>
    <m/>
    <m/>
    <m/>
    <m/>
    <m/>
    <m/>
    <m/>
    <m/>
    <m/>
    <m/>
    <m/>
    <m/>
    <m/>
    <m/>
    <m/>
    <m/>
    <m/>
    <m/>
    <m/>
  </r>
  <r>
    <n v="358"/>
    <d v="2015-02-27T00:00:00"/>
    <x v="22"/>
    <s v="Int'l NGO"/>
    <m/>
    <x v="8"/>
    <m/>
    <s v="Shikhan_الشيخان"/>
    <m/>
    <m/>
    <s v="Winter"/>
    <s v="Delivered"/>
    <s v="Cash"/>
    <s v="non-SRP"/>
    <n v="400"/>
    <m/>
    <m/>
    <n v="250"/>
    <m/>
    <m/>
    <m/>
    <m/>
    <m/>
    <m/>
    <m/>
    <m/>
    <m/>
    <m/>
    <m/>
    <m/>
    <m/>
    <m/>
    <m/>
    <m/>
    <m/>
    <m/>
    <m/>
    <m/>
    <m/>
    <m/>
    <m/>
    <m/>
  </r>
  <r>
    <n v="359"/>
    <d v="2015-02-27T00:00:00"/>
    <x v="14"/>
    <s v="Int'l NGO"/>
    <m/>
    <x v="9"/>
    <m/>
    <s v="Abu Ghraib_أبو غريب"/>
    <m/>
    <m/>
    <s v="Winter"/>
    <s v="Delivered"/>
    <s v="Cash"/>
    <s v="non-SRP"/>
    <n v="25"/>
    <m/>
    <m/>
    <n v="630"/>
    <m/>
    <m/>
    <m/>
    <m/>
    <m/>
    <m/>
    <m/>
    <m/>
    <m/>
    <m/>
    <m/>
    <m/>
    <m/>
    <m/>
    <m/>
    <m/>
    <m/>
    <m/>
    <m/>
    <m/>
    <m/>
    <m/>
    <m/>
    <m/>
  </r>
  <r>
    <n v="360"/>
    <d v="2015-02-27T00:00:00"/>
    <x v="16"/>
    <s v="Int'l NGO"/>
    <m/>
    <x v="2"/>
    <m/>
    <s v="Amedi_العمادية"/>
    <m/>
    <m/>
    <s v="Winter"/>
    <s v="Delivered"/>
    <s v="Cash"/>
    <s v="non-SRP"/>
    <n v="388"/>
    <m/>
    <m/>
    <n v="36.494845360824741"/>
    <m/>
    <m/>
    <m/>
    <m/>
    <m/>
    <m/>
    <m/>
    <m/>
    <m/>
    <m/>
    <m/>
    <m/>
    <m/>
    <m/>
    <m/>
    <m/>
    <m/>
    <m/>
    <m/>
    <m/>
    <m/>
    <m/>
    <m/>
    <m/>
  </r>
  <r>
    <n v="361"/>
    <d v="2015-03-01T00:00:00"/>
    <x v="4"/>
    <s v="Int'l NGO"/>
    <m/>
    <x v="2"/>
    <m/>
    <s v="Zakho_زاخو"/>
    <m/>
    <m/>
    <s v="Winter"/>
    <s v="Delivered"/>
    <s v="Cash"/>
    <s v="non-SRP"/>
    <n v="185"/>
    <m/>
    <m/>
    <n v="347.02702702702703"/>
    <m/>
    <m/>
    <m/>
    <m/>
    <m/>
    <m/>
    <m/>
    <m/>
    <m/>
    <m/>
    <m/>
    <m/>
    <m/>
    <m/>
    <m/>
    <m/>
    <m/>
    <m/>
    <m/>
    <m/>
    <m/>
    <m/>
    <m/>
    <m/>
  </r>
  <r>
    <n v="362"/>
    <d v="2015-03-01T00:00:00"/>
    <x v="23"/>
    <s v="Int'l NGO"/>
    <m/>
    <x v="2"/>
    <m/>
    <s v="Zakho_زاخو"/>
    <m/>
    <m/>
    <s v="Normal"/>
    <s v="Delivered"/>
    <s v="Cash"/>
    <s v="non-SRP"/>
    <n v="293"/>
    <m/>
    <m/>
    <n v="250"/>
    <m/>
    <m/>
    <m/>
    <m/>
    <m/>
    <m/>
    <m/>
    <m/>
    <m/>
    <m/>
    <m/>
    <m/>
    <m/>
    <m/>
    <m/>
    <m/>
    <m/>
    <m/>
    <m/>
    <m/>
    <m/>
    <m/>
    <m/>
    <m/>
  </r>
  <r>
    <n v="363"/>
    <d v="2015-03-01T00:00:00"/>
    <x v="24"/>
    <s v="Int'l NGO"/>
    <m/>
    <x v="2"/>
    <m/>
    <s v="Dahuk__دهوك"/>
    <m/>
    <m/>
    <s v="Normal"/>
    <s v="Delivered"/>
    <s v="In-kind"/>
    <s v="non-SRP"/>
    <n v="13"/>
    <m/>
    <m/>
    <m/>
    <n v="0"/>
    <n v="0"/>
    <n v="13"/>
    <n v="13"/>
    <n v="78"/>
    <n v="13"/>
    <n v="0"/>
    <n v="0"/>
    <n v="0"/>
    <n v="0"/>
    <n v="0"/>
    <n v="0"/>
    <n v="0"/>
    <n v="0"/>
    <n v="0"/>
    <n v="0"/>
    <n v="0"/>
    <n v="0"/>
    <n v="0"/>
    <n v="0"/>
    <n v="13"/>
    <n v="0"/>
    <n v="0"/>
    <n v="13"/>
  </r>
  <r>
    <n v="364"/>
    <d v="2015-03-01T00:00:00"/>
    <x v="0"/>
    <s v="UN"/>
    <m/>
    <x v="9"/>
    <m/>
    <s v="RICC6"/>
    <m/>
    <m/>
    <s v="Normal"/>
    <s v="Delivered"/>
    <s v="In-kind"/>
    <s v="SRP"/>
    <n v="150"/>
    <n v="150"/>
    <m/>
    <m/>
    <n v="0"/>
    <n v="0"/>
    <n v="150"/>
    <n v="900"/>
    <n v="900"/>
    <n v="150"/>
    <n v="150"/>
    <n v="0"/>
    <n v="0"/>
    <n v="150"/>
    <n v="0"/>
    <n v="0"/>
    <n v="0"/>
    <n v="0"/>
    <n v="0"/>
    <n v="0"/>
    <n v="0"/>
    <n v="0"/>
    <n v="0"/>
    <n v="0"/>
    <n v="0"/>
    <n v="0"/>
    <n v="0"/>
    <n v="0"/>
  </r>
  <r>
    <n v="365"/>
    <d v="2015-03-02T00:00:00"/>
    <x v="6"/>
    <s v="UN"/>
    <s v="IOM"/>
    <x v="1"/>
    <m/>
    <s v="Daquq_داقوق"/>
    <m/>
    <m/>
    <s v="Winter"/>
    <s v="Delivered"/>
    <s v="In-kind"/>
    <s v="SRP"/>
    <n v="225"/>
    <n v="225"/>
    <m/>
    <m/>
    <n v="0"/>
    <n v="0"/>
    <n v="200"/>
    <n v="900"/>
    <n v="900"/>
    <n v="0"/>
    <n v="0"/>
    <n v="0"/>
    <n v="225"/>
    <n v="225"/>
    <n v="225"/>
    <n v="0"/>
    <n v="0"/>
    <n v="0"/>
    <n v="0"/>
    <n v="0"/>
    <n v="0"/>
    <n v="0"/>
    <n v="225"/>
    <n v="225"/>
    <n v="0"/>
    <n v="0"/>
    <n v="900"/>
    <n v="0"/>
  </r>
  <r>
    <n v="366"/>
    <d v="2015-03-02T00:00:00"/>
    <x v="6"/>
    <s v="UN"/>
    <s v="IOM"/>
    <x v="8"/>
    <m/>
    <s v="Tilkaif_تلكيف"/>
    <m/>
    <m/>
    <s v="Winter"/>
    <s v="Delivered"/>
    <s v="In-kind"/>
    <s v="SRP"/>
    <n v="100"/>
    <n v="100"/>
    <m/>
    <m/>
    <n v="0"/>
    <n v="0"/>
    <n v="100"/>
    <n v="600"/>
    <n v="600"/>
    <n v="0"/>
    <n v="0"/>
    <n v="0"/>
    <n v="100"/>
    <n v="100"/>
    <n v="100"/>
    <n v="0"/>
    <n v="0"/>
    <n v="0"/>
    <n v="0"/>
    <n v="0"/>
    <n v="0"/>
    <n v="0"/>
    <n v="100"/>
    <n v="100"/>
    <n v="0"/>
    <n v="0"/>
    <n v="600"/>
    <n v="0"/>
  </r>
  <r>
    <n v="367"/>
    <d v="2015-03-02T00:00:00"/>
    <x v="6"/>
    <s v="UN"/>
    <s v="IOM"/>
    <x v="4"/>
    <m/>
    <s v="Erbil__اربيل"/>
    <m/>
    <m/>
    <s v="Winter"/>
    <s v="Delivered"/>
    <s v="In-kind"/>
    <s v="SRP"/>
    <n v="250"/>
    <n v="250"/>
    <m/>
    <m/>
    <n v="0"/>
    <m/>
    <n v="250"/>
    <n v="0"/>
    <n v="1000"/>
    <n v="0"/>
    <m/>
    <n v="0"/>
    <n v="0"/>
    <n v="0"/>
    <n v="250"/>
    <m/>
    <m/>
    <m/>
    <m/>
    <m/>
    <m/>
    <m/>
    <n v="250"/>
    <n v="250"/>
    <m/>
    <m/>
    <n v="0"/>
    <m/>
  </r>
  <r>
    <n v="368"/>
    <d v="2015-03-02T00:00:00"/>
    <x v="0"/>
    <s v="UN"/>
    <m/>
    <x v="7"/>
    <m/>
    <s v="Al-Hay center"/>
    <m/>
    <m/>
    <s v="Normal"/>
    <s v="Delivered"/>
    <s v="In-kind"/>
    <s v="SRP"/>
    <n v="150"/>
    <n v="150"/>
    <m/>
    <m/>
    <n v="0"/>
    <n v="0"/>
    <n v="150"/>
    <n v="900"/>
    <n v="900"/>
    <n v="150"/>
    <n v="150"/>
    <n v="0"/>
    <n v="0"/>
    <n v="150"/>
    <n v="0"/>
    <n v="0"/>
    <n v="0"/>
    <n v="0"/>
    <n v="0"/>
    <n v="0"/>
    <n v="0"/>
    <n v="0"/>
    <n v="0"/>
    <n v="0"/>
    <n v="0"/>
    <n v="0"/>
    <n v="0"/>
    <n v="0"/>
  </r>
  <r>
    <n v="369"/>
    <d v="2015-03-02T00:00:00"/>
    <x v="0"/>
    <s v="UN"/>
    <s v="REACH "/>
    <x v="1"/>
    <m/>
    <m/>
    <m/>
    <m/>
    <s v="Normal"/>
    <s v="Delivered"/>
    <s v="In-kind"/>
    <s v="SRP"/>
    <n v="250"/>
    <n v="250"/>
    <m/>
    <m/>
    <n v="0"/>
    <n v="0"/>
    <n v="250"/>
    <n v="1500"/>
    <n v="1500"/>
    <n v="250"/>
    <n v="250"/>
    <n v="0"/>
    <n v="250"/>
    <n v="250"/>
    <n v="250"/>
    <n v="0"/>
    <n v="0"/>
    <n v="0"/>
    <n v="0"/>
    <n v="0"/>
    <n v="0"/>
    <n v="0"/>
    <n v="0"/>
    <n v="0"/>
    <n v="0"/>
    <n v="0"/>
    <n v="0"/>
    <n v="0"/>
  </r>
  <r>
    <n v="370"/>
    <d v="2015-03-03T00:00:00"/>
    <x v="6"/>
    <s v="UN"/>
    <s v="IOM"/>
    <x v="1"/>
    <m/>
    <s v="Kirkuk__كركوك"/>
    <m/>
    <m/>
    <s v="Winter"/>
    <s v="Delivered"/>
    <s v="In-kind"/>
    <s v="SRP"/>
    <n v="75"/>
    <n v="75"/>
    <m/>
    <m/>
    <n v="0"/>
    <n v="0"/>
    <n v="75"/>
    <n v="300"/>
    <n v="300"/>
    <n v="0"/>
    <n v="0"/>
    <n v="0"/>
    <n v="75"/>
    <n v="75"/>
    <n v="75"/>
    <n v="0"/>
    <n v="0"/>
    <n v="0"/>
    <n v="0"/>
    <n v="0"/>
    <n v="0"/>
    <n v="0"/>
    <n v="75"/>
    <n v="75"/>
    <n v="0"/>
    <n v="0"/>
    <n v="300"/>
    <n v="0"/>
  </r>
  <r>
    <n v="371"/>
    <d v="2015-03-03T00:00:00"/>
    <x v="6"/>
    <s v="UN"/>
    <s v="IOM"/>
    <x v="8"/>
    <m/>
    <s v="Tilkaif_تلكيف"/>
    <m/>
    <m/>
    <s v="Winter"/>
    <s v="Delivered"/>
    <s v="In-kind"/>
    <s v="SRP"/>
    <n v="100"/>
    <n v="100"/>
    <m/>
    <m/>
    <n v="0"/>
    <n v="0"/>
    <n v="100"/>
    <n v="0"/>
    <n v="600"/>
    <n v="0"/>
    <n v="0"/>
    <n v="0"/>
    <n v="0"/>
    <n v="0"/>
    <n v="100"/>
    <n v="0"/>
    <n v="0"/>
    <n v="0"/>
    <n v="0"/>
    <n v="0"/>
    <n v="0"/>
    <n v="0"/>
    <n v="100"/>
    <n v="100"/>
    <n v="0"/>
    <n v="0"/>
    <n v="0"/>
    <n v="0"/>
  </r>
  <r>
    <n v="372"/>
    <d v="2015-03-03T00:00:00"/>
    <x v="6"/>
    <s v="UN"/>
    <s v="IOM"/>
    <x v="4"/>
    <m/>
    <s v="Erbil__اربيل"/>
    <m/>
    <m/>
    <s v="Winter"/>
    <s v="Delivered"/>
    <s v="In-kind"/>
    <s v="SRP"/>
    <n v="250"/>
    <n v="250"/>
    <m/>
    <m/>
    <n v="0"/>
    <m/>
    <n v="250"/>
    <n v="0"/>
    <n v="1000"/>
    <n v="0"/>
    <m/>
    <n v="0"/>
    <n v="0"/>
    <n v="0"/>
    <n v="250"/>
    <m/>
    <m/>
    <m/>
    <m/>
    <m/>
    <m/>
    <m/>
    <n v="250"/>
    <n v="250"/>
    <m/>
    <m/>
    <n v="0"/>
    <m/>
  </r>
  <r>
    <n v="373"/>
    <d v="2015-03-03T00:00:00"/>
    <x v="6"/>
    <s v="UN"/>
    <s v="IOM"/>
    <x v="4"/>
    <m/>
    <s v="Erbil__اربيل"/>
    <m/>
    <m/>
    <s v="Winter"/>
    <s v="Delivered"/>
    <s v="In-kind"/>
    <s v="SRP"/>
    <n v="250"/>
    <n v="250"/>
    <m/>
    <m/>
    <n v="0"/>
    <m/>
    <n v="250"/>
    <n v="0"/>
    <n v="1000"/>
    <n v="0"/>
    <m/>
    <n v="0"/>
    <n v="0"/>
    <n v="0"/>
    <n v="250"/>
    <m/>
    <m/>
    <m/>
    <m/>
    <m/>
    <m/>
    <m/>
    <n v="250"/>
    <n v="250"/>
    <m/>
    <m/>
    <n v="0"/>
    <m/>
  </r>
  <r>
    <n v="374"/>
    <d v="2015-03-03T00:00:00"/>
    <x v="0"/>
    <s v="UN"/>
    <m/>
    <x v="6"/>
    <m/>
    <s v="Al Hashmiah"/>
    <m/>
    <m/>
    <s v="Normal"/>
    <s v="Delivered"/>
    <s v="In-kind"/>
    <s v="SRP"/>
    <n v="100"/>
    <n v="100"/>
    <m/>
    <m/>
    <n v="0"/>
    <n v="0"/>
    <n v="100"/>
    <n v="600"/>
    <n v="600"/>
    <n v="100"/>
    <n v="100"/>
    <n v="0"/>
    <n v="0"/>
    <n v="100"/>
    <n v="0"/>
    <n v="0"/>
    <n v="0"/>
    <n v="0"/>
    <n v="0"/>
    <n v="0"/>
    <n v="0"/>
    <n v="0"/>
    <n v="0"/>
    <n v="0"/>
    <n v="0"/>
    <n v="0"/>
    <n v="0"/>
    <n v="0"/>
  </r>
  <r>
    <n v="375"/>
    <d v="2015-03-03T00:00:00"/>
    <x v="0"/>
    <s v="UN"/>
    <m/>
    <x v="7"/>
    <m/>
    <s v="Al Kufa Center"/>
    <m/>
    <m/>
    <s v="Normal"/>
    <s v="Delivered"/>
    <s v="In-kind"/>
    <s v="SRP"/>
    <n v="175"/>
    <n v="175"/>
    <m/>
    <m/>
    <n v="0"/>
    <n v="0"/>
    <n v="175"/>
    <n v="1050"/>
    <n v="1050"/>
    <n v="175"/>
    <n v="175"/>
    <n v="0"/>
    <n v="0"/>
    <n v="175"/>
    <n v="0"/>
    <n v="0"/>
    <n v="0"/>
    <n v="0"/>
    <n v="0"/>
    <n v="0"/>
    <n v="0"/>
    <n v="0"/>
    <n v="0"/>
    <n v="0"/>
    <n v="0"/>
    <n v="0"/>
    <n v="0"/>
    <n v="0"/>
  </r>
  <r>
    <n v="376"/>
    <d v="2015-03-04T00:00:00"/>
    <x v="6"/>
    <s v="UN"/>
    <s v="IOM"/>
    <x v="0"/>
    <m/>
    <s v="Ba'quba_بعقوبة"/>
    <m/>
    <m/>
    <s v="Winter"/>
    <s v="Delivered"/>
    <s v="In-kind"/>
    <s v="SRP"/>
    <n v="300"/>
    <n v="300"/>
    <m/>
    <m/>
    <n v="0"/>
    <n v="0"/>
    <n v="300"/>
    <n v="0"/>
    <n v="1800"/>
    <n v="0"/>
    <n v="0"/>
    <n v="0"/>
    <n v="0"/>
    <n v="0"/>
    <n v="300"/>
    <n v="0"/>
    <n v="0"/>
    <n v="0"/>
    <n v="0"/>
    <n v="0"/>
    <n v="0"/>
    <n v="0"/>
    <n v="0"/>
    <n v="300"/>
    <n v="0"/>
    <n v="0"/>
    <n v="1800"/>
    <n v="0"/>
  </r>
  <r>
    <n v="377"/>
    <d v="2015-03-04T00:00:00"/>
    <x v="6"/>
    <s v="UN"/>
    <s v="IOM"/>
    <x v="4"/>
    <m/>
    <s v="Shaqlawa_شقلاوة"/>
    <m/>
    <m/>
    <s v="Winter"/>
    <s v="Delivered"/>
    <s v="In-kind"/>
    <s v="SRP"/>
    <n v="200"/>
    <n v="200"/>
    <m/>
    <m/>
    <n v="0"/>
    <m/>
    <n v="200"/>
    <n v="1200"/>
    <n v="1200"/>
    <n v="0"/>
    <m/>
    <n v="0"/>
    <n v="200"/>
    <n v="200"/>
    <n v="200"/>
    <m/>
    <m/>
    <m/>
    <m/>
    <m/>
    <m/>
    <m/>
    <n v="200"/>
    <n v="200"/>
    <m/>
    <m/>
    <n v="1200"/>
    <m/>
  </r>
  <r>
    <n v="378"/>
    <d v="2015-03-04T00:00:00"/>
    <x v="6"/>
    <s v="UN"/>
    <s v="IOM"/>
    <x v="3"/>
    <m/>
    <s v="Sulaymaniya_السليمانية"/>
    <m/>
    <m/>
    <s v="Winter"/>
    <s v="Delivered"/>
    <s v="In-kind"/>
    <s v="SRP"/>
    <n v="150"/>
    <n v="150"/>
    <m/>
    <m/>
    <n v="0"/>
    <m/>
    <n v="150"/>
    <n v="600"/>
    <n v="600"/>
    <n v="0"/>
    <m/>
    <n v="0"/>
    <n v="150"/>
    <n v="150"/>
    <n v="150"/>
    <m/>
    <m/>
    <m/>
    <m/>
    <m/>
    <m/>
    <m/>
    <n v="150"/>
    <n v="150"/>
    <m/>
    <m/>
    <n v="600"/>
    <m/>
  </r>
  <r>
    <n v="379"/>
    <d v="2015-03-04T00:00:00"/>
    <x v="6"/>
    <s v="UN"/>
    <s v="IOM"/>
    <x v="4"/>
    <m/>
    <s v="Erbil__اربيل"/>
    <m/>
    <m/>
    <s v="Winter"/>
    <s v="Delivered"/>
    <s v="In-kind"/>
    <s v="SRP"/>
    <n v="250"/>
    <n v="250"/>
    <m/>
    <m/>
    <n v="0"/>
    <m/>
    <n v="250"/>
    <n v="0"/>
    <n v="1000"/>
    <m/>
    <m/>
    <n v="0"/>
    <n v="0"/>
    <n v="0"/>
    <n v="250"/>
    <m/>
    <m/>
    <m/>
    <m/>
    <m/>
    <m/>
    <m/>
    <n v="250"/>
    <n v="250"/>
    <m/>
    <m/>
    <n v="0"/>
    <m/>
  </r>
  <r>
    <n v="380"/>
    <d v="2015-03-04T00:00:00"/>
    <x v="0"/>
    <s v="UN"/>
    <m/>
    <x v="6"/>
    <m/>
    <s v="Al Mahwil"/>
    <m/>
    <m/>
    <s v="Normal"/>
    <s v="Delivered"/>
    <s v="In-kind"/>
    <s v="SRP"/>
    <n v="150"/>
    <n v="150"/>
    <m/>
    <m/>
    <n v="0"/>
    <n v="0"/>
    <n v="150"/>
    <n v="900"/>
    <n v="900"/>
    <n v="150"/>
    <n v="150"/>
    <n v="0"/>
    <n v="0"/>
    <n v="150"/>
    <n v="0"/>
    <n v="0"/>
    <n v="0"/>
    <n v="0"/>
    <n v="0"/>
    <n v="0"/>
    <n v="0"/>
    <n v="0"/>
    <n v="0"/>
    <n v="0"/>
    <n v="0"/>
    <n v="0"/>
    <n v="0"/>
    <n v="0"/>
  </r>
  <r>
    <n v="381"/>
    <d v="2015-03-04T00:00:00"/>
    <x v="0"/>
    <s v="UN"/>
    <m/>
    <x v="5"/>
    <m/>
    <s v="Samarra_سامراء"/>
    <m/>
    <m/>
    <s v="Normal"/>
    <s v="Delivered"/>
    <s v="In-kind"/>
    <s v="SRP"/>
    <n v="500"/>
    <n v="500"/>
    <m/>
    <m/>
    <n v="0"/>
    <n v="0"/>
    <n v="500"/>
    <n v="3000"/>
    <n v="3000"/>
    <n v="500"/>
    <n v="500"/>
    <n v="0"/>
    <n v="0"/>
    <n v="500"/>
    <n v="0"/>
    <n v="0"/>
    <n v="0"/>
    <n v="0"/>
    <n v="0"/>
    <n v="0"/>
    <n v="0"/>
    <n v="0"/>
    <n v="0"/>
    <n v="0"/>
    <n v="0"/>
    <n v="0"/>
    <n v="0"/>
    <n v="0"/>
  </r>
  <r>
    <n v="382"/>
    <d v="2015-03-04T00:00:00"/>
    <x v="0"/>
    <s v="UN"/>
    <m/>
    <x v="7"/>
    <m/>
    <s v="Al Kufa Center"/>
    <m/>
    <m/>
    <s v="Normal"/>
    <s v="Delivered"/>
    <s v="In-kind"/>
    <s v="SRP"/>
    <n v="175"/>
    <n v="175"/>
    <m/>
    <m/>
    <n v="0"/>
    <n v="0"/>
    <n v="175"/>
    <n v="1050"/>
    <n v="1050"/>
    <n v="175"/>
    <n v="175"/>
    <n v="0"/>
    <n v="0"/>
    <n v="175"/>
    <n v="0"/>
    <n v="0"/>
    <n v="0"/>
    <n v="0"/>
    <n v="0"/>
    <n v="0"/>
    <n v="0"/>
    <n v="0"/>
    <n v="0"/>
    <n v="0"/>
    <n v="0"/>
    <n v="0"/>
    <n v="0"/>
    <n v="0"/>
  </r>
  <r>
    <n v="383"/>
    <d v="2015-03-04T00:00:00"/>
    <x v="0"/>
    <s v="UN"/>
    <s v="REACH "/>
    <x v="1"/>
    <m/>
    <m/>
    <m/>
    <s v="Camp"/>
    <s v="Winter"/>
    <s v="Delivered"/>
    <s v="In-kind"/>
    <s v="SRP"/>
    <n v="77"/>
    <n v="77"/>
    <m/>
    <m/>
    <n v="0"/>
    <n v="0"/>
    <n v="77"/>
    <n v="0"/>
    <n v="246"/>
    <n v="77"/>
    <n v="77"/>
    <n v="0"/>
    <n v="77"/>
    <n v="77"/>
    <n v="77"/>
    <n v="0"/>
    <n v="0"/>
    <n v="0"/>
    <n v="0"/>
    <n v="0"/>
    <n v="0"/>
    <n v="0"/>
    <n v="0"/>
    <n v="0"/>
    <n v="0"/>
    <n v="0"/>
    <n v="0"/>
    <n v="0"/>
  </r>
  <r>
    <n v="384"/>
    <d v="2015-03-05T00:00:00"/>
    <x v="6"/>
    <s v="UN"/>
    <s v="IOM"/>
    <x v="9"/>
    <m/>
    <m/>
    <m/>
    <m/>
    <s v="Winter"/>
    <s v="Delivered"/>
    <s v="In-kind"/>
    <s v="SRP"/>
    <n v="250"/>
    <n v="250"/>
    <m/>
    <m/>
    <n v="0"/>
    <n v="0"/>
    <n v="250"/>
    <n v="1000"/>
    <n v="1000"/>
    <n v="0"/>
    <n v="0"/>
    <n v="0"/>
    <n v="250"/>
    <n v="250"/>
    <n v="250"/>
    <n v="0"/>
    <n v="0"/>
    <n v="0"/>
    <n v="0"/>
    <n v="0"/>
    <n v="0"/>
    <n v="0"/>
    <n v="250"/>
    <n v="250"/>
    <n v="0"/>
    <n v="0"/>
    <n v="1000"/>
    <n v="0"/>
  </r>
  <r>
    <n v="385"/>
    <d v="2015-03-05T00:00:00"/>
    <x v="6"/>
    <s v="UN"/>
    <s v="IOM"/>
    <x v="6"/>
    <m/>
    <s v="Hilla_الحلة"/>
    <m/>
    <m/>
    <s v="Winter"/>
    <s v="Delivered"/>
    <s v="In-kind"/>
    <s v="SRP"/>
    <n v="150"/>
    <n v="150"/>
    <m/>
    <m/>
    <n v="0"/>
    <n v="0"/>
    <n v="150"/>
    <n v="600"/>
    <n v="600"/>
    <n v="0"/>
    <n v="0"/>
    <n v="0"/>
    <n v="150"/>
    <n v="150"/>
    <n v="150"/>
    <n v="0"/>
    <n v="0"/>
    <n v="0"/>
    <n v="0"/>
    <n v="0"/>
    <n v="0"/>
    <n v="0"/>
    <n v="150"/>
    <n v="150"/>
    <n v="0"/>
    <n v="0"/>
    <n v="600"/>
    <n v="0"/>
  </r>
  <r>
    <n v="386"/>
    <d v="2015-03-05T00:00:00"/>
    <x v="6"/>
    <s v="UN"/>
    <s v="IOM"/>
    <x v="0"/>
    <m/>
    <s v="Khanaqin_خانقين"/>
    <m/>
    <m/>
    <s v="Winter"/>
    <s v="Delivered"/>
    <s v="In-kind"/>
    <s v="SRP"/>
    <n v="200"/>
    <n v="200"/>
    <m/>
    <m/>
    <n v="0"/>
    <n v="0"/>
    <n v="200"/>
    <n v="0"/>
    <n v="1200"/>
    <n v="0"/>
    <n v="0"/>
    <n v="0"/>
    <n v="0"/>
    <n v="0"/>
    <n v="200"/>
    <n v="0"/>
    <n v="0"/>
    <n v="0"/>
    <n v="0"/>
    <n v="0"/>
    <n v="0"/>
    <n v="0"/>
    <n v="200"/>
    <n v="200"/>
    <n v="0"/>
    <n v="0"/>
    <n v="0"/>
    <n v="0"/>
  </r>
  <r>
    <n v="387"/>
    <d v="2015-03-05T00:00:00"/>
    <x v="6"/>
    <s v="UN"/>
    <s v="IOM"/>
    <x v="4"/>
    <m/>
    <s v="Shaqlawa_شقلاوة"/>
    <m/>
    <m/>
    <s v="Winter"/>
    <s v="Delivered"/>
    <s v="In-kind"/>
    <s v="SRP"/>
    <n v="200"/>
    <n v="200"/>
    <m/>
    <m/>
    <n v="0"/>
    <m/>
    <n v="200"/>
    <n v="1200"/>
    <n v="1200"/>
    <n v="0"/>
    <m/>
    <n v="0"/>
    <n v="200"/>
    <n v="200"/>
    <n v="200"/>
    <m/>
    <m/>
    <m/>
    <m/>
    <m/>
    <m/>
    <m/>
    <n v="200"/>
    <n v="200"/>
    <m/>
    <m/>
    <n v="1200"/>
    <m/>
  </r>
  <r>
    <n v="388"/>
    <d v="2015-03-05T00:00:00"/>
    <x v="6"/>
    <s v="UN"/>
    <s v="IOM"/>
    <x v="8"/>
    <m/>
    <s v="Shikhan_الشيخان"/>
    <m/>
    <m/>
    <s v="Winter"/>
    <s v="Delivered"/>
    <s v="In-kind"/>
    <s v="SRP"/>
    <n v="200"/>
    <n v="200"/>
    <m/>
    <m/>
    <n v="0"/>
    <n v="0"/>
    <n v="200"/>
    <n v="1200"/>
    <n v="1200"/>
    <n v="0"/>
    <n v="0"/>
    <n v="0"/>
    <n v="200"/>
    <n v="200"/>
    <n v="200"/>
    <n v="0"/>
    <n v="0"/>
    <n v="0"/>
    <n v="0"/>
    <n v="0"/>
    <n v="0"/>
    <n v="0"/>
    <n v="200"/>
    <n v="200"/>
    <n v="0"/>
    <n v="0"/>
    <n v="1200"/>
    <n v="0"/>
  </r>
  <r>
    <n v="389"/>
    <d v="2015-03-05T00:00:00"/>
    <x v="6"/>
    <s v="UN"/>
    <s v="IOM"/>
    <x v="3"/>
    <m/>
    <s v="Sulaymaniya_السليمانية"/>
    <m/>
    <m/>
    <s v="Winter"/>
    <s v="Delivered"/>
    <s v="In-kind"/>
    <s v="SRP"/>
    <n v="200"/>
    <n v="200"/>
    <m/>
    <m/>
    <n v="0"/>
    <m/>
    <n v="200"/>
    <n v="800"/>
    <n v="800"/>
    <m/>
    <m/>
    <n v="0"/>
    <n v="200"/>
    <n v="200"/>
    <n v="200"/>
    <m/>
    <m/>
    <m/>
    <m/>
    <m/>
    <m/>
    <m/>
    <n v="200"/>
    <n v="200"/>
    <m/>
    <m/>
    <n v="800"/>
    <m/>
  </r>
  <r>
    <n v="390"/>
    <d v="2015-03-05T00:00:00"/>
    <x v="6"/>
    <s v="UN"/>
    <s v="IOM"/>
    <x v="10"/>
    <m/>
    <s v="Kufa_الكوفة"/>
    <m/>
    <m/>
    <s v="Winter"/>
    <s v="Delivered"/>
    <s v="In-kind"/>
    <s v="SRP"/>
    <n v="150"/>
    <n v="150"/>
    <m/>
    <m/>
    <n v="0"/>
    <n v="0"/>
    <n v="150"/>
    <n v="600"/>
    <n v="600"/>
    <n v="0"/>
    <n v="0"/>
    <n v="0"/>
    <n v="150"/>
    <n v="150"/>
    <n v="150"/>
    <n v="0"/>
    <n v="0"/>
    <n v="0"/>
    <n v="0"/>
    <n v="0"/>
    <n v="0"/>
    <n v="0"/>
    <n v="150"/>
    <n v="150"/>
    <n v="0"/>
    <n v="0"/>
    <n v="600"/>
    <n v="0"/>
  </r>
  <r>
    <n v="391"/>
    <d v="2015-03-05T00:00:00"/>
    <x v="6"/>
    <s v="UN"/>
    <s v="IOM"/>
    <x v="1"/>
    <m/>
    <s v="Kirkuk__كركوك"/>
    <m/>
    <m/>
    <s v="Winter"/>
    <s v="Delivered"/>
    <s v="In-kind"/>
    <s v="SRP"/>
    <n v="500"/>
    <n v="500"/>
    <m/>
    <m/>
    <n v="0"/>
    <n v="0"/>
    <n v="500"/>
    <n v="0"/>
    <n v="3000"/>
    <n v="0"/>
    <n v="0"/>
    <n v="0"/>
    <n v="0"/>
    <n v="0"/>
    <n v="500"/>
    <n v="0"/>
    <n v="0"/>
    <n v="0"/>
    <n v="0"/>
    <n v="0"/>
    <n v="0"/>
    <n v="0"/>
    <n v="0"/>
    <n v="500"/>
    <n v="0"/>
    <n v="0"/>
    <n v="0"/>
    <n v="0"/>
  </r>
  <r>
    <n v="392"/>
    <d v="2015-03-05T00:00:00"/>
    <x v="6"/>
    <s v="UN"/>
    <s v="IOM"/>
    <x v="4"/>
    <m/>
    <s v="Erbil__اربيل"/>
    <m/>
    <m/>
    <s v="Winter"/>
    <s v="Delivered"/>
    <s v="In-kind"/>
    <s v="SRP"/>
    <n v="250"/>
    <n v="250"/>
    <m/>
    <m/>
    <n v="0"/>
    <m/>
    <n v="250"/>
    <n v="0"/>
    <n v="1000"/>
    <m/>
    <m/>
    <n v="0"/>
    <n v="0"/>
    <n v="0"/>
    <n v="250"/>
    <m/>
    <m/>
    <m/>
    <m/>
    <m/>
    <m/>
    <m/>
    <n v="250"/>
    <n v="250"/>
    <m/>
    <m/>
    <n v="0"/>
    <m/>
  </r>
  <r>
    <n v="393"/>
    <d v="2015-03-05T00:00:00"/>
    <x v="6"/>
    <s v="UN"/>
    <s v="IOM"/>
    <x v="9"/>
    <m/>
    <s v="Resafa_الرصافة"/>
    <m/>
    <m/>
    <s v="Winter"/>
    <s v="Delivered"/>
    <s v="In-kind"/>
    <s v="SRP"/>
    <n v="250"/>
    <n v="250"/>
    <m/>
    <m/>
    <n v="0"/>
    <n v="0"/>
    <n v="250"/>
    <n v="1000"/>
    <n v="1000"/>
    <n v="0"/>
    <n v="0"/>
    <n v="0"/>
    <n v="250"/>
    <n v="250"/>
    <n v="250"/>
    <n v="0"/>
    <n v="0"/>
    <n v="0"/>
    <n v="0"/>
    <n v="0"/>
    <n v="0"/>
    <n v="0"/>
    <n v="250"/>
    <n v="250"/>
    <n v="0"/>
    <n v="0"/>
    <n v="1000"/>
    <n v="0"/>
  </r>
  <r>
    <n v="394"/>
    <d v="2015-03-05T00:00:00"/>
    <x v="6"/>
    <s v="UN"/>
    <s v="IOM"/>
    <x v="12"/>
    <m/>
    <s v="Kerbala__كربلاء"/>
    <m/>
    <m/>
    <s v="Winter"/>
    <s v="Delivered"/>
    <s v="In-kind"/>
    <s v="SRP"/>
    <n v="250"/>
    <n v="250"/>
    <m/>
    <m/>
    <n v="0"/>
    <n v="0"/>
    <n v="250"/>
    <n v="0"/>
    <n v="1500"/>
    <n v="0"/>
    <n v="0"/>
    <n v="0"/>
    <n v="0"/>
    <n v="0"/>
    <n v="250"/>
    <n v="0"/>
    <n v="0"/>
    <n v="0"/>
    <n v="0"/>
    <n v="0"/>
    <n v="0"/>
    <n v="0"/>
    <n v="0"/>
    <n v="250"/>
    <n v="0"/>
    <n v="0"/>
    <n v="0"/>
    <n v="0"/>
  </r>
  <r>
    <n v="395"/>
    <d v="2015-03-05T00:00:00"/>
    <x v="0"/>
    <s v="UN"/>
    <s v="ISHO"/>
    <x v="13"/>
    <m/>
    <s v="Basrah__البصرة"/>
    <m/>
    <m/>
    <s v="Normal"/>
    <s v="Delivered"/>
    <s v="In-kind"/>
    <s v="SRP"/>
    <n v="132"/>
    <n v="132"/>
    <m/>
    <m/>
    <n v="0"/>
    <n v="0"/>
    <n v="132"/>
    <n v="792"/>
    <n v="132"/>
    <n v="132"/>
    <n v="132"/>
    <n v="0"/>
    <n v="0"/>
    <n v="132"/>
    <n v="132"/>
    <n v="0"/>
    <n v="0"/>
    <n v="0"/>
    <n v="0"/>
    <n v="0"/>
    <n v="0"/>
    <n v="0"/>
    <n v="0"/>
    <n v="0"/>
    <n v="0"/>
    <n v="0"/>
    <n v="0"/>
    <n v="0"/>
  </r>
  <r>
    <n v="396"/>
    <d v="2015-03-06T00:00:00"/>
    <x v="6"/>
    <s v="UN"/>
    <s v="IOM"/>
    <x v="12"/>
    <m/>
    <s v="Kerbala__كربلاء"/>
    <m/>
    <m/>
    <s v="Winter"/>
    <s v="Delivered"/>
    <s v="In-kind"/>
    <s v="SRP"/>
    <n v="100"/>
    <n v="100"/>
    <m/>
    <m/>
    <n v="0"/>
    <n v="0"/>
    <n v="100"/>
    <n v="400"/>
    <n v="400"/>
    <n v="0"/>
    <n v="0"/>
    <n v="0"/>
    <n v="0"/>
    <n v="100"/>
    <n v="100"/>
    <n v="0"/>
    <n v="0"/>
    <n v="0"/>
    <n v="0"/>
    <n v="0"/>
    <n v="0"/>
    <n v="0"/>
    <n v="0"/>
    <n v="100"/>
    <n v="100"/>
    <n v="0"/>
    <n v="0"/>
    <n v="400"/>
  </r>
  <r>
    <n v="397"/>
    <d v="2015-03-08T00:00:00"/>
    <x v="0"/>
    <s v="UN"/>
    <m/>
    <x v="9"/>
    <m/>
    <s v="RICC2"/>
    <m/>
    <m/>
    <s v="Normal"/>
    <s v="Delivered"/>
    <s v="In-kind"/>
    <s v="SRP"/>
    <n v="165"/>
    <n v="165"/>
    <m/>
    <m/>
    <n v="0"/>
    <n v="0"/>
    <n v="165"/>
    <n v="990"/>
    <n v="990"/>
    <n v="165"/>
    <n v="165"/>
    <n v="0"/>
    <n v="0"/>
    <n v="165"/>
    <n v="0"/>
    <n v="0"/>
    <n v="0"/>
    <n v="0"/>
    <n v="0"/>
    <n v="0"/>
    <n v="0"/>
    <n v="0"/>
    <n v="0"/>
    <n v="0"/>
    <n v="0"/>
    <n v="0"/>
    <n v="0"/>
    <n v="0"/>
  </r>
  <r>
    <n v="398"/>
    <d v="2015-03-09T00:00:00"/>
    <x v="0"/>
    <s v="UN"/>
    <m/>
    <x v="9"/>
    <m/>
    <s v="RICC1"/>
    <m/>
    <m/>
    <s v="Normal"/>
    <s v="Delivered"/>
    <s v="In-kind"/>
    <s v="SRP"/>
    <n v="133"/>
    <n v="133"/>
    <m/>
    <m/>
    <n v="0"/>
    <n v="0"/>
    <n v="133"/>
    <n v="798"/>
    <n v="798"/>
    <n v="133"/>
    <n v="133"/>
    <n v="0"/>
    <n v="0"/>
    <n v="133"/>
    <n v="0"/>
    <n v="0"/>
    <n v="0"/>
    <n v="0"/>
    <n v="0"/>
    <n v="0"/>
    <n v="0"/>
    <n v="0"/>
    <n v="0"/>
    <n v="0"/>
    <n v="0"/>
    <n v="0"/>
    <n v="0"/>
    <n v="0"/>
  </r>
  <r>
    <n v="399"/>
    <d v="2015-03-10T00:00:00"/>
    <x v="6"/>
    <s v="UN"/>
    <s v="IOM"/>
    <x v="5"/>
    <m/>
    <s v="Samarra_سامراء"/>
    <m/>
    <m/>
    <s v="Winter"/>
    <s v="Delivered"/>
    <s v="In-kind"/>
    <s v="SRP"/>
    <n v="450"/>
    <n v="450"/>
    <m/>
    <m/>
    <n v="0"/>
    <n v="0"/>
    <n v="450"/>
    <n v="0"/>
    <n v="2700"/>
    <n v="0"/>
    <n v="0"/>
    <n v="0"/>
    <n v="0"/>
    <n v="0"/>
    <n v="450"/>
    <n v="0"/>
    <n v="0"/>
    <n v="0"/>
    <n v="0"/>
    <n v="0"/>
    <n v="0"/>
    <n v="0"/>
    <n v="0"/>
    <n v="0"/>
    <n v="450"/>
    <n v="0"/>
    <n v="0"/>
    <n v="0"/>
  </r>
  <r>
    <n v="400"/>
    <d v="2015-03-11T00:00:00"/>
    <x v="0"/>
    <s v="UN"/>
    <m/>
    <x v="9"/>
    <m/>
    <s v="RICC1"/>
    <m/>
    <m/>
    <s v="Normal"/>
    <s v="Delivered"/>
    <s v="In-kind"/>
    <s v="SRP"/>
    <n v="171"/>
    <n v="171"/>
    <m/>
    <m/>
    <n v="0"/>
    <n v="0"/>
    <n v="171"/>
    <n v="1026"/>
    <n v="1026"/>
    <n v="171"/>
    <n v="171"/>
    <n v="0"/>
    <n v="0"/>
    <n v="171"/>
    <n v="0"/>
    <n v="0"/>
    <n v="0"/>
    <n v="0"/>
    <n v="0"/>
    <n v="0"/>
    <n v="0"/>
    <n v="0"/>
    <n v="0"/>
    <n v="0"/>
    <n v="0"/>
    <n v="0"/>
    <n v="0"/>
    <n v="0"/>
  </r>
  <r>
    <n v="401"/>
    <d v="2015-03-11T00:00:00"/>
    <x v="6"/>
    <s v="UN"/>
    <s v="IOM"/>
    <x v="5"/>
    <m/>
    <s v="Samarra_سامراء"/>
    <m/>
    <m/>
    <s v="Winter"/>
    <s v="Delivered"/>
    <s v="In-kind"/>
    <s v="SRP"/>
    <n v="480"/>
    <n v="480"/>
    <m/>
    <m/>
    <n v="0"/>
    <n v="0"/>
    <n v="480"/>
    <n v="0"/>
    <n v="2880"/>
    <n v="0"/>
    <n v="0"/>
    <n v="0"/>
    <n v="0"/>
    <n v="0"/>
    <n v="480"/>
    <n v="0"/>
    <n v="0"/>
    <n v="0"/>
    <n v="0"/>
    <n v="0"/>
    <n v="0"/>
    <n v="0"/>
    <n v="0"/>
    <n v="0"/>
    <n v="480"/>
    <n v="0"/>
    <n v="0"/>
    <n v="0"/>
  </r>
  <r>
    <n v="402"/>
    <d v="2015-03-12T00:00:00"/>
    <x v="0"/>
    <s v="UN"/>
    <m/>
    <x v="15"/>
    <m/>
    <m/>
    <m/>
    <m/>
    <s v="Normal"/>
    <s v="Delivered"/>
    <s v="In-kind"/>
    <s v="SRP"/>
    <n v="200"/>
    <n v="200"/>
    <m/>
    <m/>
    <n v="0"/>
    <n v="0"/>
    <n v="200"/>
    <n v="1200"/>
    <n v="1200"/>
    <n v="200"/>
    <n v="200"/>
    <n v="0"/>
    <n v="0"/>
    <n v="200"/>
    <n v="0"/>
    <n v="0"/>
    <n v="0"/>
    <n v="0"/>
    <n v="0"/>
    <n v="0"/>
    <n v="0"/>
    <n v="0"/>
    <n v="0"/>
    <n v="0"/>
    <n v="0"/>
    <n v="0"/>
    <n v="0"/>
    <n v="0"/>
  </r>
  <r>
    <n v="403"/>
    <d v="2015-03-12T00:00:00"/>
    <x v="0"/>
    <s v="UN"/>
    <s v="RIPC"/>
    <x v="11"/>
    <m/>
    <s v="Diwaniya_الديوانية"/>
    <m/>
    <m/>
    <s v="Normal"/>
    <s v="Delivered"/>
    <s v="In-kind"/>
    <s v="SRP"/>
    <n v="200"/>
    <n v="200"/>
    <m/>
    <m/>
    <n v="0"/>
    <n v="0"/>
    <n v="200"/>
    <n v="1200"/>
    <n v="1200"/>
    <n v="200"/>
    <n v="200"/>
    <n v="0"/>
    <n v="0"/>
    <n v="200"/>
    <n v="0"/>
    <n v="0"/>
    <n v="0"/>
    <n v="0"/>
    <n v="0"/>
    <n v="0"/>
    <n v="0"/>
    <n v="0"/>
    <n v="0"/>
    <n v="0"/>
    <n v="0"/>
    <n v="0"/>
    <n v="0"/>
    <n v="0"/>
  </r>
  <r>
    <n v="404"/>
    <d v="2015-03-12T00:00:00"/>
    <x v="0"/>
    <s v="UN"/>
    <s v="RIPC"/>
    <x v="11"/>
    <m/>
    <s v="Diwaniya_الديوانية"/>
    <m/>
    <m/>
    <s v="Normal"/>
    <s v="Delivered"/>
    <s v="In-kind"/>
    <s v="SRP"/>
    <n v="200"/>
    <n v="200"/>
    <m/>
    <m/>
    <n v="0"/>
    <n v="0"/>
    <n v="200"/>
    <n v="1200"/>
    <n v="1200"/>
    <n v="200"/>
    <n v="200"/>
    <n v="0"/>
    <n v="200"/>
    <n v="200"/>
    <n v="0"/>
    <n v="0"/>
    <n v="0"/>
    <n v="0"/>
    <n v="0"/>
    <n v="0"/>
    <n v="0"/>
    <n v="0"/>
    <n v="0"/>
    <n v="0"/>
    <n v="0"/>
    <n v="0"/>
    <n v="0"/>
    <n v="0"/>
  </r>
  <r>
    <n v="405"/>
    <d v="2015-03-12T00:00:00"/>
    <x v="0"/>
    <s v="UN"/>
    <m/>
    <x v="0"/>
    <m/>
    <m/>
    <m/>
    <m/>
    <s v="Normal"/>
    <s v="Delivered"/>
    <s v="In-kind"/>
    <s v="SRP"/>
    <n v="100"/>
    <n v="100"/>
    <m/>
    <m/>
    <n v="0"/>
    <n v="0"/>
    <n v="100"/>
    <n v="600"/>
    <n v="600"/>
    <n v="100"/>
    <n v="100"/>
    <n v="0"/>
    <n v="0"/>
    <n v="100"/>
    <n v="0"/>
    <n v="0"/>
    <n v="0"/>
    <n v="0"/>
    <n v="0"/>
    <n v="0"/>
    <n v="0"/>
    <n v="0"/>
    <n v="0"/>
    <n v="0"/>
    <n v="0"/>
    <n v="0"/>
    <n v="0"/>
    <n v="0"/>
  </r>
  <r>
    <n v="406"/>
    <d v="2015-03-12T00:00:00"/>
    <x v="6"/>
    <s v="UN"/>
    <s v="IOM"/>
    <x v="5"/>
    <m/>
    <s v="Samarra_سامراء"/>
    <m/>
    <m/>
    <s v="Winter"/>
    <s v="Delivered"/>
    <s v="In-kind"/>
    <s v="SRP"/>
    <n v="70"/>
    <n v="70"/>
    <m/>
    <m/>
    <n v="0"/>
    <n v="0"/>
    <n v="70"/>
    <n v="0"/>
    <n v="420"/>
    <n v="0"/>
    <n v="0"/>
    <n v="0"/>
    <n v="0"/>
    <n v="0"/>
    <n v="70"/>
    <n v="0"/>
    <n v="0"/>
    <n v="0"/>
    <n v="0"/>
    <n v="0"/>
    <n v="0"/>
    <n v="0"/>
    <n v="0"/>
    <n v="0"/>
    <n v="70"/>
    <n v="0"/>
    <n v="0"/>
    <n v="0"/>
  </r>
  <r>
    <n v="407"/>
    <d v="2015-03-14T00:00:00"/>
    <x v="0"/>
    <s v="UN"/>
    <m/>
    <x v="0"/>
    <m/>
    <m/>
    <m/>
    <m/>
    <s v="Normal"/>
    <s v="Delivered"/>
    <s v="In-kind"/>
    <s v="SRP"/>
    <n v="150"/>
    <n v="150"/>
    <m/>
    <m/>
    <n v="0"/>
    <n v="0"/>
    <n v="150"/>
    <n v="900"/>
    <n v="900"/>
    <n v="150"/>
    <n v="150"/>
    <n v="0"/>
    <n v="0"/>
    <n v="150"/>
    <n v="0"/>
    <n v="0"/>
    <n v="0"/>
    <n v="0"/>
    <n v="0"/>
    <n v="0"/>
    <n v="0"/>
    <n v="0"/>
    <n v="0"/>
    <n v="0"/>
    <n v="0"/>
    <n v="0"/>
    <n v="0"/>
    <n v="0"/>
  </r>
  <r>
    <n v="408"/>
    <d v="2015-03-15T00:00:00"/>
    <x v="0"/>
    <s v="UN"/>
    <m/>
    <x v="0"/>
    <m/>
    <m/>
    <m/>
    <m/>
    <s v="Normal"/>
    <s v="Delivered"/>
    <s v="In-kind"/>
    <s v="SRP"/>
    <n v="150"/>
    <n v="150"/>
    <m/>
    <m/>
    <n v="0"/>
    <n v="0"/>
    <n v="150"/>
    <n v="900"/>
    <n v="900"/>
    <n v="150"/>
    <n v="150"/>
    <n v="0"/>
    <n v="0"/>
    <n v="150"/>
    <n v="0"/>
    <n v="0"/>
    <n v="0"/>
    <n v="0"/>
    <n v="0"/>
    <n v="0"/>
    <n v="0"/>
    <n v="0"/>
    <n v="0"/>
    <n v="0"/>
    <n v="0"/>
    <n v="0"/>
    <n v="0"/>
    <n v="0"/>
  </r>
  <r>
    <n v="409"/>
    <d v="2015-03-15T00:00:00"/>
    <x v="0"/>
    <s v="UN"/>
    <m/>
    <x v="11"/>
    <m/>
    <s v="Diwaniya_الديوانية"/>
    <m/>
    <m/>
    <s v="Normal"/>
    <s v="Delivered"/>
    <s v="In-kind"/>
    <s v="SRP"/>
    <n v="250"/>
    <n v="250"/>
    <m/>
    <m/>
    <n v="0"/>
    <n v="0"/>
    <n v="250"/>
    <n v="1500"/>
    <n v="1500"/>
    <n v="250"/>
    <n v="250"/>
    <n v="0"/>
    <n v="0"/>
    <n v="250"/>
    <n v="0"/>
    <n v="0"/>
    <n v="0"/>
    <n v="0"/>
    <n v="0"/>
    <n v="0"/>
    <n v="0"/>
    <n v="0"/>
    <n v="0"/>
    <n v="0"/>
    <n v="0"/>
    <n v="0"/>
    <n v="0"/>
    <n v="0"/>
  </r>
  <r>
    <n v="410"/>
    <d v="2015-03-15T00:00:00"/>
    <x v="0"/>
    <s v="UN"/>
    <m/>
    <x v="5"/>
    <m/>
    <s v="Samarra_سامراء"/>
    <m/>
    <m/>
    <s v="Normal"/>
    <s v="Delivered"/>
    <s v="In-kind"/>
    <s v="SRP"/>
    <n v="300"/>
    <n v="300"/>
    <m/>
    <m/>
    <n v="0"/>
    <n v="0"/>
    <n v="300"/>
    <n v="1800"/>
    <n v="1800"/>
    <n v="300"/>
    <n v="300"/>
    <n v="0"/>
    <n v="0"/>
    <n v="300"/>
    <n v="0"/>
    <n v="0"/>
    <n v="0"/>
    <n v="0"/>
    <n v="0"/>
    <n v="0"/>
    <n v="0"/>
    <n v="0"/>
    <n v="0"/>
    <n v="0"/>
    <n v="0"/>
    <n v="0"/>
    <n v="0"/>
    <n v="0"/>
  </r>
  <r>
    <n v="411"/>
    <d v="2015-03-16T00:00:00"/>
    <x v="0"/>
    <s v="UN"/>
    <s v="REACH "/>
    <x v="1"/>
    <m/>
    <s v="Kirkuk__كركوك"/>
    <m/>
    <m/>
    <s v="Normal"/>
    <s v="Delivered"/>
    <s v="In-kind"/>
    <s v="SRP"/>
    <n v="43"/>
    <n v="43"/>
    <m/>
    <m/>
    <n v="0"/>
    <n v="0"/>
    <n v="43"/>
    <n v="258"/>
    <n v="258"/>
    <n v="43"/>
    <n v="43"/>
    <n v="0"/>
    <n v="43"/>
    <n v="43"/>
    <n v="43"/>
    <n v="0"/>
    <n v="0"/>
    <n v="0"/>
    <n v="0"/>
    <n v="0"/>
    <n v="0"/>
    <n v="0"/>
    <n v="0"/>
    <n v="0"/>
    <n v="0"/>
    <n v="0"/>
    <n v="0"/>
    <n v="0"/>
  </r>
  <r>
    <n v="412"/>
    <d v="2015-03-17T00:00:00"/>
    <x v="6"/>
    <s v="UN"/>
    <s v="IOM"/>
    <x v="4"/>
    <m/>
    <s v="Erbil__اربيل"/>
    <m/>
    <m/>
    <s v="Winter"/>
    <s v="Delivered"/>
    <s v="In-kind"/>
    <s v="SRP"/>
    <n v="525"/>
    <n v="525"/>
    <m/>
    <m/>
    <n v="0"/>
    <n v="0"/>
    <n v="525"/>
    <n v="0"/>
    <n v="2100"/>
    <n v="0"/>
    <n v="0"/>
    <n v="0"/>
    <n v="0"/>
    <n v="0"/>
    <n v="525"/>
    <n v="0"/>
    <n v="0"/>
    <n v="0"/>
    <n v="0"/>
    <n v="0"/>
    <n v="0"/>
    <n v="0"/>
    <n v="0"/>
    <n v="525"/>
    <n v="525"/>
    <n v="0"/>
    <n v="0"/>
    <n v="0"/>
  </r>
  <r>
    <n v="413"/>
    <d v="2015-03-18T00:00:00"/>
    <x v="0"/>
    <s v="UN"/>
    <m/>
    <x v="9"/>
    <m/>
    <s v="RICC2"/>
    <m/>
    <m/>
    <s v="Normal"/>
    <s v="Delivered"/>
    <s v="In-kind"/>
    <s v="SRP"/>
    <n v="190"/>
    <n v="190"/>
    <m/>
    <m/>
    <n v="0"/>
    <n v="0"/>
    <n v="190"/>
    <n v="1140"/>
    <n v="6840"/>
    <n v="190"/>
    <n v="190"/>
    <n v="0"/>
    <n v="0"/>
    <n v="190"/>
    <n v="0"/>
    <n v="0"/>
    <n v="0"/>
    <n v="0"/>
    <n v="0"/>
    <n v="0"/>
    <n v="0"/>
    <n v="0"/>
    <n v="0"/>
    <n v="0"/>
    <n v="0"/>
    <n v="0"/>
    <n v="0"/>
    <n v="0"/>
  </r>
  <r>
    <n v="414"/>
    <d v="2015-03-18T00:00:00"/>
    <x v="6"/>
    <s v="UN"/>
    <s v="IOM"/>
    <x v="5"/>
    <m/>
    <m/>
    <m/>
    <m/>
    <s v="Winter"/>
    <s v="Delivered"/>
    <s v="In-kind"/>
    <s v="SRP"/>
    <n v="350"/>
    <n v="350"/>
    <m/>
    <m/>
    <n v="0"/>
    <n v="0"/>
    <n v="350"/>
    <n v="2100"/>
    <n v="2100"/>
    <n v="700"/>
    <n v="0"/>
    <n v="0"/>
    <n v="0"/>
    <n v="350"/>
    <n v="350"/>
    <n v="0"/>
    <n v="0"/>
    <n v="0"/>
    <n v="0"/>
    <n v="0"/>
    <n v="0"/>
    <n v="0"/>
    <n v="0"/>
    <n v="350"/>
    <n v="350"/>
    <n v="0"/>
    <n v="0"/>
    <n v="2100"/>
  </r>
  <r>
    <n v="415"/>
    <d v="2015-03-18T00:00:00"/>
    <x v="6"/>
    <s v="UN"/>
    <s v="IOM"/>
    <x v="4"/>
    <m/>
    <s v="Erbil__اربيل"/>
    <m/>
    <m/>
    <s v="Winter"/>
    <s v="Delivered"/>
    <s v="In-kind"/>
    <s v="SRP"/>
    <n v="200"/>
    <n v="200"/>
    <m/>
    <m/>
    <n v="0"/>
    <n v="0"/>
    <n v="200"/>
    <n v="0"/>
    <n v="800"/>
    <n v="0"/>
    <n v="0"/>
    <n v="0"/>
    <n v="0"/>
    <n v="0"/>
    <n v="200"/>
    <n v="0"/>
    <n v="0"/>
    <n v="0"/>
    <n v="0"/>
    <n v="0"/>
    <n v="0"/>
    <n v="0"/>
    <n v="0"/>
    <n v="200"/>
    <n v="200"/>
    <n v="0"/>
    <n v="0"/>
    <n v="0"/>
  </r>
  <r>
    <n v="416"/>
    <d v="2015-03-19T00:00:00"/>
    <x v="6"/>
    <s v="UN"/>
    <s v="IOM"/>
    <x v="2"/>
    <m/>
    <s v="Dahuk__دهوك"/>
    <m/>
    <m/>
    <s v="Winter"/>
    <s v="Delivered"/>
    <s v="In-kind"/>
    <s v="SRP"/>
    <n v="200"/>
    <n v="200"/>
    <m/>
    <m/>
    <n v="0"/>
    <n v="0"/>
    <n v="200"/>
    <n v="1200"/>
    <n v="1200"/>
    <n v="0"/>
    <n v="0"/>
    <n v="0"/>
    <n v="0"/>
    <n v="200"/>
    <n v="200"/>
    <n v="0"/>
    <n v="0"/>
    <n v="0"/>
    <n v="0"/>
    <n v="0"/>
    <n v="0"/>
    <n v="0"/>
    <n v="0"/>
    <n v="200"/>
    <n v="200"/>
    <n v="0"/>
    <n v="0"/>
    <n v="1200"/>
  </r>
  <r>
    <n v="417"/>
    <d v="2015-03-19T00:00:00"/>
    <x v="6"/>
    <s v="UN"/>
    <s v="IOM"/>
    <x v="4"/>
    <m/>
    <s v="Erbil__اربيل"/>
    <m/>
    <m/>
    <s v="Winter"/>
    <s v="Delivered"/>
    <s v="In-kind"/>
    <s v="SRP"/>
    <n v="320"/>
    <n v="320"/>
    <m/>
    <m/>
    <n v="0"/>
    <n v="0"/>
    <n v="320"/>
    <n v="0"/>
    <n v="1280"/>
    <n v="0"/>
    <n v="0"/>
    <n v="0"/>
    <n v="0"/>
    <n v="0"/>
    <n v="320"/>
    <n v="0"/>
    <n v="0"/>
    <n v="0"/>
    <n v="0"/>
    <n v="0"/>
    <n v="0"/>
    <n v="0"/>
    <n v="0"/>
    <n v="320"/>
    <n v="320"/>
    <n v="0"/>
    <n v="0"/>
    <n v="0"/>
  </r>
  <r>
    <n v="418"/>
    <d v="2015-03-19T00:00:00"/>
    <x v="6"/>
    <s v="UN"/>
    <s v="IOM"/>
    <x v="1"/>
    <m/>
    <s v="Kirkuk__كركوك"/>
    <m/>
    <m/>
    <s v="Winter"/>
    <s v="Delivered"/>
    <s v="In-kind"/>
    <s v="SRP"/>
    <n v="400"/>
    <n v="400"/>
    <m/>
    <m/>
    <n v="0"/>
    <n v="0"/>
    <n v="400"/>
    <n v="2400"/>
    <n v="2400"/>
    <n v="800"/>
    <n v="0"/>
    <n v="0"/>
    <n v="0"/>
    <n v="400"/>
    <n v="400"/>
    <n v="0"/>
    <n v="0"/>
    <n v="0"/>
    <n v="0"/>
    <n v="0"/>
    <n v="0"/>
    <n v="0"/>
    <n v="0"/>
    <n v="400"/>
    <n v="400"/>
    <n v="0"/>
    <n v="0"/>
    <n v="2400"/>
  </r>
  <r>
    <n v="419"/>
    <d v="2015-03-19T00:00:00"/>
    <x v="6"/>
    <s v="UN"/>
    <s v="IOM"/>
    <x v="9"/>
    <m/>
    <m/>
    <m/>
    <m/>
    <s v="Winter"/>
    <s v="Delivered"/>
    <s v="In-kind"/>
    <s v="SRP"/>
    <n v="250"/>
    <n v="250"/>
    <m/>
    <m/>
    <n v="0"/>
    <n v="0"/>
    <n v="250"/>
    <n v="0"/>
    <n v="1500"/>
    <n v="0"/>
    <n v="0"/>
    <n v="0"/>
    <n v="0"/>
    <n v="0"/>
    <n v="250"/>
    <n v="0"/>
    <n v="0"/>
    <n v="0"/>
    <n v="0"/>
    <n v="0"/>
    <n v="0"/>
    <n v="0"/>
    <n v="0"/>
    <n v="0"/>
    <n v="250"/>
    <n v="0"/>
    <n v="0"/>
    <n v="0"/>
  </r>
  <r>
    <n v="420"/>
    <d v="2015-03-19T00:00:00"/>
    <x v="6"/>
    <s v="UN"/>
    <s v="IOM"/>
    <x v="0"/>
    <m/>
    <s v="Ba'quba_بعقوبة"/>
    <m/>
    <m/>
    <s v="Winter"/>
    <s v="Delivered"/>
    <s v="In-kind"/>
    <s v="SRP"/>
    <n v="250"/>
    <n v="250"/>
    <m/>
    <m/>
    <n v="0"/>
    <n v="0"/>
    <n v="250"/>
    <n v="0"/>
    <n v="1500"/>
    <n v="0"/>
    <n v="0"/>
    <n v="0"/>
    <n v="0"/>
    <n v="0"/>
    <n v="250"/>
    <n v="0"/>
    <n v="0"/>
    <n v="0"/>
    <n v="0"/>
    <n v="0"/>
    <n v="0"/>
    <n v="0"/>
    <n v="0"/>
    <n v="0"/>
    <n v="250"/>
    <n v="0"/>
    <n v="0"/>
    <n v="0"/>
  </r>
  <r>
    <n v="421"/>
    <d v="2015-03-19T00:00:00"/>
    <x v="6"/>
    <s v="UN"/>
    <s v="IOM"/>
    <x v="12"/>
    <m/>
    <s v="Kerbala__كربلاء"/>
    <m/>
    <m/>
    <s v="Winter"/>
    <s v="Delivered"/>
    <s v="In-kind"/>
    <s v="SRP"/>
    <n v="250"/>
    <n v="250"/>
    <m/>
    <m/>
    <n v="0"/>
    <n v="0"/>
    <n v="250"/>
    <n v="0"/>
    <n v="1500"/>
    <n v="0"/>
    <n v="0"/>
    <n v="0"/>
    <n v="0"/>
    <n v="0"/>
    <n v="250"/>
    <n v="0"/>
    <n v="0"/>
    <n v="0"/>
    <n v="0"/>
    <n v="0"/>
    <n v="0"/>
    <n v="0"/>
    <n v="0"/>
    <n v="0"/>
    <n v="250"/>
    <n v="0"/>
    <n v="0"/>
    <n v="0"/>
  </r>
  <r>
    <n v="422"/>
    <d v="2015-03-19T00:00:00"/>
    <x v="6"/>
    <s v="UN"/>
    <s v="IOM"/>
    <x v="8"/>
    <m/>
    <s v="Tilkaif_تلكيف"/>
    <m/>
    <m/>
    <s v="Winter"/>
    <s v="Delivered"/>
    <s v="In-kind"/>
    <s v="SRP"/>
    <n v="150"/>
    <n v="150"/>
    <m/>
    <m/>
    <n v="0"/>
    <n v="0"/>
    <n v="150"/>
    <n v="0"/>
    <n v="900"/>
    <n v="0"/>
    <n v="0"/>
    <n v="0"/>
    <n v="0"/>
    <n v="0"/>
    <n v="150"/>
    <n v="0"/>
    <n v="0"/>
    <n v="0"/>
    <n v="0"/>
    <n v="0"/>
    <n v="0"/>
    <n v="0"/>
    <n v="0"/>
    <n v="0"/>
    <n v="150"/>
    <n v="0"/>
    <n v="0"/>
    <n v="0"/>
  </r>
  <r>
    <n v="423"/>
    <d v="2015-03-19T00:00:00"/>
    <x v="0"/>
    <s v="UN"/>
    <m/>
    <x v="9"/>
    <m/>
    <s v="RICC2"/>
    <m/>
    <m/>
    <s v="Normal"/>
    <s v="Delivered"/>
    <s v="In-kind"/>
    <s v="SRP"/>
    <n v="29"/>
    <n v="29"/>
    <m/>
    <m/>
    <n v="0"/>
    <n v="0"/>
    <n v="29"/>
    <n v="174"/>
    <n v="174"/>
    <n v="29"/>
    <n v="29"/>
    <n v="0"/>
    <n v="0"/>
    <n v="29"/>
    <n v="0"/>
    <n v="0"/>
    <n v="0"/>
    <n v="0"/>
    <n v="0"/>
    <n v="0"/>
    <n v="0"/>
    <n v="0"/>
    <n v="0"/>
    <n v="0"/>
    <n v="0"/>
    <n v="0"/>
    <n v="0"/>
    <n v="0"/>
  </r>
  <r>
    <n v="424"/>
    <d v="2015-03-19T00:00:00"/>
    <x v="0"/>
    <s v="UN"/>
    <m/>
    <x v="9"/>
    <m/>
    <s v="RICC2"/>
    <m/>
    <m/>
    <s v="Normal"/>
    <s v="Delivered"/>
    <s v="In-kind"/>
    <s v="SRP"/>
    <n v="43"/>
    <n v="43"/>
    <m/>
    <m/>
    <n v="0"/>
    <n v="0"/>
    <n v="43"/>
    <n v="258"/>
    <n v="258"/>
    <n v="43"/>
    <n v="43"/>
    <n v="0"/>
    <n v="0"/>
    <n v="43"/>
    <n v="0"/>
    <n v="0"/>
    <n v="0"/>
    <n v="0"/>
    <n v="0"/>
    <n v="0"/>
    <n v="0"/>
    <n v="0"/>
    <n v="0"/>
    <n v="0"/>
    <n v="0"/>
    <n v="0"/>
    <n v="0"/>
    <n v="0"/>
  </r>
  <r>
    <n v="425"/>
    <d v="2015-03-21T00:00:00"/>
    <x v="6"/>
    <s v="UN"/>
    <s v="IOM"/>
    <x v="12"/>
    <m/>
    <s v="Kerbala__كربلاء"/>
    <m/>
    <m/>
    <s v="Winter"/>
    <s v="Delivered"/>
    <s v="In-kind"/>
    <s v="SRP"/>
    <n v="250"/>
    <n v="250"/>
    <m/>
    <m/>
    <n v="0"/>
    <n v="0"/>
    <n v="250"/>
    <n v="0"/>
    <n v="1500"/>
    <n v="0"/>
    <n v="0"/>
    <n v="0"/>
    <n v="0"/>
    <n v="0"/>
    <n v="250"/>
    <n v="0"/>
    <n v="0"/>
    <n v="0"/>
    <n v="0"/>
    <n v="0"/>
    <n v="0"/>
    <n v="0"/>
    <n v="0"/>
    <n v="0"/>
    <n v="250"/>
    <n v="0"/>
    <n v="0"/>
    <n v="0"/>
  </r>
  <r>
    <n v="426"/>
    <d v="2015-03-21T00:00:00"/>
    <x v="6"/>
    <s v="UN"/>
    <s v="IOM"/>
    <x v="0"/>
    <m/>
    <s v="Ba'quba_بعقوبة"/>
    <m/>
    <m/>
    <s v="Winter"/>
    <s v="Delivered"/>
    <s v="In-kind"/>
    <s v="SRP"/>
    <n v="300"/>
    <n v="300"/>
    <m/>
    <m/>
    <n v="0"/>
    <n v="0"/>
    <n v="300"/>
    <n v="0"/>
    <n v="1800"/>
    <n v="0"/>
    <n v="0"/>
    <n v="0"/>
    <n v="0"/>
    <n v="0"/>
    <n v="300"/>
    <n v="0"/>
    <n v="0"/>
    <n v="0"/>
    <n v="0"/>
    <n v="0"/>
    <n v="0"/>
    <n v="0"/>
    <n v="0"/>
    <n v="0"/>
    <n v="300"/>
    <n v="0"/>
    <n v="0"/>
    <n v="0"/>
  </r>
  <r>
    <n v="427"/>
    <d v="2015-03-21T00:00:00"/>
    <x v="6"/>
    <s v="UN"/>
    <s v="IOM"/>
    <x v="9"/>
    <m/>
    <s v="Karkh_الكرخ"/>
    <m/>
    <m/>
    <s v="Winter"/>
    <s v="Delivered"/>
    <s v="In-kind"/>
    <s v="SRP"/>
    <n v="300"/>
    <n v="300"/>
    <m/>
    <m/>
    <n v="0"/>
    <n v="0"/>
    <n v="300"/>
    <n v="0"/>
    <n v="1800"/>
    <n v="0"/>
    <n v="0"/>
    <n v="0"/>
    <n v="0"/>
    <n v="0"/>
    <n v="300"/>
    <n v="0"/>
    <n v="0"/>
    <n v="0"/>
    <n v="0"/>
    <n v="0"/>
    <n v="0"/>
    <n v="0"/>
    <n v="0"/>
    <n v="0"/>
    <n v="300"/>
    <n v="0"/>
    <n v="0"/>
    <n v="0"/>
  </r>
  <r>
    <n v="428"/>
    <d v="2015-03-21T00:00:00"/>
    <x v="0"/>
    <s v="UN"/>
    <m/>
    <x v="16"/>
    <m/>
    <s v="Al-Shatrah"/>
    <m/>
    <m/>
    <s v="Normal"/>
    <s v="Delivered"/>
    <s v="In-kind"/>
    <s v="SRP"/>
    <n v="100"/>
    <n v="100"/>
    <m/>
    <m/>
    <n v="0"/>
    <n v="0"/>
    <n v="100"/>
    <n v="600"/>
    <n v="600"/>
    <n v="100"/>
    <n v="100"/>
    <n v="0"/>
    <n v="0"/>
    <n v="100"/>
    <n v="0"/>
    <n v="0"/>
    <n v="0"/>
    <n v="0"/>
    <n v="0"/>
    <n v="0"/>
    <n v="0"/>
    <n v="0"/>
    <n v="0"/>
    <n v="0"/>
    <n v="0"/>
    <n v="0"/>
    <n v="0"/>
    <n v="0"/>
  </r>
  <r>
    <n v="429"/>
    <d v="2015-03-22T00:00:00"/>
    <x v="0"/>
    <s v="UN"/>
    <m/>
    <x v="9"/>
    <m/>
    <s v="RICC2"/>
    <m/>
    <m/>
    <s v="Normal"/>
    <s v="Delivered"/>
    <s v="In-kind"/>
    <s v="SRP"/>
    <n v="124"/>
    <n v="124"/>
    <m/>
    <m/>
    <n v="0"/>
    <n v="0"/>
    <n v="124"/>
    <n v="744"/>
    <n v="744"/>
    <n v="124"/>
    <n v="124"/>
    <n v="0"/>
    <n v="0"/>
    <n v="124"/>
    <n v="0"/>
    <n v="0"/>
    <n v="0"/>
    <n v="0"/>
    <n v="0"/>
    <n v="0"/>
    <n v="0"/>
    <n v="0"/>
    <n v="0"/>
    <n v="0"/>
    <n v="0"/>
    <n v="0"/>
    <n v="0"/>
    <n v="0"/>
  </r>
  <r>
    <n v="430"/>
    <d v="2015-03-22T00:00:00"/>
    <x v="0"/>
    <s v="UN"/>
    <m/>
    <x v="16"/>
    <m/>
    <s v="Al-Shatrah"/>
    <m/>
    <m/>
    <s v="Normal"/>
    <s v="Delivered"/>
    <s v="In-kind"/>
    <s v="SRP"/>
    <n v="100"/>
    <n v="100"/>
    <m/>
    <m/>
    <n v="0"/>
    <n v="0"/>
    <n v="100"/>
    <n v="600"/>
    <n v="600"/>
    <n v="100"/>
    <n v="100"/>
    <n v="0"/>
    <n v="0"/>
    <n v="100"/>
    <n v="0"/>
    <n v="0"/>
    <n v="0"/>
    <n v="0"/>
    <n v="0"/>
    <n v="0"/>
    <n v="0"/>
    <n v="0"/>
    <n v="0"/>
    <n v="0"/>
    <n v="0"/>
    <n v="0"/>
    <n v="0"/>
    <n v="0"/>
  </r>
  <r>
    <n v="431"/>
    <d v="2015-03-23T00:00:00"/>
    <x v="22"/>
    <s v="Int'l NGO"/>
    <m/>
    <x v="2"/>
    <m/>
    <s v="Sumel_سميل"/>
    <m/>
    <m/>
    <s v="Winter"/>
    <s v="Delivered"/>
    <s v="Cash"/>
    <s v="non-SRP"/>
    <n v="320"/>
    <m/>
    <m/>
    <n v="495"/>
    <m/>
    <m/>
    <m/>
    <m/>
    <m/>
    <m/>
    <m/>
    <m/>
    <m/>
    <m/>
    <m/>
    <m/>
    <m/>
    <m/>
    <m/>
    <m/>
    <m/>
    <m/>
    <m/>
    <m/>
    <m/>
    <m/>
    <m/>
    <m/>
  </r>
  <r>
    <n v="432"/>
    <d v="2015-03-23T00:00:00"/>
    <x v="0"/>
    <s v="UN"/>
    <m/>
    <x v="9"/>
    <m/>
    <s v="RICC2"/>
    <m/>
    <m/>
    <s v="Normal"/>
    <s v="Delivered"/>
    <s v="In-kind"/>
    <s v="SRP"/>
    <n v="65"/>
    <n v="65"/>
    <m/>
    <m/>
    <n v="0"/>
    <n v="0"/>
    <n v="65"/>
    <n v="390"/>
    <n v="390"/>
    <n v="65"/>
    <n v="65"/>
    <n v="0"/>
    <n v="0"/>
    <n v="65"/>
    <n v="0"/>
    <n v="0"/>
    <n v="0"/>
    <n v="0"/>
    <n v="0"/>
    <n v="0"/>
    <n v="0"/>
    <n v="0"/>
    <n v="0"/>
    <n v="0"/>
    <n v="0"/>
    <n v="0"/>
    <n v="0"/>
    <n v="0"/>
  </r>
  <r>
    <n v="433"/>
    <d v="2015-03-23T00:00:00"/>
    <x v="0"/>
    <s v="UN"/>
    <m/>
    <x v="11"/>
    <m/>
    <s v="Shamiya_الشامية"/>
    <m/>
    <m/>
    <s v="Normal"/>
    <s v="Delivered"/>
    <s v="In-kind"/>
    <s v="SRP"/>
    <n v="150"/>
    <n v="150"/>
    <m/>
    <m/>
    <n v="0"/>
    <n v="0"/>
    <n v="150"/>
    <n v="900"/>
    <n v="900"/>
    <n v="150"/>
    <n v="150"/>
    <n v="0"/>
    <n v="0"/>
    <n v="150"/>
    <n v="0"/>
    <n v="0"/>
    <n v="0"/>
    <n v="0"/>
    <n v="0"/>
    <n v="0"/>
    <n v="0"/>
    <n v="0"/>
    <n v="0"/>
    <n v="0"/>
    <n v="0"/>
    <n v="0"/>
    <n v="0"/>
    <n v="0"/>
  </r>
  <r>
    <n v="434"/>
    <d v="2015-03-23T00:00:00"/>
    <x v="0"/>
    <s v="UN"/>
    <m/>
    <x v="16"/>
    <m/>
    <s v="Al-Shatrah"/>
    <m/>
    <m/>
    <s v="Normal"/>
    <s v="Delivered"/>
    <s v="In-kind"/>
    <s v="SRP"/>
    <n v="100"/>
    <n v="100"/>
    <m/>
    <m/>
    <n v="0"/>
    <n v="0"/>
    <n v="100"/>
    <n v="600"/>
    <n v="600"/>
    <n v="100"/>
    <n v="100"/>
    <n v="0"/>
    <n v="0"/>
    <n v="100"/>
    <n v="0"/>
    <n v="0"/>
    <n v="0"/>
    <n v="0"/>
    <n v="0"/>
    <n v="0"/>
    <n v="0"/>
    <n v="0"/>
    <n v="0"/>
    <n v="0"/>
    <n v="0"/>
    <n v="0"/>
    <n v="0"/>
    <n v="0"/>
  </r>
  <r>
    <n v="435"/>
    <d v="2015-03-24T00:00:00"/>
    <x v="6"/>
    <s v="UN"/>
    <s v="IOM"/>
    <x v="0"/>
    <m/>
    <s v="Khanaqin_خانقين"/>
    <m/>
    <m/>
    <s v="Winter"/>
    <s v="Delivered"/>
    <s v="In-kind"/>
    <s v="SRP"/>
    <n v="300"/>
    <n v="300"/>
    <m/>
    <m/>
    <n v="0"/>
    <n v="0"/>
    <n v="300"/>
    <n v="0"/>
    <n v="1800"/>
    <n v="0"/>
    <n v="0"/>
    <n v="0"/>
    <n v="0"/>
    <n v="0"/>
    <n v="300"/>
    <n v="0"/>
    <n v="0"/>
    <n v="0"/>
    <n v="0"/>
    <n v="0"/>
    <n v="0"/>
    <n v="0"/>
    <n v="0"/>
    <n v="0"/>
    <n v="300"/>
    <n v="0"/>
    <n v="0"/>
    <n v="0"/>
  </r>
  <r>
    <n v="436"/>
    <d v="2015-03-24T00:00:00"/>
    <x v="0"/>
    <s v="UN"/>
    <m/>
    <x v="0"/>
    <m/>
    <s v="Muqdadiya_المقدادية"/>
    <m/>
    <m/>
    <s v="Normal"/>
    <s v="Delivered"/>
    <s v="In-kind"/>
    <s v="SRP"/>
    <n v="710"/>
    <n v="710"/>
    <m/>
    <m/>
    <n v="0"/>
    <n v="0"/>
    <n v="710"/>
    <n v="4260"/>
    <n v="4260"/>
    <n v="710"/>
    <n v="710"/>
    <n v="0"/>
    <n v="0"/>
    <n v="710"/>
    <n v="0"/>
    <n v="0"/>
    <n v="0"/>
    <n v="0"/>
    <n v="0"/>
    <n v="0"/>
    <n v="0"/>
    <n v="0"/>
    <n v="0"/>
    <n v="0"/>
    <n v="0"/>
    <n v="0"/>
    <n v="0"/>
    <n v="0"/>
  </r>
  <r>
    <n v="437"/>
    <d v="2015-03-25T00:00:00"/>
    <x v="6"/>
    <s v="UN"/>
    <s v="IOM"/>
    <x v="6"/>
    <m/>
    <s v="Musayab_المسيب"/>
    <m/>
    <m/>
    <s v="Winter"/>
    <s v="Delivered"/>
    <s v="In-kind"/>
    <s v="SRP"/>
    <n v="150"/>
    <n v="150"/>
    <m/>
    <m/>
    <n v="0"/>
    <n v="0"/>
    <n v="150"/>
    <n v="900"/>
    <n v="900"/>
    <n v="300"/>
    <n v="0"/>
    <n v="0"/>
    <n v="0"/>
    <n v="150"/>
    <n v="150"/>
    <n v="0"/>
    <n v="0"/>
    <n v="0"/>
    <n v="0"/>
    <n v="0"/>
    <n v="0"/>
    <n v="0"/>
    <n v="0"/>
    <n v="150"/>
    <n v="150"/>
    <n v="0"/>
    <n v="0"/>
    <n v="900"/>
  </r>
  <r>
    <n v="438"/>
    <d v="2015-03-25T00:00:00"/>
    <x v="6"/>
    <s v="UN"/>
    <s v="IOM"/>
    <x v="7"/>
    <m/>
    <s v="Kut_الكوت"/>
    <m/>
    <m/>
    <s v="Winter"/>
    <s v="Delivered"/>
    <s v="In-kind"/>
    <s v="SRP"/>
    <n v="150"/>
    <n v="150"/>
    <m/>
    <m/>
    <n v="0"/>
    <n v="0"/>
    <n v="150"/>
    <n v="900"/>
    <n v="900"/>
    <n v="300"/>
    <n v="0"/>
    <n v="0"/>
    <n v="0"/>
    <n v="150"/>
    <n v="150"/>
    <n v="0"/>
    <n v="0"/>
    <n v="0"/>
    <n v="0"/>
    <n v="0"/>
    <n v="0"/>
    <n v="0"/>
    <n v="0"/>
    <n v="150"/>
    <n v="150"/>
    <n v="0"/>
    <n v="0"/>
    <n v="900"/>
  </r>
  <r>
    <n v="439"/>
    <d v="2015-03-25T00:00:00"/>
    <x v="6"/>
    <s v="UN"/>
    <s v="IOM"/>
    <x v="3"/>
    <m/>
    <s v="Sulaymaniya_السليمانية"/>
    <m/>
    <m/>
    <s v="Winter"/>
    <s v="Delivered"/>
    <s v="In-kind"/>
    <s v="SRP"/>
    <n v="275"/>
    <n v="275"/>
    <m/>
    <m/>
    <n v="0"/>
    <n v="0"/>
    <n v="275"/>
    <n v="1100"/>
    <n v="1100"/>
    <n v="0"/>
    <n v="0"/>
    <n v="0"/>
    <n v="275"/>
    <n v="275"/>
    <n v="275"/>
    <n v="0"/>
    <n v="0"/>
    <n v="0"/>
    <n v="0"/>
    <n v="0"/>
    <n v="0"/>
    <n v="0"/>
    <n v="0"/>
    <n v="275"/>
    <n v="275"/>
    <n v="0"/>
    <n v="0"/>
    <n v="1100"/>
  </r>
  <r>
    <n v="440"/>
    <d v="2015-03-25T00:00:00"/>
    <x v="6"/>
    <s v="UN"/>
    <s v="IOM"/>
    <x v="3"/>
    <m/>
    <s v="Sulaymaniya_السليمانية"/>
    <m/>
    <m/>
    <s v="Winter"/>
    <s v="Delivered"/>
    <s v="In-kind"/>
    <s v="SRP"/>
    <n v="100"/>
    <n v="100"/>
    <m/>
    <m/>
    <n v="0"/>
    <n v="0"/>
    <n v="100"/>
    <n v="400"/>
    <n v="400"/>
    <n v="0"/>
    <n v="0"/>
    <n v="0"/>
    <n v="100"/>
    <n v="100"/>
    <n v="100"/>
    <n v="0"/>
    <n v="0"/>
    <n v="0"/>
    <n v="0"/>
    <n v="0"/>
    <n v="0"/>
    <n v="0"/>
    <n v="0"/>
    <n v="100"/>
    <n v="100"/>
    <n v="0"/>
    <n v="0"/>
    <n v="400"/>
  </r>
  <r>
    <n v="441"/>
    <d v="2015-03-25T00:00:00"/>
    <x v="6"/>
    <s v="UN"/>
    <s v="IOM"/>
    <x v="3"/>
    <m/>
    <s v="Sulaymaniya_السليمانية"/>
    <m/>
    <m/>
    <s v="Winter"/>
    <s v="Delivered"/>
    <s v="In-kind"/>
    <s v="SRP"/>
    <n v="200"/>
    <n v="200"/>
    <m/>
    <m/>
    <n v="0"/>
    <n v="0"/>
    <n v="200"/>
    <n v="1200"/>
    <n v="1200"/>
    <n v="400"/>
    <n v="0"/>
    <n v="0"/>
    <n v="0"/>
    <n v="200"/>
    <n v="200"/>
    <n v="0"/>
    <n v="0"/>
    <n v="0"/>
    <n v="0"/>
    <n v="0"/>
    <n v="0"/>
    <n v="0"/>
    <n v="0"/>
    <n v="200"/>
    <n v="200"/>
    <n v="0"/>
    <n v="0"/>
    <n v="1200"/>
  </r>
  <r>
    <n v="442"/>
    <d v="2015-03-25T00:00:00"/>
    <x v="6"/>
    <s v="UN"/>
    <s v="IOM"/>
    <x v="10"/>
    <m/>
    <s v="Najaf__النجف"/>
    <m/>
    <m/>
    <s v="Winter"/>
    <s v="Delivered"/>
    <s v="In-kind"/>
    <s v="SRP"/>
    <n v="150"/>
    <n v="150"/>
    <m/>
    <m/>
    <n v="0"/>
    <n v="0"/>
    <n v="150"/>
    <n v="900"/>
    <n v="900"/>
    <n v="300"/>
    <n v="0"/>
    <n v="0"/>
    <n v="0"/>
    <n v="150"/>
    <n v="150"/>
    <n v="0"/>
    <n v="0"/>
    <n v="0"/>
    <n v="0"/>
    <n v="0"/>
    <n v="0"/>
    <n v="0"/>
    <n v="0"/>
    <n v="150"/>
    <n v="150"/>
    <n v="0"/>
    <n v="0"/>
    <n v="900"/>
  </r>
  <r>
    <n v="443"/>
    <d v="2015-03-25T00:00:00"/>
    <x v="0"/>
    <s v="UN"/>
    <m/>
    <x v="9"/>
    <m/>
    <s v="RICC2"/>
    <m/>
    <m/>
    <s v="Normal"/>
    <s v="Delivered"/>
    <s v="In-kind"/>
    <s v="SRP"/>
    <n v="60"/>
    <n v="60"/>
    <m/>
    <m/>
    <n v="0"/>
    <n v="0"/>
    <n v="60"/>
    <n v="360"/>
    <n v="360"/>
    <n v="60"/>
    <n v="60"/>
    <n v="0"/>
    <n v="0"/>
    <n v="60"/>
    <n v="0"/>
    <n v="0"/>
    <n v="0"/>
    <n v="0"/>
    <n v="0"/>
    <n v="0"/>
    <n v="0"/>
    <n v="0"/>
    <n v="0"/>
    <n v="0"/>
    <n v="0"/>
    <n v="0"/>
    <n v="0"/>
    <n v="0"/>
  </r>
  <r>
    <n v="444"/>
    <d v="2015-03-25T00:00:00"/>
    <x v="0"/>
    <s v="UN"/>
    <m/>
    <x v="0"/>
    <m/>
    <s v="Muqdadiya_المقدادية"/>
    <m/>
    <m/>
    <s v="Normal"/>
    <s v="Delivered"/>
    <s v="In-kind"/>
    <s v="SRP"/>
    <n v="290"/>
    <n v="290"/>
    <m/>
    <m/>
    <n v="0"/>
    <n v="0"/>
    <n v="290"/>
    <n v="1740"/>
    <n v="1740"/>
    <n v="290"/>
    <n v="290"/>
    <n v="0"/>
    <n v="0"/>
    <n v="290"/>
    <n v="0"/>
    <n v="0"/>
    <n v="0"/>
    <n v="0"/>
    <n v="0"/>
    <n v="0"/>
    <n v="0"/>
    <n v="0"/>
    <n v="0"/>
    <n v="0"/>
    <n v="0"/>
    <n v="0"/>
    <n v="0"/>
    <n v="0"/>
  </r>
  <r>
    <n v="445"/>
    <d v="2015-03-25T00:00:00"/>
    <x v="0"/>
    <s v="UN"/>
    <m/>
    <x v="16"/>
    <m/>
    <s v="Al-Shatrah"/>
    <m/>
    <m/>
    <s v="Normal"/>
    <s v="Delivered"/>
    <s v="In-kind"/>
    <s v="SRP"/>
    <n v="100"/>
    <n v="100"/>
    <m/>
    <m/>
    <n v="0"/>
    <n v="0"/>
    <n v="100"/>
    <n v="600"/>
    <n v="600"/>
    <n v="100"/>
    <n v="100"/>
    <n v="0"/>
    <n v="0"/>
    <n v="100"/>
    <n v="0"/>
    <n v="0"/>
    <n v="0"/>
    <n v="0"/>
    <n v="0"/>
    <n v="0"/>
    <n v="0"/>
    <n v="0"/>
    <n v="0"/>
    <n v="0"/>
    <n v="0"/>
    <n v="0"/>
    <n v="0"/>
    <n v="0"/>
  </r>
  <r>
    <n v="446"/>
    <d v="2015-03-26T00:00:00"/>
    <x v="0"/>
    <s v="UN"/>
    <s v="ISHO"/>
    <x v="13"/>
    <m/>
    <s v="Basrah__البصرة"/>
    <m/>
    <m/>
    <s v="Normal"/>
    <s v="Delivered"/>
    <s v="In-kind"/>
    <s v="SRP"/>
    <n v="105"/>
    <n v="105"/>
    <m/>
    <m/>
    <n v="0"/>
    <n v="0"/>
    <n v="105"/>
    <n v="630"/>
    <n v="630"/>
    <n v="105"/>
    <n v="105"/>
    <n v="0"/>
    <n v="0"/>
    <n v="105"/>
    <n v="105"/>
    <n v="0"/>
    <n v="0"/>
    <n v="0"/>
    <n v="0"/>
    <n v="0"/>
    <n v="0"/>
    <n v="0"/>
    <n v="0"/>
    <n v="0"/>
    <n v="0"/>
    <n v="0"/>
    <n v="0"/>
    <n v="0"/>
  </r>
  <r>
    <n v="447"/>
    <d v="2015-03-26T00:00:00"/>
    <x v="6"/>
    <s v="UN"/>
    <s v="IOM"/>
    <x v="3"/>
    <m/>
    <s v="Sulaymaniya_السليمانية"/>
    <m/>
    <m/>
    <s v="Winter"/>
    <s v="Delivered"/>
    <s v="In-kind"/>
    <s v="SRP"/>
    <n v="200"/>
    <n v="200"/>
    <m/>
    <m/>
    <n v="0"/>
    <n v="0"/>
    <n v="200"/>
    <n v="1200"/>
    <n v="1200"/>
    <n v="400"/>
    <n v="0"/>
    <n v="0"/>
    <n v="0"/>
    <n v="200"/>
    <n v="200"/>
    <n v="0"/>
    <n v="0"/>
    <n v="0"/>
    <n v="0"/>
    <n v="0"/>
    <n v="0"/>
    <n v="0"/>
    <n v="0"/>
    <n v="200"/>
    <n v="200"/>
    <n v="0"/>
    <n v="0"/>
    <n v="1200"/>
  </r>
  <r>
    <n v="448"/>
    <d v="2015-03-26T00:00:00"/>
    <x v="6"/>
    <s v="UN"/>
    <s v="IOM"/>
    <x v="5"/>
    <m/>
    <s v="Samarra_سامراء"/>
    <m/>
    <m/>
    <s v="Winter"/>
    <s v="Delivered"/>
    <s v="In-kind"/>
    <s v="SRP"/>
    <n v="500"/>
    <n v="500"/>
    <m/>
    <m/>
    <n v="0"/>
    <n v="0"/>
    <n v="500"/>
    <n v="3000"/>
    <n v="3000"/>
    <n v="1000"/>
    <n v="0"/>
    <n v="0"/>
    <n v="0"/>
    <n v="500"/>
    <n v="500"/>
    <n v="0"/>
    <n v="0"/>
    <n v="0"/>
    <n v="0"/>
    <n v="0"/>
    <n v="0"/>
    <n v="0"/>
    <n v="0"/>
    <n v="500"/>
    <n v="500"/>
    <n v="0"/>
    <n v="0"/>
    <n v="3000"/>
  </r>
  <r>
    <n v="449"/>
    <d v="2015-03-26T00:00:00"/>
    <x v="6"/>
    <s v="UN"/>
    <s v="IOM"/>
    <x v="0"/>
    <m/>
    <s v="Khanaqin_خانقين"/>
    <m/>
    <m/>
    <s v="Winter"/>
    <s v="Delivered"/>
    <s v="In-kind"/>
    <s v="SRP"/>
    <n v="300"/>
    <n v="300"/>
    <m/>
    <m/>
    <n v="0"/>
    <n v="0"/>
    <n v="300"/>
    <n v="0"/>
    <n v="1800"/>
    <n v="0"/>
    <n v="0"/>
    <n v="0"/>
    <n v="0"/>
    <n v="0"/>
    <n v="300"/>
    <n v="0"/>
    <n v="0"/>
    <n v="0"/>
    <n v="0"/>
    <n v="0"/>
    <n v="0"/>
    <n v="0"/>
    <n v="0"/>
    <n v="0"/>
    <n v="300"/>
    <n v="0"/>
    <n v="0"/>
    <n v="0"/>
  </r>
  <r>
    <n v="450"/>
    <d v="2015-03-26T00:00:00"/>
    <x v="6"/>
    <s v="UN"/>
    <s v="IOM"/>
    <x v="8"/>
    <m/>
    <s v="Tilkaif_تلكيف"/>
    <m/>
    <m/>
    <s v="Winter"/>
    <s v="Delivered"/>
    <s v="In-kind"/>
    <s v="SRP"/>
    <n v="150"/>
    <n v="150"/>
    <m/>
    <m/>
    <n v="0"/>
    <n v="0"/>
    <n v="150"/>
    <n v="0"/>
    <n v="900"/>
    <n v="0"/>
    <n v="0"/>
    <n v="0"/>
    <n v="0"/>
    <n v="0"/>
    <n v="150"/>
    <n v="0"/>
    <n v="0"/>
    <n v="0"/>
    <n v="0"/>
    <n v="0"/>
    <n v="0"/>
    <n v="0"/>
    <n v="0"/>
    <n v="0"/>
    <n v="150"/>
    <n v="0"/>
    <n v="0"/>
    <n v="0"/>
  </r>
  <r>
    <n v="451"/>
    <d v="2015-03-26T00:00:00"/>
    <x v="6"/>
    <s v="UN"/>
    <s v="IOM"/>
    <x v="2"/>
    <m/>
    <s v="Dahuk__دهوك"/>
    <m/>
    <m/>
    <s v="Winter"/>
    <s v="Delivered"/>
    <s v="In-kind"/>
    <s v="SRP"/>
    <n v="300"/>
    <n v="300"/>
    <m/>
    <m/>
    <n v="0"/>
    <n v="0"/>
    <n v="300"/>
    <n v="1200"/>
    <n v="1200"/>
    <n v="600"/>
    <n v="0"/>
    <n v="0"/>
    <n v="300"/>
    <n v="0"/>
    <n v="300"/>
    <n v="0"/>
    <n v="0"/>
    <n v="0"/>
    <n v="0"/>
    <n v="0"/>
    <n v="0"/>
    <n v="0"/>
    <n v="0"/>
    <n v="300"/>
    <n v="300"/>
    <n v="0"/>
    <n v="0"/>
    <n v="1200"/>
  </r>
  <r>
    <n v="452"/>
    <d v="2015-03-26T00:00:00"/>
    <x v="0"/>
    <s v="UN"/>
    <m/>
    <x v="9"/>
    <m/>
    <s v="RICC5"/>
    <m/>
    <m/>
    <s v="Normal"/>
    <s v="Delivered"/>
    <s v="In-kind"/>
    <s v="SRP"/>
    <n v="116"/>
    <n v="116"/>
    <m/>
    <m/>
    <n v="0"/>
    <n v="0"/>
    <n v="116"/>
    <n v="696"/>
    <n v="696"/>
    <n v="116"/>
    <n v="116"/>
    <n v="0"/>
    <n v="0"/>
    <n v="116"/>
    <n v="0"/>
    <n v="0"/>
    <n v="0"/>
    <n v="0"/>
    <n v="0"/>
    <n v="0"/>
    <n v="0"/>
    <n v="0"/>
    <n v="0"/>
    <n v="0"/>
    <n v="0"/>
    <n v="0"/>
    <n v="0"/>
    <n v="0"/>
  </r>
  <r>
    <n v="453"/>
    <d v="2015-03-26T00:00:00"/>
    <x v="0"/>
    <s v="UN"/>
    <m/>
    <x v="9"/>
    <m/>
    <s v="RICC5"/>
    <m/>
    <m/>
    <s v="Normal"/>
    <s v="Delivered"/>
    <s v="In-kind"/>
    <s v="SRP"/>
    <n v="25"/>
    <n v="25"/>
    <m/>
    <m/>
    <n v="0"/>
    <n v="0"/>
    <n v="25"/>
    <n v="150"/>
    <n v="150"/>
    <n v="25"/>
    <n v="25"/>
    <n v="0"/>
    <n v="0"/>
    <n v="25"/>
    <n v="0"/>
    <n v="0"/>
    <n v="0"/>
    <n v="0"/>
    <n v="0"/>
    <n v="0"/>
    <n v="0"/>
    <n v="0"/>
    <n v="0"/>
    <n v="0"/>
    <n v="0"/>
    <n v="0"/>
    <n v="0"/>
    <n v="0"/>
  </r>
  <r>
    <n v="454"/>
    <d v="2015-03-29T00:00:00"/>
    <x v="0"/>
    <s v="UN"/>
    <s v="ISHO"/>
    <x v="13"/>
    <m/>
    <s v="Basrah__البصرة"/>
    <m/>
    <m/>
    <s v="Normal"/>
    <s v="Delivered"/>
    <s v="In-kind"/>
    <s v="SRP"/>
    <n v="88"/>
    <n v="88"/>
    <m/>
    <m/>
    <n v="0"/>
    <n v="0"/>
    <n v="88"/>
    <n v="528"/>
    <n v="88"/>
    <n v="88"/>
    <n v="88"/>
    <n v="0"/>
    <n v="0"/>
    <n v="88"/>
    <n v="88"/>
    <n v="0"/>
    <n v="0"/>
    <n v="0"/>
    <n v="0"/>
    <n v="0"/>
    <n v="0"/>
    <n v="0"/>
    <n v="0"/>
    <n v="0"/>
    <n v="0"/>
    <n v="0"/>
    <n v="0"/>
    <n v="0"/>
  </r>
  <r>
    <n v="455"/>
    <d v="2015-03-31T00:00:00"/>
    <x v="6"/>
    <s v="UN"/>
    <s v="IOM"/>
    <x v="9"/>
    <m/>
    <m/>
    <m/>
    <m/>
    <s v="Winter"/>
    <s v="Delivered"/>
    <s v="In-kind"/>
    <s v="SRP"/>
    <n v="200"/>
    <n v="200"/>
    <m/>
    <m/>
    <n v="0"/>
    <n v="0"/>
    <n v="200"/>
    <n v="800"/>
    <n v="800"/>
    <n v="0"/>
    <n v="0"/>
    <n v="0"/>
    <n v="200"/>
    <n v="0"/>
    <n v="200"/>
    <n v="0"/>
    <n v="0"/>
    <n v="0"/>
    <n v="0"/>
    <n v="0"/>
    <n v="0"/>
    <n v="0"/>
    <n v="0"/>
    <n v="200"/>
    <n v="200"/>
    <n v="0"/>
    <n v="0"/>
    <n v="800"/>
  </r>
  <r>
    <n v="456"/>
    <d v="2015-03-31T00:00:00"/>
    <x v="6"/>
    <s v="UN"/>
    <s v="IOM"/>
    <x v="1"/>
    <m/>
    <s v="Kirkuk__كركوك"/>
    <m/>
    <m/>
    <s v="Winter"/>
    <s v="Delivered"/>
    <s v="In-kind"/>
    <s v="SRP"/>
    <n v="500"/>
    <n v="500"/>
    <m/>
    <m/>
    <n v="0"/>
    <n v="0"/>
    <n v="500"/>
    <n v="0"/>
    <n v="3000"/>
    <n v="0"/>
    <n v="0"/>
    <n v="0"/>
    <n v="500"/>
    <n v="0"/>
    <n v="500"/>
    <n v="0"/>
    <n v="0"/>
    <n v="0"/>
    <n v="0"/>
    <n v="0"/>
    <n v="0"/>
    <n v="0"/>
    <n v="0"/>
    <n v="0"/>
    <n v="500"/>
    <n v="0"/>
    <n v="0"/>
    <n v="0"/>
  </r>
  <r>
    <n v="457"/>
    <d v="2015-03-31T00:00:00"/>
    <x v="6"/>
    <s v="UN"/>
    <s v="IOM"/>
    <x v="2"/>
    <m/>
    <s v="Dahuk__دهوك"/>
    <m/>
    <m/>
    <s v="Winter"/>
    <s v="Delivered"/>
    <s v="In-kind"/>
    <s v="SRP"/>
    <n v="111"/>
    <n v="111"/>
    <m/>
    <m/>
    <n v="0"/>
    <n v="0"/>
    <n v="111"/>
    <n v="666"/>
    <n v="666"/>
    <n v="222"/>
    <n v="0"/>
    <n v="0"/>
    <n v="0"/>
    <n v="111"/>
    <n v="111"/>
    <n v="0"/>
    <n v="0"/>
    <n v="0"/>
    <n v="0"/>
    <n v="0"/>
    <n v="0"/>
    <n v="0"/>
    <n v="0"/>
    <n v="111"/>
    <n v="0"/>
    <n v="0"/>
    <n v="0"/>
    <n v="666"/>
  </r>
  <r>
    <n v="458"/>
    <d v="2015-03-31T00:00:00"/>
    <x v="6"/>
    <s v="UN"/>
    <s v="IOM"/>
    <x v="4"/>
    <m/>
    <s v="Erbil__اربيل"/>
    <m/>
    <m/>
    <s v="Winter"/>
    <s v="Delivered"/>
    <s v="In-kind"/>
    <s v="SRP"/>
    <n v="28"/>
    <n v="28"/>
    <m/>
    <m/>
    <n v="0"/>
    <n v="0"/>
    <n v="28"/>
    <n v="168"/>
    <n v="168"/>
    <n v="56"/>
    <n v="0"/>
    <n v="0"/>
    <n v="0"/>
    <n v="28"/>
    <n v="28"/>
    <n v="0"/>
    <n v="0"/>
    <n v="0"/>
    <n v="0"/>
    <n v="0"/>
    <n v="0"/>
    <n v="0"/>
    <n v="0"/>
    <n v="28"/>
    <n v="28"/>
    <n v="0"/>
    <n v="0"/>
    <n v="168"/>
  </r>
  <r>
    <n v="459"/>
    <d v="2015-03-31T00:00:00"/>
    <x v="13"/>
    <s v="Int'l NGO"/>
    <m/>
    <x v="12"/>
    <m/>
    <s v="Kerbala__كربلاء"/>
    <m/>
    <m/>
    <s v="Winter"/>
    <s v="Delivered"/>
    <s v="In-kind"/>
    <s v="SRP"/>
    <n v="100"/>
    <n v="100"/>
    <m/>
    <m/>
    <n v="0"/>
    <n v="0"/>
    <n v="0"/>
    <n v="0"/>
    <n v="600"/>
    <n v="0"/>
    <n v="0"/>
    <n v="0"/>
    <n v="100"/>
    <n v="0"/>
    <n v="0"/>
    <n v="0"/>
    <n v="0"/>
    <n v="0"/>
    <n v="0"/>
    <n v="0"/>
    <n v="0"/>
    <n v="0"/>
    <n v="100"/>
    <n v="0"/>
    <n v="0"/>
    <n v="0"/>
    <n v="200"/>
    <n v="0"/>
  </r>
  <r>
    <n v="460"/>
    <d v="2015-03-31T00:00:00"/>
    <x v="13"/>
    <s v="Int'l NGO"/>
    <m/>
    <x v="10"/>
    <m/>
    <s v="Najaf__النجف"/>
    <m/>
    <m/>
    <s v="Winter"/>
    <s v="Delivered"/>
    <s v="In-kind"/>
    <s v="SRP"/>
    <n v="70"/>
    <n v="70"/>
    <m/>
    <m/>
    <n v="0"/>
    <n v="0"/>
    <n v="0"/>
    <n v="0"/>
    <n v="420"/>
    <n v="0"/>
    <n v="0"/>
    <n v="0"/>
    <n v="70"/>
    <n v="0"/>
    <n v="0"/>
    <n v="0"/>
    <n v="0"/>
    <n v="0"/>
    <n v="0"/>
    <n v="0"/>
    <n v="0"/>
    <n v="0"/>
    <n v="70"/>
    <n v="0"/>
    <n v="0"/>
    <n v="0"/>
    <n v="210"/>
    <n v="0"/>
  </r>
  <r>
    <n v="461"/>
    <d v="2015-03-31T00:00:00"/>
    <x v="25"/>
    <s v="Int'l NGO"/>
    <m/>
    <x v="2"/>
    <m/>
    <s v="Dahuk__دهوك"/>
    <m/>
    <m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06"/>
    <n v="0"/>
  </r>
  <r>
    <n v="462"/>
    <d v="2015-03-31T00:00:00"/>
    <x v="25"/>
    <s v="Int'l NGO"/>
    <m/>
    <x v="2"/>
    <m/>
    <s v="Sumel_سميل"/>
    <m/>
    <m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74"/>
    <n v="0"/>
  </r>
  <r>
    <n v="463"/>
    <d v="2015-03-31T00:00:00"/>
    <x v="25"/>
    <s v="Int'l NGO"/>
    <m/>
    <x v="8"/>
    <m/>
    <s v="Sinjar_سنجار"/>
    <m/>
    <m/>
    <s v="Winter"/>
    <s v="Delivered"/>
    <s v="In-kind"/>
    <s v="non-SRP"/>
    <s v="Only Clothing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48"/>
    <n v="0"/>
  </r>
  <r>
    <n v="464"/>
    <d v="2015-03-31T00:00:00"/>
    <x v="26"/>
    <s v="Int'l NGO"/>
    <m/>
    <x v="9"/>
    <m/>
    <s v="Adhamia_الاعظمية"/>
    <m/>
    <m/>
    <s v="Normal"/>
    <s v="Delivered"/>
    <s v="In-kind"/>
    <s v="non-SRP"/>
    <n v="296"/>
    <n v="296"/>
    <m/>
    <m/>
    <n v="0"/>
    <n v="0"/>
    <n v="0"/>
    <n v="1480"/>
    <n v="1776"/>
    <n v="0"/>
    <n v="0"/>
    <n v="0"/>
    <n v="296"/>
    <n v="296"/>
    <n v="0"/>
    <n v="0"/>
    <n v="0"/>
    <n v="0"/>
    <n v="0"/>
    <n v="0"/>
    <n v="0"/>
    <n v="0"/>
    <n v="0"/>
    <n v="0"/>
    <n v="0"/>
    <n v="0"/>
    <n v="0"/>
    <n v="0"/>
  </r>
  <r>
    <n v="465"/>
    <d v="2015-03-31T00:00:00"/>
    <x v="26"/>
    <s v="Int'l NGO"/>
    <m/>
    <x v="9"/>
    <m/>
    <s v="Karkh_الكرخ"/>
    <m/>
    <m/>
    <s v="Normal"/>
    <s v="Delivered"/>
    <s v="In-kind"/>
    <s v="non-SRP"/>
    <n v="74"/>
    <n v="74"/>
    <m/>
    <m/>
    <n v="0"/>
    <n v="0"/>
    <n v="0"/>
    <n v="370"/>
    <n v="444"/>
    <n v="0"/>
    <n v="0"/>
    <n v="0"/>
    <n v="74"/>
    <n v="74"/>
    <n v="0"/>
    <n v="0"/>
    <n v="0"/>
    <n v="0"/>
    <n v="0"/>
    <n v="0"/>
    <n v="0"/>
    <n v="0"/>
    <n v="0"/>
    <n v="0"/>
    <n v="0"/>
    <n v="0"/>
    <n v="0"/>
    <n v="0"/>
  </r>
  <r>
    <n v="466"/>
    <d v="2015-03-31T00:00:00"/>
    <x v="27"/>
    <s v="Int'l NGO"/>
    <m/>
    <x v="4"/>
    <m/>
    <s v="Shaqlawa_شقلاوة"/>
    <m/>
    <m/>
    <s v="Normal"/>
    <s v="Delivered"/>
    <s v="In-kind"/>
    <s v="non-SRP"/>
    <n v="14"/>
    <n v="14"/>
    <m/>
    <m/>
    <n v="0"/>
    <n v="3"/>
    <n v="14"/>
    <n v="84"/>
    <n v="84"/>
    <n v="14"/>
    <n v="14"/>
    <n v="0"/>
    <n v="0"/>
    <n v="14"/>
    <n v="0"/>
    <n v="0"/>
    <n v="0"/>
    <n v="0"/>
    <n v="0"/>
    <n v="0"/>
    <n v="14"/>
    <n v="0"/>
    <n v="0"/>
    <n v="0"/>
    <n v="0"/>
    <n v="0"/>
    <n v="0"/>
    <n v="0"/>
  </r>
  <r>
    <n v="467"/>
    <d v="2015-03-31T00:00:00"/>
    <x v="27"/>
    <s v="Int'l NGO"/>
    <m/>
    <x v="2"/>
    <m/>
    <s v="Sumel_سميل"/>
    <m/>
    <m/>
    <s v="Normal"/>
    <s v="Delivered"/>
    <s v="In-kind"/>
    <s v="non-SRP"/>
    <n v="3"/>
    <n v="3"/>
    <m/>
    <m/>
    <n v="0"/>
    <n v="0"/>
    <n v="3"/>
    <n v="12"/>
    <n v="0"/>
    <n v="3"/>
    <n v="3"/>
    <n v="0"/>
    <n v="3"/>
    <n v="0"/>
    <n v="0"/>
    <n v="0"/>
    <n v="0"/>
    <n v="0"/>
    <n v="0"/>
    <n v="0"/>
    <n v="0"/>
    <n v="0"/>
    <n v="0"/>
    <n v="0"/>
    <n v="0"/>
    <n v="0"/>
    <n v="0"/>
    <n v="0"/>
  </r>
  <r>
    <n v="468"/>
    <d v="2015-03-31T00:00:00"/>
    <x v="27"/>
    <s v="Int'l NGO"/>
    <m/>
    <x v="2"/>
    <m/>
    <s v="Zakho_زاخو"/>
    <m/>
    <m/>
    <s v="Normal"/>
    <s v="Delivered"/>
    <s v="In-kind"/>
    <s v="non-SRP"/>
    <n v="200"/>
    <n v="200"/>
    <m/>
    <m/>
    <n v="0"/>
    <n v="0"/>
    <n v="200"/>
    <n v="1200"/>
    <n v="0"/>
    <n v="200"/>
    <n v="200"/>
    <n v="0"/>
    <n v="200"/>
    <n v="0"/>
    <n v="0"/>
    <n v="0"/>
    <n v="0"/>
    <n v="0"/>
    <n v="400"/>
    <n v="0"/>
    <n v="0"/>
    <n v="0"/>
    <n v="0"/>
    <n v="0"/>
    <n v="0"/>
    <n v="0"/>
    <n v="0"/>
    <n v="0"/>
  </r>
  <r>
    <n v="469"/>
    <d v="2015-03-31T00:00:00"/>
    <x v="27"/>
    <s v="Int'l NGO"/>
    <m/>
    <x v="8"/>
    <m/>
    <s v="Akre_عقرة"/>
    <m/>
    <m/>
    <s v="Normal"/>
    <s v="Delivered"/>
    <s v="In-kind"/>
    <s v="non-SRP"/>
    <n v="1800"/>
    <n v="1800"/>
    <m/>
    <m/>
    <n v="0"/>
    <n v="0"/>
    <n v="1800"/>
    <n v="1800"/>
    <n v="0"/>
    <n v="0"/>
    <n v="0"/>
    <n v="0"/>
    <n v="1800"/>
    <n v="0"/>
    <n v="0"/>
    <n v="0"/>
    <n v="0"/>
    <n v="0"/>
    <n v="3600"/>
    <n v="0"/>
    <n v="0"/>
    <n v="0"/>
    <n v="0"/>
    <n v="0"/>
    <n v="0"/>
    <n v="0"/>
    <n v="0"/>
    <n v="0"/>
  </r>
  <r>
    <n v="470"/>
    <d v="2015-03-31T00:00:00"/>
    <x v="28"/>
    <s v="Nat'l NGO"/>
    <s v="REACH"/>
    <x v="3"/>
    <m/>
    <s v="Chamchamal_جمجمال"/>
    <m/>
    <m/>
    <s v="Normal"/>
    <s v="Delivered"/>
    <s v="In-kind"/>
    <s v="non-SRP"/>
    <n v="176"/>
    <n v="176"/>
    <m/>
    <m/>
    <n v="0"/>
    <n v="0"/>
    <n v="0"/>
    <n v="176"/>
    <n v="176"/>
    <n v="0"/>
    <n v="0"/>
    <n v="0"/>
    <n v="176"/>
    <n v="176"/>
    <n v="0"/>
    <n v="0"/>
    <n v="0"/>
    <n v="0"/>
    <n v="0"/>
    <n v="0"/>
    <n v="0"/>
    <n v="0"/>
    <n v="0"/>
    <n v="0"/>
    <n v="0"/>
    <n v="0"/>
    <n v="0"/>
    <n v="176"/>
  </r>
  <r>
    <n v="471"/>
    <d v="2015-03-31T00:00:00"/>
    <x v="28"/>
    <s v="Nat'l NGO"/>
    <s v="REACH"/>
    <x v="1"/>
    <m/>
    <s v="Kirkuk__كركوك"/>
    <m/>
    <m/>
    <s v="Normal"/>
    <s v="Delivered"/>
    <s v="In-kind"/>
    <s v="non-SRP"/>
    <n v="77"/>
    <n v="77"/>
    <m/>
    <m/>
    <n v="0"/>
    <n v="0"/>
    <n v="77"/>
    <n v="294"/>
    <n v="77"/>
    <n v="77"/>
    <n v="77"/>
    <n v="0"/>
    <n v="77"/>
    <n v="294"/>
    <n v="0"/>
    <n v="0"/>
    <n v="0"/>
    <n v="0"/>
    <n v="0"/>
    <n v="0"/>
    <n v="0"/>
    <n v="0"/>
    <n v="0"/>
    <n v="77"/>
    <n v="0"/>
    <n v="0"/>
    <n v="0"/>
    <n v="0"/>
  </r>
  <r>
    <n v="472"/>
    <d v="2015-03-31T00:00:00"/>
    <x v="22"/>
    <s v="Int'l NGO"/>
    <m/>
    <x v="2"/>
    <m/>
    <s v="Sumel_سميل"/>
    <m/>
    <m/>
    <s v="Normal"/>
    <s v="Delivered"/>
    <s v="Cash"/>
    <s v="non-SRP"/>
    <n v="320"/>
    <m/>
    <m/>
    <n v="495"/>
    <m/>
    <m/>
    <m/>
    <m/>
    <m/>
    <m/>
    <m/>
    <m/>
    <m/>
    <m/>
    <m/>
    <m/>
    <m/>
    <m/>
    <m/>
    <m/>
    <m/>
    <m/>
    <m/>
    <m/>
    <m/>
    <m/>
    <m/>
    <m/>
  </r>
  <r>
    <n v="473"/>
    <d v="2015-03-31T00:00:00"/>
    <x v="29"/>
    <s v="Int'l NGO"/>
    <m/>
    <x v="4"/>
    <m/>
    <s v="Erbil__اربيل"/>
    <m/>
    <m/>
    <s v="Winter"/>
    <s v="Delivered"/>
    <s v="In-kind"/>
    <s v="non-SRP"/>
    <n v="184"/>
    <n v="184"/>
    <m/>
    <m/>
    <n v="0"/>
    <n v="0"/>
    <n v="0"/>
    <n v="184"/>
    <n v="1156"/>
    <n v="0"/>
    <n v="2024"/>
    <n v="0"/>
    <n v="184"/>
    <n v="0"/>
    <n v="0"/>
    <n v="0"/>
    <n v="0"/>
    <n v="0"/>
    <n v="0"/>
    <n v="0"/>
    <n v="0"/>
    <n v="0"/>
    <n v="0"/>
    <n v="0"/>
    <n v="184"/>
    <n v="0"/>
    <n v="0"/>
    <n v="0"/>
  </r>
  <r>
    <n v="474"/>
    <d v="2015-03-31T00:00:00"/>
    <x v="21"/>
    <s v="Int'l NGO"/>
    <s v="YAO"/>
    <x v="3"/>
    <m/>
    <s v="Rania_رانية"/>
    <m/>
    <m/>
    <s v="Winter"/>
    <s v="Delivered"/>
    <s v="In-kind"/>
    <s v="non-SRP"/>
    <n v="23"/>
    <n v="23"/>
    <m/>
    <m/>
    <n v="0"/>
    <n v="0"/>
    <n v="23"/>
    <n v="138"/>
    <n v="138"/>
    <n v="23"/>
    <n v="23"/>
    <n v="0"/>
    <n v="0"/>
    <n v="23"/>
    <n v="0"/>
    <n v="0"/>
    <n v="0"/>
    <n v="0"/>
    <n v="0"/>
    <n v="0"/>
    <n v="0"/>
    <n v="0"/>
    <n v="0"/>
    <n v="23"/>
    <n v="0"/>
    <n v="0"/>
    <n v="0"/>
    <n v="0"/>
  </r>
  <r>
    <n v="475"/>
    <d v="2015-03-31T00:00:00"/>
    <x v="21"/>
    <s v="Int'l NGO"/>
    <s v="YAO"/>
    <x v="3"/>
    <m/>
    <s v="Sulaymaniya_السليمانية"/>
    <m/>
    <m/>
    <s v="Winter"/>
    <s v="Delivered"/>
    <s v="In-kind"/>
    <s v="non-SRP"/>
    <n v="107"/>
    <n v="107"/>
    <m/>
    <m/>
    <n v="118"/>
    <n v="146"/>
    <n v="130"/>
    <n v="710"/>
    <n v="976"/>
    <n v="137"/>
    <n v="18"/>
    <n v="0"/>
    <n v="0"/>
    <n v="107"/>
    <n v="0"/>
    <n v="0"/>
    <n v="0"/>
    <n v="0"/>
    <n v="0"/>
    <n v="0"/>
    <n v="0"/>
    <n v="0"/>
    <n v="0"/>
    <n v="122"/>
    <n v="0"/>
    <n v="0"/>
    <n v="0"/>
    <n v="0"/>
  </r>
  <r>
    <n v="476"/>
    <d v="2015-03-31T00:00:00"/>
    <x v="0"/>
    <s v="UN"/>
    <s v="REACH "/>
    <x v="1"/>
    <m/>
    <s v="Kirkuk__كركوك"/>
    <m/>
    <m/>
    <s v="Normal"/>
    <s v="Delivered"/>
    <s v="In-kind"/>
    <s v="SRP"/>
    <n v="45"/>
    <n v="45"/>
    <m/>
    <m/>
    <n v="0"/>
    <n v="0"/>
    <n v="45"/>
    <n v="270"/>
    <n v="270"/>
    <n v="45"/>
    <n v="45"/>
    <n v="0"/>
    <n v="45"/>
    <n v="45"/>
    <n v="45"/>
    <n v="0"/>
    <n v="0"/>
    <n v="0"/>
    <n v="0"/>
    <n v="0"/>
    <n v="0"/>
    <n v="0"/>
    <n v="0"/>
    <n v="0"/>
    <n v="0"/>
    <n v="0"/>
    <n v="0"/>
    <n v="0"/>
  </r>
  <r>
    <n v="477"/>
    <d v="2015-04-01T00:00:00"/>
    <x v="0"/>
    <s v="UN"/>
    <s v="Muslim Aid"/>
    <x v="14"/>
    <m/>
    <s v="Alhabaniyea"/>
    <m/>
    <s v="Unfinished/Abandoned building"/>
    <s v="Normal"/>
    <s v="Delivered"/>
    <s v="In-kind"/>
    <s v="SRP"/>
    <n v="500"/>
    <n v="500"/>
    <m/>
    <m/>
    <n v="0"/>
    <n v="0"/>
    <n v="500"/>
    <n v="3000"/>
    <n v="3000"/>
    <n v="500"/>
    <n v="500"/>
    <n v="0"/>
    <n v="0"/>
    <n v="500"/>
    <n v="0"/>
    <n v="0"/>
    <n v="0"/>
    <n v="0"/>
    <n v="0"/>
    <n v="0"/>
    <n v="500"/>
    <n v="0"/>
    <n v="0"/>
    <n v="0"/>
    <n v="0"/>
    <n v="0"/>
    <n v="0"/>
    <n v="0"/>
  </r>
  <r>
    <n v="478"/>
    <d v="2015-04-01T00:00:00"/>
    <x v="0"/>
    <s v="UN"/>
    <s v="REACH "/>
    <x v="1"/>
    <m/>
    <m/>
    <m/>
    <s v="Camp"/>
    <s v="Normal"/>
    <s v="Delivered"/>
    <s v="In-kind"/>
    <s v="SRP"/>
    <n v="72"/>
    <n v="72"/>
    <m/>
    <m/>
    <n v="0"/>
    <n v="0"/>
    <n v="72"/>
    <n v="432"/>
    <n v="432"/>
    <n v="72"/>
    <n v="72"/>
    <n v="0"/>
    <n v="72"/>
    <n v="72"/>
    <n v="72"/>
    <n v="0"/>
    <n v="0"/>
    <n v="0"/>
    <n v="0"/>
    <n v="0"/>
    <n v="0"/>
    <n v="0"/>
    <n v="0"/>
    <n v="0"/>
    <n v="0"/>
    <n v="0"/>
    <n v="0"/>
    <n v="0"/>
  </r>
  <r>
    <n v="479"/>
    <d v="2015-04-02T00:00:00"/>
    <x v="6"/>
    <s v="UN"/>
    <s v="IOM"/>
    <x v="9"/>
    <m/>
    <m/>
    <m/>
    <m/>
    <s v="Winter"/>
    <s v="Delivered"/>
    <s v="In-kind"/>
    <s v="SRP"/>
    <n v="300"/>
    <n v="300"/>
    <m/>
    <m/>
    <n v="0"/>
    <n v="0"/>
    <n v="300"/>
    <n v="0"/>
    <n v="1800"/>
    <n v="0"/>
    <n v="0"/>
    <n v="0"/>
    <n v="300"/>
    <n v="0"/>
    <n v="300"/>
    <n v="0"/>
    <n v="0"/>
    <n v="0"/>
    <n v="0"/>
    <n v="0"/>
    <n v="0"/>
    <n v="0"/>
    <n v="0"/>
    <n v="0"/>
    <n v="300"/>
    <n v="0"/>
    <n v="0"/>
    <n v="0"/>
  </r>
  <r>
    <n v="480"/>
    <d v="2015-04-02T00:00:00"/>
    <x v="6"/>
    <s v="UN"/>
    <s v="IOM"/>
    <x v="0"/>
    <m/>
    <s v="Muqdadiya_المقدادية"/>
    <m/>
    <m/>
    <s v="Winter"/>
    <s v="Delivered"/>
    <s v="In-kind"/>
    <s v="SRP"/>
    <n v="250"/>
    <n v="250"/>
    <m/>
    <m/>
    <n v="0"/>
    <n v="0"/>
    <n v="250"/>
    <n v="1000"/>
    <n v="1000"/>
    <n v="0"/>
    <n v="0"/>
    <n v="0"/>
    <n v="250"/>
    <n v="0"/>
    <n v="250"/>
    <n v="0"/>
    <n v="0"/>
    <n v="0"/>
    <n v="0"/>
    <n v="0"/>
    <n v="0"/>
    <n v="0"/>
    <n v="0"/>
    <n v="250"/>
    <n v="250"/>
    <n v="0"/>
    <n v="0"/>
    <n v="1000"/>
  </r>
  <r>
    <n v="481"/>
    <d v="2015-04-06T00:00:00"/>
    <x v="6"/>
    <s v="UN"/>
    <s v="IOM"/>
    <x v="9"/>
    <m/>
    <s v="Karkh_الكرخ"/>
    <m/>
    <m/>
    <s v="Winter"/>
    <s v="Delivered"/>
    <s v="In-kind"/>
    <s v="SRP"/>
    <n v="195"/>
    <n v="195"/>
    <m/>
    <m/>
    <n v="0"/>
    <n v="0"/>
    <n v="195"/>
    <n v="780"/>
    <n v="780"/>
    <n v="0"/>
    <n v="0"/>
    <n v="0"/>
    <n v="195"/>
    <n v="195"/>
    <n v="195"/>
    <n v="0"/>
    <n v="0"/>
    <n v="0"/>
    <n v="0"/>
    <n v="0"/>
    <n v="0"/>
    <n v="0"/>
    <n v="0"/>
    <n v="195"/>
    <n v="195"/>
    <n v="0"/>
    <n v="0"/>
    <n v="780"/>
  </r>
  <r>
    <n v="482"/>
    <d v="2015-04-07T00:00:00"/>
    <x v="0"/>
    <s v="UN"/>
    <s v="RIPC"/>
    <x v="15"/>
    <m/>
    <s v="samawah"/>
    <m/>
    <m/>
    <s v="Normal"/>
    <s v="Delivered"/>
    <s v="In-kind"/>
    <s v="SRP"/>
    <n v="81"/>
    <n v="81"/>
    <m/>
    <m/>
    <n v="0"/>
    <n v="0"/>
    <n v="81"/>
    <n v="486"/>
    <n v="486"/>
    <n v="81"/>
    <n v="81"/>
    <n v="0"/>
    <n v="81"/>
    <n v="81"/>
    <n v="81"/>
    <n v="0"/>
    <n v="0"/>
    <n v="0"/>
    <n v="0"/>
    <n v="0"/>
    <n v="0"/>
    <n v="0"/>
    <n v="0"/>
    <n v="0"/>
    <n v="0"/>
    <n v="0"/>
    <n v="0"/>
    <n v="0"/>
  </r>
  <r>
    <n v="483"/>
    <d v="2015-04-07T00:00:00"/>
    <x v="0"/>
    <s v="UN"/>
    <s v="REACH "/>
    <x v="1"/>
    <m/>
    <s v="Kirkuk__كركوك"/>
    <m/>
    <m/>
    <s v="Normal"/>
    <s v="Delivered"/>
    <s v="In-kind"/>
    <s v="SRP"/>
    <n v="54"/>
    <n v="54"/>
    <m/>
    <m/>
    <n v="0"/>
    <n v="0"/>
    <n v="54"/>
    <n v="324"/>
    <n v="324"/>
    <n v="54"/>
    <n v="54"/>
    <n v="0"/>
    <n v="54"/>
    <n v="54"/>
    <n v="54"/>
    <n v="0"/>
    <n v="0"/>
    <n v="0"/>
    <n v="0"/>
    <n v="0"/>
    <n v="0"/>
    <n v="0"/>
    <n v="0"/>
    <n v="0"/>
    <n v="0"/>
    <n v="0"/>
    <n v="0"/>
    <n v="0"/>
  </r>
  <r>
    <n v="484"/>
    <d v="2015-04-13T00:00:00"/>
    <x v="0"/>
    <s v="UN"/>
    <s v="UNHCR"/>
    <x v="9"/>
    <m/>
    <s v="Baghdad"/>
    <m/>
    <s v="Unfinished/Abandoned building"/>
    <s v="Normal"/>
    <s v="Delivered"/>
    <s v="In-kind"/>
    <s v="SRP"/>
    <n v="150"/>
    <n v="150"/>
    <m/>
    <m/>
    <n v="0"/>
    <n v="0"/>
    <n v="150"/>
    <n v="900"/>
    <n v="900"/>
    <n v="150"/>
    <n v="150"/>
    <n v="0"/>
    <n v="0"/>
    <n v="150"/>
    <n v="0"/>
    <n v="0"/>
    <n v="0"/>
    <n v="0"/>
    <n v="0"/>
    <n v="0"/>
    <n v="150"/>
    <n v="0"/>
    <n v="0"/>
    <n v="0"/>
    <n v="0"/>
    <n v="0"/>
    <n v="0"/>
    <n v="0"/>
  </r>
  <r>
    <n v="485"/>
    <d v="2015-04-13T00:00:00"/>
    <x v="6"/>
    <s v="UN"/>
    <s v="IOM"/>
    <x v="2"/>
    <m/>
    <s v="Sumel_سميل"/>
    <m/>
    <m/>
    <s v="Normal"/>
    <s v="Delivered"/>
    <s v="In-kind"/>
    <s v="SRP"/>
    <n v="140"/>
    <n v="140"/>
    <m/>
    <m/>
    <n v="0"/>
    <n v="0"/>
    <n v="140"/>
    <n v="840"/>
    <n v="840"/>
    <n v="140"/>
    <n v="140"/>
    <n v="140"/>
    <n v="0"/>
    <n v="140"/>
    <n v="0"/>
    <n v="0"/>
    <n v="0"/>
    <n v="0"/>
    <n v="0"/>
    <n v="0"/>
    <n v="0"/>
    <n v="0"/>
    <n v="0"/>
    <n v="0"/>
    <n v="0"/>
    <n v="0"/>
    <n v="0"/>
    <n v="0"/>
  </r>
  <r>
    <n v="486"/>
    <d v="2015-04-14T00:00:00"/>
    <x v="0"/>
    <s v="UN"/>
    <s v="Muslim Aid"/>
    <x v="14"/>
    <m/>
    <s v="Amriyat Al Fallujah, Habaniyah, Khaldiya"/>
    <m/>
    <s v="Unfinished/Abandoned building"/>
    <s v="Normal"/>
    <s v="Delivered"/>
    <s v="In-kind"/>
    <s v="SRP"/>
    <n v="615"/>
    <n v="615"/>
    <m/>
    <m/>
    <n v="0"/>
    <n v="0"/>
    <n v="615"/>
    <n v="3690"/>
    <n v="3690"/>
    <n v="615"/>
    <n v="615"/>
    <n v="0"/>
    <n v="0"/>
    <n v="615"/>
    <n v="0"/>
    <n v="0"/>
    <n v="0"/>
    <n v="0"/>
    <n v="0"/>
    <n v="0"/>
    <n v="615"/>
    <n v="0"/>
    <n v="0"/>
    <n v="0"/>
    <n v="0"/>
    <n v="0"/>
    <n v="0"/>
    <n v="0"/>
  </r>
  <r>
    <n v="487"/>
    <d v="2015-04-15T00:00:00"/>
    <x v="0"/>
    <s v="UN"/>
    <s v="UNHCR"/>
    <x v="9"/>
    <m/>
    <s v="Baghdad"/>
    <m/>
    <s v="Unfinished/Abandoned building"/>
    <s v="Normal"/>
    <s v="Delivered"/>
    <s v="In-kind"/>
    <s v="SRP"/>
    <n v="176"/>
    <n v="176"/>
    <m/>
    <m/>
    <n v="0"/>
    <n v="0"/>
    <n v="176"/>
    <n v="1056"/>
    <n v="1056"/>
    <n v="176"/>
    <n v="176"/>
    <n v="0"/>
    <n v="0"/>
    <n v="176"/>
    <n v="0"/>
    <n v="0"/>
    <n v="0"/>
    <n v="0"/>
    <n v="0"/>
    <n v="0"/>
    <n v="176"/>
    <n v="0"/>
    <n v="0"/>
    <n v="0"/>
    <n v="0"/>
    <n v="0"/>
    <n v="0"/>
    <n v="0"/>
  </r>
  <r>
    <n v="488"/>
    <d v="2015-04-16T00:00:00"/>
    <x v="6"/>
    <s v="UN"/>
    <s v="IOM"/>
    <x v="9"/>
    <m/>
    <s v="Mahmoudiya_المحمودية"/>
    <m/>
    <m/>
    <s v="Normal"/>
    <s v="Delivered"/>
    <s v="In-kind"/>
    <s v="SRP"/>
    <n v="150"/>
    <m/>
    <m/>
    <m/>
    <n v="0"/>
    <n v="0"/>
    <n v="150"/>
    <n v="0"/>
    <n v="600"/>
    <n v="0"/>
    <n v="0"/>
    <n v="0"/>
    <n v="0"/>
    <n v="0"/>
    <n v="150"/>
    <n v="0"/>
    <n v="0"/>
    <n v="0"/>
    <n v="0"/>
    <n v="0"/>
    <n v="0"/>
    <n v="0"/>
    <n v="0"/>
    <n v="0"/>
    <n v="150"/>
    <n v="0"/>
    <n v="0"/>
    <n v="0"/>
  </r>
  <r>
    <n v="489"/>
    <d v="2015-04-17T00:00:00"/>
    <x v="0"/>
    <s v="UN"/>
    <s v="UNHCR"/>
    <x v="9"/>
    <m/>
    <s v="Baghdad"/>
    <m/>
    <s v="Unknown shelter type"/>
    <s v="Normal"/>
    <s v="Delivered"/>
    <s v="In-kind"/>
    <s v="SRP"/>
    <n v="100"/>
    <n v="100"/>
    <m/>
    <m/>
    <n v="0"/>
    <n v="0"/>
    <n v="100"/>
    <n v="600"/>
    <n v="600"/>
    <n v="100"/>
    <n v="100"/>
    <n v="0"/>
    <n v="0"/>
    <n v="100"/>
    <n v="100"/>
    <n v="0"/>
    <n v="0"/>
    <n v="0"/>
    <n v="0"/>
    <n v="0"/>
    <n v="100"/>
    <n v="0"/>
    <n v="0"/>
    <n v="0"/>
    <n v="0"/>
    <n v="0"/>
    <n v="0"/>
    <n v="0"/>
  </r>
  <r>
    <n v="490"/>
    <d v="2015-04-19T00:00:00"/>
    <x v="0"/>
    <s v="UN"/>
    <s v="UNHCR"/>
    <x v="9"/>
    <m/>
    <s v="Baghdad"/>
    <m/>
    <s v="Host Community"/>
    <s v="Normal"/>
    <s v="Delivered"/>
    <s v="In-kind"/>
    <s v="SRP"/>
    <n v="127"/>
    <n v="127"/>
    <m/>
    <m/>
    <n v="0"/>
    <n v="0"/>
    <n v="127"/>
    <n v="762"/>
    <n v="762"/>
    <n v="127"/>
    <n v="127"/>
    <n v="0"/>
    <n v="0"/>
    <n v="127"/>
    <n v="127"/>
    <n v="0"/>
    <n v="0"/>
    <n v="0"/>
    <n v="0"/>
    <n v="0"/>
    <n v="127"/>
    <n v="0"/>
    <n v="0"/>
    <n v="0"/>
    <n v="0"/>
    <n v="0"/>
    <n v="0"/>
    <n v="0"/>
  </r>
  <r>
    <n v="491"/>
    <d v="2015-04-19T00:00:00"/>
    <x v="0"/>
    <s v="UN"/>
    <s v="ISHO"/>
    <x v="13"/>
    <m/>
    <s v="Basrah__البصرة"/>
    <m/>
    <m/>
    <s v="Normal"/>
    <s v="Delivered"/>
    <s v="In-kind"/>
    <s v="SRP"/>
    <n v="78"/>
    <n v="78"/>
    <m/>
    <m/>
    <n v="0"/>
    <n v="0"/>
    <n v="78"/>
    <n v="890"/>
    <n v="890"/>
    <n v="78"/>
    <n v="78"/>
    <n v="0"/>
    <n v="0"/>
    <n v="78"/>
    <n v="78"/>
    <n v="0"/>
    <n v="0"/>
    <n v="0"/>
    <n v="0"/>
    <n v="0"/>
    <n v="0"/>
    <n v="0"/>
    <n v="0"/>
    <n v="0"/>
    <n v="0"/>
    <n v="0"/>
    <n v="0"/>
    <n v="0"/>
  </r>
  <r>
    <n v="492"/>
    <d v="2015-04-20T00:00:00"/>
    <x v="0"/>
    <s v="UN"/>
    <s v="UNHCR"/>
    <x v="9"/>
    <m/>
    <s v="Shaik Omar"/>
    <m/>
    <s v="Host Community"/>
    <s v="Normal"/>
    <s v="Delivered"/>
    <s v="In-kind"/>
    <s v="SRP"/>
    <n v="41"/>
    <n v="41"/>
    <m/>
    <m/>
    <n v="0"/>
    <n v="0"/>
    <n v="41"/>
    <n v="246"/>
    <n v="246"/>
    <n v="41"/>
    <n v="41"/>
    <n v="0"/>
    <n v="0"/>
    <n v="41"/>
    <n v="41"/>
    <n v="0"/>
    <n v="0"/>
    <n v="0"/>
    <n v="0"/>
    <n v="0"/>
    <n v="41"/>
    <n v="0"/>
    <n v="0"/>
    <n v="0"/>
    <n v="0"/>
    <n v="0"/>
    <n v="0"/>
    <n v="0"/>
  </r>
  <r>
    <n v="493"/>
    <d v="2015-04-20T00:00:00"/>
    <x v="0"/>
    <s v="UN"/>
    <s v="UNHCR"/>
    <x v="9"/>
    <m/>
    <s v="Baghdad"/>
    <m/>
    <s v="Host Community"/>
    <s v="Normal"/>
    <s v="Delivered"/>
    <s v="In-kind"/>
    <s v="SRP"/>
    <n v="40"/>
    <n v="40"/>
    <m/>
    <m/>
    <n v="0"/>
    <n v="0"/>
    <n v="40"/>
    <n v="240"/>
    <n v="240"/>
    <n v="40"/>
    <n v="40"/>
    <n v="0"/>
    <n v="0"/>
    <n v="40"/>
    <n v="40"/>
    <n v="0"/>
    <n v="0"/>
    <n v="0"/>
    <n v="0"/>
    <n v="0"/>
    <n v="40"/>
    <n v="0"/>
    <n v="0"/>
    <n v="0"/>
    <n v="0"/>
    <n v="0"/>
    <n v="0"/>
    <n v="0"/>
  </r>
  <r>
    <n v="494"/>
    <d v="2015-04-20T00:00:00"/>
    <x v="0"/>
    <s v="UN"/>
    <s v="UNHCR"/>
    <x v="9"/>
    <m/>
    <s v="Baghdad"/>
    <m/>
    <s v="Host Community"/>
    <s v="Normal"/>
    <s v="Delivered"/>
    <s v="In-kind"/>
    <s v="SRP"/>
    <n v="50"/>
    <n v="50"/>
    <m/>
    <m/>
    <n v="0"/>
    <n v="0"/>
    <n v="50"/>
    <n v="300"/>
    <n v="300"/>
    <n v="50"/>
    <n v="50"/>
    <n v="0"/>
    <n v="0"/>
    <n v="50"/>
    <n v="50"/>
    <n v="0"/>
    <n v="0"/>
    <n v="0"/>
    <n v="0"/>
    <n v="0"/>
    <n v="50"/>
    <n v="0"/>
    <n v="0"/>
    <n v="0"/>
    <n v="0"/>
    <n v="0"/>
    <n v="0"/>
    <n v="0"/>
  </r>
  <r>
    <n v="495"/>
    <d v="2015-04-20T00:00:00"/>
    <x v="0"/>
    <s v="UN"/>
    <s v="UNHCR"/>
    <x v="9"/>
    <m/>
    <s v="Khadraa CC"/>
    <m/>
    <s v="Informal settlements"/>
    <s v="Normal"/>
    <s v="Delivered"/>
    <s v="In-kind"/>
    <s v="SRP"/>
    <n v="50"/>
    <n v="50"/>
    <m/>
    <m/>
    <n v="0"/>
    <n v="0"/>
    <n v="50"/>
    <n v="300"/>
    <n v="300"/>
    <n v="50"/>
    <n v="50"/>
    <n v="0"/>
    <n v="0"/>
    <n v="50"/>
    <n v="50"/>
    <n v="0"/>
    <n v="0"/>
    <n v="0"/>
    <n v="0"/>
    <n v="0"/>
    <n v="50"/>
    <n v="0"/>
    <n v="0"/>
    <n v="0"/>
    <n v="0"/>
    <n v="0"/>
    <n v="0"/>
    <n v="0"/>
  </r>
  <r>
    <n v="496"/>
    <d v="2015-04-20T00:00:00"/>
    <x v="0"/>
    <s v="UN"/>
    <s v="UNHCR"/>
    <x v="9"/>
    <m/>
    <s v="Al Ahnaf"/>
    <m/>
    <s v="Host Community"/>
    <s v="Normal"/>
    <s v="Delivered"/>
    <s v="In-kind"/>
    <s v="SRP"/>
    <n v="44"/>
    <n v="44"/>
    <m/>
    <m/>
    <n v="0"/>
    <n v="0"/>
    <n v="44"/>
    <n v="264"/>
    <n v="264"/>
    <n v="44"/>
    <n v="44"/>
    <n v="0"/>
    <n v="0"/>
    <n v="44"/>
    <n v="44"/>
    <n v="0"/>
    <n v="0"/>
    <n v="0"/>
    <n v="0"/>
    <n v="0"/>
    <n v="44"/>
    <n v="0"/>
    <n v="0"/>
    <n v="0"/>
    <n v="0"/>
    <n v="0"/>
    <n v="0"/>
    <n v="0"/>
  </r>
  <r>
    <n v="497"/>
    <d v="2015-04-20T00:00:00"/>
    <x v="6"/>
    <s v="UN"/>
    <s v="IOM"/>
    <x v="9"/>
    <m/>
    <s v="Mahmoudiya_المحمودية"/>
    <m/>
    <m/>
    <s v="Normal"/>
    <s v="Delivered"/>
    <s v="In-kind"/>
    <s v="SRP"/>
    <n v="100"/>
    <n v="100"/>
    <m/>
    <m/>
    <n v="0"/>
    <n v="0"/>
    <n v="0"/>
    <n v="400"/>
    <n v="400"/>
    <n v="200"/>
    <n v="0"/>
    <n v="0"/>
    <n v="0"/>
    <n v="100"/>
    <n v="0"/>
    <n v="0"/>
    <n v="0"/>
    <n v="0"/>
    <n v="0"/>
    <n v="0"/>
    <n v="0"/>
    <n v="0"/>
    <n v="0"/>
    <n v="0"/>
    <n v="100"/>
    <n v="0"/>
    <n v="0"/>
    <n v="400"/>
  </r>
  <r>
    <n v="498"/>
    <d v="2015-04-21T00:00:00"/>
    <x v="0"/>
    <s v="UN"/>
    <s v="UNHCR"/>
    <x v="9"/>
    <m/>
    <s v="Adhamia"/>
    <m/>
    <s v="Host Community"/>
    <s v="Normal"/>
    <s v="Delivered"/>
    <s v="In-kind"/>
    <s v="SRP"/>
    <n v="68"/>
    <n v="68"/>
    <m/>
    <m/>
    <n v="0"/>
    <n v="0"/>
    <n v="68"/>
    <n v="408"/>
    <n v="408"/>
    <n v="68"/>
    <n v="68"/>
    <n v="0"/>
    <n v="0"/>
    <n v="68"/>
    <n v="68"/>
    <n v="0"/>
    <n v="0"/>
    <n v="0"/>
    <n v="0"/>
    <n v="0"/>
    <n v="68"/>
    <n v="0"/>
    <n v="0"/>
    <n v="0"/>
    <n v="0"/>
    <n v="0"/>
    <n v="0"/>
    <n v="0"/>
  </r>
  <r>
    <n v="499"/>
    <d v="2015-04-21T00:00:00"/>
    <x v="0"/>
    <s v="UN"/>
    <s v="UNHCR"/>
    <x v="9"/>
    <m/>
    <s v="Doura"/>
    <m/>
    <s v="Host Community"/>
    <s v="Normal"/>
    <s v="Delivered"/>
    <s v="In-kind"/>
    <s v="SRP"/>
    <n v="43"/>
    <n v="43"/>
    <m/>
    <m/>
    <n v="0"/>
    <n v="0"/>
    <n v="43"/>
    <n v="258"/>
    <n v="258"/>
    <n v="43"/>
    <n v="43"/>
    <n v="0"/>
    <n v="0"/>
    <n v="43"/>
    <n v="43"/>
    <n v="0"/>
    <n v="0"/>
    <n v="0"/>
    <n v="0"/>
    <n v="0"/>
    <n v="43"/>
    <n v="0"/>
    <n v="0"/>
    <n v="0"/>
    <n v="0"/>
    <n v="0"/>
    <n v="0"/>
    <n v="0"/>
  </r>
  <r>
    <n v="500"/>
    <d v="2015-04-21T00:00:00"/>
    <x v="0"/>
    <s v="UN"/>
    <s v="UNHCR"/>
    <x v="9"/>
    <m/>
    <s v="Furat"/>
    <m/>
    <s v="Host Community"/>
    <s v="Normal"/>
    <s v="Delivered"/>
    <s v="In-kind"/>
    <s v="SRP"/>
    <n v="25"/>
    <n v="25"/>
    <m/>
    <m/>
    <n v="0"/>
    <n v="0"/>
    <n v="25"/>
    <n v="150"/>
    <n v="150"/>
    <n v="25"/>
    <n v="25"/>
    <n v="0"/>
    <n v="0"/>
    <n v="25"/>
    <n v="25"/>
    <n v="0"/>
    <n v="0"/>
    <n v="0"/>
    <n v="0"/>
    <n v="0"/>
    <n v="25"/>
    <n v="0"/>
    <n v="0"/>
    <n v="0"/>
    <n v="0"/>
    <n v="0"/>
    <n v="0"/>
    <n v="0"/>
  </r>
  <r>
    <n v="501"/>
    <d v="2015-04-21T00:00:00"/>
    <x v="0"/>
    <s v="UN"/>
    <s v="UNHCR"/>
    <x v="9"/>
    <m/>
    <s v="Amriyah"/>
    <m/>
    <s v="Host Community"/>
    <s v="Normal"/>
    <s v="Delivered"/>
    <s v="In-kind"/>
    <s v="SRP"/>
    <n v="150"/>
    <n v="150"/>
    <m/>
    <m/>
    <n v="0"/>
    <n v="0"/>
    <n v="150"/>
    <n v="900"/>
    <n v="900"/>
    <n v="150"/>
    <n v="150"/>
    <n v="0"/>
    <n v="0"/>
    <n v="150"/>
    <n v="150"/>
    <n v="0"/>
    <n v="0"/>
    <n v="0"/>
    <n v="0"/>
    <n v="0"/>
    <n v="150"/>
    <n v="0"/>
    <n v="0"/>
    <n v="0"/>
    <n v="0"/>
    <n v="0"/>
    <n v="0"/>
    <n v="0"/>
  </r>
  <r>
    <n v="502"/>
    <d v="2015-04-21T00:00:00"/>
    <x v="6"/>
    <s v="UN"/>
    <s v="IOM"/>
    <x v="9"/>
    <m/>
    <s v="Karkh_الكرخ"/>
    <m/>
    <m/>
    <s v="Normal"/>
    <s v="Delivered"/>
    <s v="In-kind"/>
    <s v="SRP"/>
    <n v="100"/>
    <n v="100"/>
    <m/>
    <m/>
    <n v="0"/>
    <n v="0"/>
    <n v="0"/>
    <n v="400"/>
    <n v="400"/>
    <n v="200"/>
    <n v="0"/>
    <n v="0"/>
    <n v="0"/>
    <n v="100"/>
    <n v="0"/>
    <n v="0"/>
    <n v="0"/>
    <n v="0"/>
    <n v="0"/>
    <n v="0"/>
    <n v="0"/>
    <n v="0"/>
    <n v="0"/>
    <n v="0"/>
    <n v="100"/>
    <n v="0"/>
    <n v="0"/>
    <n v="400"/>
  </r>
  <r>
    <n v="503"/>
    <d v="2015-04-22T00:00:00"/>
    <x v="0"/>
    <s v="UN"/>
    <s v="UNHCR"/>
    <x v="9"/>
    <m/>
    <s v="Baghdad"/>
    <m/>
    <s v="Religious Building"/>
    <s v="Normal"/>
    <s v="Delivered"/>
    <s v="In-kind"/>
    <s v="SRP"/>
    <n v="103"/>
    <n v="103"/>
    <m/>
    <m/>
    <n v="0"/>
    <n v="0"/>
    <n v="263"/>
    <n v="1578"/>
    <n v="1578"/>
    <n v="263"/>
    <n v="263"/>
    <n v="0"/>
    <n v="0"/>
    <n v="263"/>
    <n v="263"/>
    <n v="0"/>
    <n v="0"/>
    <n v="0"/>
    <n v="0"/>
    <n v="0"/>
    <n v="0"/>
    <n v="0"/>
    <n v="0"/>
    <n v="0"/>
    <n v="0"/>
    <n v="0"/>
    <n v="0"/>
    <n v="0"/>
  </r>
  <r>
    <n v="504"/>
    <d v="2015-04-22T00:00:00"/>
    <x v="0"/>
    <s v="UN"/>
    <s v="UNHCR"/>
    <x v="9"/>
    <m/>
    <s v="Baghdad"/>
    <m/>
    <s v="Religious Building"/>
    <s v="Normal"/>
    <s v="Delivered"/>
    <s v="In-kind"/>
    <s v="SRP"/>
    <n v="10"/>
    <n v="10"/>
    <m/>
    <m/>
    <n v="0"/>
    <n v="0"/>
    <n v="10"/>
    <n v="60"/>
    <n v="60"/>
    <n v="10"/>
    <n v="10"/>
    <n v="0"/>
    <n v="0"/>
    <n v="10"/>
    <n v="10"/>
    <n v="0"/>
    <n v="0"/>
    <n v="0"/>
    <n v="0"/>
    <n v="0"/>
    <n v="0"/>
    <n v="0"/>
    <n v="0"/>
    <n v="0"/>
    <n v="0"/>
    <n v="0"/>
    <n v="0"/>
    <n v="0"/>
  </r>
  <r>
    <n v="505"/>
    <d v="2015-04-22T00:00:00"/>
    <x v="0"/>
    <s v="UN"/>
    <s v="UNHCR"/>
    <x v="9"/>
    <m/>
    <s v="Baghdad"/>
    <m/>
    <s v="Religious Building"/>
    <s v="Normal"/>
    <s v="Delivered"/>
    <s v="In-kind"/>
    <s v="SRP"/>
    <n v="30"/>
    <n v="30"/>
    <m/>
    <m/>
    <n v="0"/>
    <n v="0"/>
    <n v="30"/>
    <n v="180"/>
    <n v="180"/>
    <n v="30"/>
    <n v="30"/>
    <n v="0"/>
    <n v="0"/>
    <n v="30"/>
    <n v="30"/>
    <n v="0"/>
    <n v="0"/>
    <n v="0"/>
    <n v="0"/>
    <n v="0"/>
    <n v="0"/>
    <n v="0"/>
    <n v="0"/>
    <n v="0"/>
    <n v="0"/>
    <n v="0"/>
    <n v="0"/>
    <n v="0"/>
  </r>
  <r>
    <n v="506"/>
    <d v="2015-04-22T00:00:00"/>
    <x v="0"/>
    <s v="UN"/>
    <s v="UNHCR"/>
    <x v="9"/>
    <m/>
    <s v="Baghdad"/>
    <m/>
    <s v="Religious Building"/>
    <s v="Normal"/>
    <s v="Delivered"/>
    <s v="In-kind"/>
    <s v="SRP"/>
    <n v="30"/>
    <n v="30"/>
    <m/>
    <m/>
    <n v="0"/>
    <n v="0"/>
    <n v="30"/>
    <n v="180"/>
    <n v="180"/>
    <n v="30"/>
    <n v="30"/>
    <n v="0"/>
    <n v="0"/>
    <n v="30"/>
    <n v="30"/>
    <n v="0"/>
    <n v="0"/>
    <n v="0"/>
    <n v="0"/>
    <n v="0"/>
    <n v="0"/>
    <n v="0"/>
    <n v="0"/>
    <n v="0"/>
    <n v="0"/>
    <n v="0"/>
    <n v="0"/>
    <n v="0"/>
  </r>
  <r>
    <n v="507"/>
    <d v="2015-04-22T00:00:00"/>
    <x v="0"/>
    <s v="UN"/>
    <s v="UNHCR"/>
    <x v="9"/>
    <m/>
    <s v="Baghdad"/>
    <m/>
    <s v="Religious Building"/>
    <s v="Normal"/>
    <s v="Delivered"/>
    <s v="In-kind"/>
    <s v="SRP"/>
    <n v="90"/>
    <n v="90"/>
    <m/>
    <m/>
    <n v="0"/>
    <n v="0"/>
    <n v="90"/>
    <n v="540"/>
    <n v="540"/>
    <n v="90"/>
    <n v="90"/>
    <n v="0"/>
    <n v="0"/>
    <n v="90"/>
    <n v="90"/>
    <n v="0"/>
    <n v="0"/>
    <n v="0"/>
    <n v="0"/>
    <n v="0"/>
    <n v="0"/>
    <n v="0"/>
    <n v="0"/>
    <n v="0"/>
    <n v="0"/>
    <n v="0"/>
    <n v="0"/>
    <n v="0"/>
  </r>
  <r>
    <n v="508"/>
    <d v="2015-04-22T00:00:00"/>
    <x v="0"/>
    <s v="UN"/>
    <s v="UNHCR"/>
    <x v="9"/>
    <m/>
    <s v="Baghdad"/>
    <m/>
    <s v="School Building"/>
    <s v="Normal"/>
    <s v="Delivered"/>
    <s v="In-kind"/>
    <s v="SRP"/>
    <n v="49"/>
    <n v="49"/>
    <m/>
    <m/>
    <n v="0"/>
    <n v="0"/>
    <n v="49"/>
    <n v="294"/>
    <n v="294"/>
    <n v="49"/>
    <n v="49"/>
    <n v="0"/>
    <n v="0"/>
    <n v="49"/>
    <n v="49"/>
    <n v="0"/>
    <n v="0"/>
    <n v="0"/>
    <n v="0"/>
    <n v="0"/>
    <n v="0"/>
    <n v="0"/>
    <n v="0"/>
    <n v="0"/>
    <n v="0"/>
    <n v="0"/>
    <n v="0"/>
    <n v="0"/>
  </r>
  <r>
    <n v="509"/>
    <d v="2015-04-22T00:00:00"/>
    <x v="6"/>
    <s v="UN"/>
    <s v="IOM"/>
    <x v="9"/>
    <m/>
    <s v="Abu Ghraib_أبو غريب"/>
    <m/>
    <m/>
    <s v="Normal"/>
    <s v="Delivered"/>
    <s v="In-kind"/>
    <s v="SRP"/>
    <n v="150"/>
    <n v="150"/>
    <m/>
    <m/>
    <n v="0"/>
    <n v="0"/>
    <n v="0"/>
    <n v="600"/>
    <n v="600"/>
    <n v="300"/>
    <n v="0"/>
    <n v="0"/>
    <n v="0"/>
    <n v="150"/>
    <n v="0"/>
    <n v="0"/>
    <n v="0"/>
    <n v="0"/>
    <n v="0"/>
    <n v="0"/>
    <n v="0"/>
    <n v="0"/>
    <n v="0"/>
    <n v="0"/>
    <n v="150"/>
    <n v="0"/>
    <n v="0"/>
    <n v="600"/>
  </r>
  <r>
    <n v="510"/>
    <d v="2015-04-23T00:00:00"/>
    <x v="0"/>
    <s v="UN"/>
    <s v="UNHCR"/>
    <x v="9"/>
    <m/>
    <s v="Abu Ghraib"/>
    <m/>
    <s v="Religious Building"/>
    <s v="Normal"/>
    <s v="Delivered"/>
    <s v="In-kind"/>
    <s v="SRP"/>
    <n v="54"/>
    <n v="54"/>
    <m/>
    <m/>
    <n v="0"/>
    <n v="0"/>
    <n v="54"/>
    <n v="324"/>
    <n v="324"/>
    <n v="54"/>
    <n v="54"/>
    <n v="0"/>
    <n v="0"/>
    <n v="54"/>
    <n v="54"/>
    <n v="0"/>
    <n v="0"/>
    <n v="0"/>
    <n v="0"/>
    <n v="0"/>
    <n v="0"/>
    <n v="0"/>
    <n v="0"/>
    <n v="0"/>
    <n v="0"/>
    <n v="0"/>
    <n v="0"/>
    <n v="0"/>
  </r>
  <r>
    <n v="511"/>
    <d v="2015-04-23T00:00:00"/>
    <x v="0"/>
    <s v="UN"/>
    <s v="UNHCR"/>
    <x v="9"/>
    <m/>
    <s v="Al radwaniyea"/>
    <m/>
    <s v="Unfinished/Abandoned building"/>
    <s v="Normal"/>
    <s v="Delivered"/>
    <s v="In-kind"/>
    <s v="SRP"/>
    <n v="24"/>
    <n v="24"/>
    <m/>
    <m/>
    <n v="0"/>
    <n v="0"/>
    <n v="24"/>
    <n v="144"/>
    <n v="144"/>
    <n v="24"/>
    <n v="24"/>
    <n v="0"/>
    <n v="0"/>
    <n v="54"/>
    <n v="54"/>
    <n v="0"/>
    <n v="0"/>
    <n v="0"/>
    <n v="0"/>
    <n v="0"/>
    <n v="0"/>
    <n v="0"/>
    <n v="0"/>
    <n v="0"/>
    <n v="0"/>
    <n v="0"/>
    <n v="0"/>
    <n v="0"/>
  </r>
  <r>
    <n v="512"/>
    <d v="2015-04-23T00:00:00"/>
    <x v="0"/>
    <s v="UN"/>
    <s v="UNHCR"/>
    <x v="9"/>
    <m/>
    <s v="Abo Ghariab"/>
    <m/>
    <s v="Unfinished/Abandoned building"/>
    <s v="Normal"/>
    <s v="Delivered"/>
    <s v="In-kind"/>
    <s v="SRP"/>
    <n v="83"/>
    <n v="83"/>
    <m/>
    <m/>
    <n v="0"/>
    <n v="0"/>
    <n v="83"/>
    <n v="498"/>
    <n v="498"/>
    <n v="83"/>
    <n v="83"/>
    <n v="0"/>
    <n v="0"/>
    <n v="83"/>
    <n v="83"/>
    <n v="0"/>
    <n v="0"/>
    <n v="0"/>
    <n v="0"/>
    <n v="0"/>
    <n v="0"/>
    <n v="0"/>
    <n v="0"/>
    <n v="0"/>
    <n v="0"/>
    <n v="0"/>
    <n v="0"/>
    <n v="0"/>
  </r>
  <r>
    <n v="513"/>
    <d v="2015-04-23T00:00:00"/>
    <x v="0"/>
    <s v="UN"/>
    <s v="UNHCR"/>
    <x v="9"/>
    <m/>
    <s v="Doura"/>
    <m/>
    <s v="Unfinished/Abandoned building"/>
    <s v="Normal"/>
    <s v="Delivered"/>
    <s v="In-kind"/>
    <s v="SRP"/>
    <n v="21"/>
    <n v="21"/>
    <m/>
    <m/>
    <n v="0"/>
    <n v="0"/>
    <n v="126"/>
    <n v="126"/>
    <n v="21"/>
    <n v="21"/>
    <n v="21"/>
    <n v="0"/>
    <n v="0"/>
    <n v="21"/>
    <n v="21"/>
    <n v="0"/>
    <n v="0"/>
    <n v="0"/>
    <n v="0"/>
    <n v="0"/>
    <n v="0"/>
    <n v="0"/>
    <n v="0"/>
    <n v="0"/>
    <n v="0"/>
    <n v="0"/>
    <n v="0"/>
    <n v="0"/>
  </r>
  <r>
    <n v="514"/>
    <d v="2015-04-23T00:00:00"/>
    <x v="6"/>
    <s v="UN"/>
    <s v="IOM"/>
    <x v="1"/>
    <m/>
    <s v="Kirkuk__كركوك"/>
    <m/>
    <m/>
    <s v="Winter"/>
    <s v="Delivered"/>
    <s v="In-kind"/>
    <s v="SRP"/>
    <n v="198"/>
    <m/>
    <m/>
    <m/>
    <n v="0"/>
    <n v="19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515"/>
    <d v="2015-04-26T00:00:00"/>
    <x v="0"/>
    <s v="UN"/>
    <s v="Muslim Aid"/>
    <x v="14"/>
    <m/>
    <s v="Ameriyat al Fallujah"/>
    <m/>
    <s v="Informal settlements"/>
    <s v="Normal"/>
    <s v="Delivered"/>
    <s v="In-kind"/>
    <s v="SRP"/>
    <n v="350"/>
    <n v="350"/>
    <m/>
    <m/>
    <n v="0"/>
    <n v="0"/>
    <n v="350"/>
    <n v="2100"/>
    <n v="2100"/>
    <n v="350"/>
    <n v="350"/>
    <n v="0"/>
    <n v="0"/>
    <n v="350"/>
    <n v="350"/>
    <n v="0"/>
    <n v="0"/>
    <n v="0"/>
    <n v="0"/>
    <n v="0"/>
    <n v="0"/>
    <n v="0"/>
    <n v="0"/>
    <n v="0"/>
    <n v="0"/>
    <n v="0"/>
    <n v="0"/>
    <n v="0"/>
  </r>
  <r>
    <n v="516"/>
    <d v="2015-04-26T00:00:00"/>
    <x v="0"/>
    <s v="UN"/>
    <s v="Muslim Aid"/>
    <x v="14"/>
    <m/>
    <s v="Habaniya"/>
    <m/>
    <s v="Informal settlements"/>
    <s v="Normal"/>
    <s v="Delivered"/>
    <s v="In-kind"/>
    <s v="SRP"/>
    <n v="250"/>
    <n v="250"/>
    <m/>
    <m/>
    <n v="0"/>
    <n v="0"/>
    <n v="250"/>
    <n v="1500"/>
    <n v="1500"/>
    <n v="250"/>
    <n v="250"/>
    <n v="0"/>
    <n v="0"/>
    <n v="250"/>
    <n v="250"/>
    <n v="0"/>
    <n v="0"/>
    <n v="0"/>
    <n v="0"/>
    <n v="0"/>
    <n v="0"/>
    <n v="0"/>
    <n v="0"/>
    <n v="0"/>
    <n v="0"/>
    <n v="0"/>
    <n v="0"/>
    <n v="0"/>
  </r>
  <r>
    <n v="517"/>
    <d v="2015-04-27T00:00:00"/>
    <x v="0"/>
    <s v="UN"/>
    <s v="UNHCR"/>
    <x v="9"/>
    <m/>
    <s v="Yousifiya"/>
    <m/>
    <s v="Informal settlements"/>
    <s v="Normal"/>
    <s v="Delivered"/>
    <s v="In-kind"/>
    <s v="SRP"/>
    <n v="175"/>
    <n v="175"/>
    <m/>
    <m/>
    <n v="0"/>
    <n v="0"/>
    <n v="175"/>
    <n v="1050"/>
    <n v="1050"/>
    <n v="175"/>
    <n v="175"/>
    <n v="0"/>
    <n v="0"/>
    <n v="175"/>
    <n v="175"/>
    <n v="0"/>
    <n v="0"/>
    <n v="0"/>
    <n v="0"/>
    <n v="0"/>
    <n v="0"/>
    <n v="0"/>
    <n v="0"/>
    <n v="0"/>
    <n v="0"/>
    <n v="0"/>
    <n v="0"/>
    <n v="0"/>
  </r>
  <r>
    <n v="518"/>
    <d v="2015-04-29T00:00:00"/>
    <x v="0"/>
    <s v="UN"/>
    <s v="UNHCR"/>
    <x v="9"/>
    <m/>
    <s v="Baghdad - Adhamia"/>
    <m/>
    <s v="Unfinished/Abandoned building"/>
    <s v="Normal"/>
    <s v="Delivered"/>
    <s v="In-kind"/>
    <s v="SRP"/>
    <n v="97"/>
    <n v="97"/>
    <m/>
    <m/>
    <n v="0"/>
    <n v="0"/>
    <n v="97"/>
    <n v="582"/>
    <n v="582"/>
    <n v="97"/>
    <n v="97"/>
    <n v="0"/>
    <n v="0"/>
    <n v="97"/>
    <n v="97"/>
    <n v="0"/>
    <n v="0"/>
    <n v="0"/>
    <n v="0"/>
    <n v="0"/>
    <n v="0"/>
    <n v="0"/>
    <n v="0"/>
    <n v="0"/>
    <n v="0"/>
    <n v="0"/>
    <n v="0"/>
    <n v="0"/>
  </r>
  <r>
    <n v="519"/>
    <d v="2015-04-29T00:00:00"/>
    <x v="0"/>
    <s v="UN"/>
    <s v="UNHCR"/>
    <x v="9"/>
    <m/>
    <s v="Baghdad - Resafa"/>
    <m/>
    <s v="Unfinished/Abandoned building"/>
    <s v="Normal"/>
    <s v="Delivered"/>
    <s v="In-kind"/>
    <s v="SRP"/>
    <n v="66"/>
    <n v="66"/>
    <m/>
    <m/>
    <n v="0"/>
    <n v="0"/>
    <n v="66"/>
    <n v="396"/>
    <n v="396"/>
    <n v="66"/>
    <n v="66"/>
    <n v="0"/>
    <n v="0"/>
    <n v="66"/>
    <n v="66"/>
    <n v="0"/>
    <n v="0"/>
    <n v="0"/>
    <n v="0"/>
    <n v="0"/>
    <n v="0"/>
    <n v="0"/>
    <n v="0"/>
    <n v="0"/>
    <n v="0"/>
    <n v="0"/>
    <n v="0"/>
    <n v="0"/>
  </r>
  <r>
    <n v="520"/>
    <d v="2015-04-29T00:00:00"/>
    <x v="0"/>
    <s v="UN"/>
    <s v="UNHCR"/>
    <x v="9"/>
    <m/>
    <s v="Baghdad - Resafa"/>
    <m/>
    <s v="Unfinished/Abandoned building"/>
    <s v="Normal"/>
    <s v="Delivered"/>
    <s v="In-kind"/>
    <s v="SRP"/>
    <n v="108"/>
    <n v="108"/>
    <m/>
    <m/>
    <n v="0"/>
    <n v="0"/>
    <n v="108"/>
    <n v="648"/>
    <n v="648"/>
    <n v="108"/>
    <n v="108"/>
    <n v="0"/>
    <n v="0"/>
    <n v="108"/>
    <n v="108"/>
    <n v="0"/>
    <n v="0"/>
    <n v="0"/>
    <n v="0"/>
    <n v="0"/>
    <n v="0"/>
    <n v="0"/>
    <n v="0"/>
    <n v="0"/>
    <n v="0"/>
    <n v="0"/>
    <n v="0"/>
    <n v="0"/>
  </r>
  <r>
    <n v="521"/>
    <d v="2015-04-29T00:00:00"/>
    <x v="0"/>
    <s v="UN"/>
    <s v="UNHCR"/>
    <x v="9"/>
    <m/>
    <s v="Baghdad - Resafa"/>
    <m/>
    <s v="Unfinished/Abandoned building"/>
    <s v="Normal"/>
    <s v="Delivered"/>
    <s v="In-kind"/>
    <s v="SRP"/>
    <n v="75"/>
    <n v="75"/>
    <m/>
    <m/>
    <n v="0"/>
    <n v="0"/>
    <n v="75"/>
    <n v="450"/>
    <n v="450"/>
    <n v="75"/>
    <n v="75"/>
    <n v="0"/>
    <n v="0"/>
    <n v="75"/>
    <n v="75"/>
    <n v="0"/>
    <n v="0"/>
    <n v="0"/>
    <n v="0"/>
    <n v="0"/>
    <n v="0"/>
    <n v="0"/>
    <n v="0"/>
    <n v="0"/>
    <n v="0"/>
    <n v="0"/>
    <n v="0"/>
    <n v="0"/>
  </r>
  <r>
    <n v="522"/>
    <d v="2015-04-29T00:00:00"/>
    <x v="0"/>
    <s v="UN"/>
    <s v="UNHCR"/>
    <x v="9"/>
    <m/>
    <s v="Baghdad - Resafa"/>
    <m/>
    <s v="Unfinished/Abandoned building"/>
    <s v="Normal"/>
    <s v="Delivered"/>
    <s v="In-kind"/>
    <s v="SRP"/>
    <n v="40"/>
    <n v="40"/>
    <m/>
    <m/>
    <n v="0"/>
    <n v="0"/>
    <n v="40"/>
    <n v="120"/>
    <n v="120"/>
    <n v="40"/>
    <n v="40"/>
    <n v="0"/>
    <n v="0"/>
    <n v="40"/>
    <n v="40"/>
    <n v="0"/>
    <n v="0"/>
    <n v="0"/>
    <n v="0"/>
    <n v="0"/>
    <n v="0"/>
    <n v="0"/>
    <n v="0"/>
    <n v="0"/>
    <n v="0"/>
    <n v="0"/>
    <n v="0"/>
    <n v="0"/>
  </r>
  <r>
    <n v="523"/>
    <d v="2015-04-29T00:00:00"/>
    <x v="0"/>
    <s v="UN"/>
    <s v="UNHCR"/>
    <x v="9"/>
    <m/>
    <s v="Baghdad - Karkh"/>
    <m/>
    <s v="Unfinished/Abandoned building"/>
    <s v="Normal"/>
    <s v="Delivered"/>
    <s v="In-kind"/>
    <s v="SRP"/>
    <n v="159"/>
    <n v="159"/>
    <m/>
    <m/>
    <n v="0"/>
    <n v="0"/>
    <n v="159"/>
    <n v="954"/>
    <n v="954"/>
    <n v="159"/>
    <n v="159"/>
    <n v="0"/>
    <n v="0"/>
    <n v="159"/>
    <n v="159"/>
    <n v="0"/>
    <n v="0"/>
    <n v="0"/>
    <n v="0"/>
    <n v="0"/>
    <n v="0"/>
    <n v="0"/>
    <n v="0"/>
    <n v="0"/>
    <n v="0"/>
    <n v="0"/>
    <n v="0"/>
    <n v="0"/>
  </r>
  <r>
    <n v="524"/>
    <d v="2015-04-29T00:00:00"/>
    <x v="0"/>
    <s v="UN"/>
    <s v="Muslim Aid"/>
    <x v="14"/>
    <m/>
    <s v="ANB - Falluja"/>
    <m/>
    <s v="Unfinished/Abandoned building"/>
    <s v="Normal"/>
    <s v="Delivered"/>
    <s v="In-kind"/>
    <s v="SRP"/>
    <n v="400"/>
    <n v="400"/>
    <m/>
    <m/>
    <n v="0"/>
    <n v="0"/>
    <n v="400"/>
    <n v="2400"/>
    <n v="2400"/>
    <n v="400"/>
    <n v="400"/>
    <n v="0"/>
    <n v="0"/>
    <n v="400"/>
    <n v="400"/>
    <n v="0"/>
    <n v="0"/>
    <n v="0"/>
    <n v="0"/>
    <n v="0"/>
    <n v="0"/>
    <n v="0"/>
    <n v="0"/>
    <n v="0"/>
    <n v="0"/>
    <n v="0"/>
    <n v="0"/>
    <n v="0"/>
  </r>
  <r>
    <n v="525"/>
    <d v="2015-04-29T00:00:00"/>
    <x v="6"/>
    <s v="UN"/>
    <s v="IOM"/>
    <x v="5"/>
    <m/>
    <s v="Tikrit_تكريت"/>
    <m/>
    <m/>
    <s v="Winter"/>
    <s v="Delivered"/>
    <s v="In-kind"/>
    <s v="SRP"/>
    <n v="300"/>
    <m/>
    <m/>
    <m/>
    <n v="0"/>
    <n v="3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526"/>
    <d v="2015-04-30T00:00:00"/>
    <x v="0"/>
    <s v="UN"/>
    <s v="UNHCR"/>
    <x v="9"/>
    <m/>
    <s v="Baghdad - Resafa"/>
    <m/>
    <s v="Unfinished/Abandoned building"/>
    <s v="Normal"/>
    <s v="Delivered"/>
    <s v="In-kind"/>
    <s v="SRP"/>
    <n v="37"/>
    <n v="37"/>
    <m/>
    <m/>
    <n v="0"/>
    <n v="0"/>
    <n v="37"/>
    <n v="222"/>
    <n v="222"/>
    <n v="37"/>
    <n v="37"/>
    <n v="0"/>
    <n v="0"/>
    <n v="37"/>
    <n v="37"/>
    <n v="0"/>
    <n v="0"/>
    <n v="0"/>
    <n v="0"/>
    <n v="0"/>
    <n v="0"/>
    <n v="0"/>
    <n v="0"/>
    <n v="0"/>
    <n v="0"/>
    <n v="0"/>
    <n v="0"/>
    <n v="0"/>
  </r>
  <r>
    <n v="527"/>
    <d v="2015-04-30T00:00:00"/>
    <x v="0"/>
    <s v="UN"/>
    <s v="UNHCR"/>
    <x v="9"/>
    <m/>
    <s v="Baghdad - Resafa"/>
    <m/>
    <s v="Unfinished/Abandoned building"/>
    <s v="Normal"/>
    <s v="Delivered"/>
    <s v="In-kind"/>
    <s v="SRP"/>
    <n v="34"/>
    <n v="34"/>
    <m/>
    <m/>
    <n v="0"/>
    <n v="0"/>
    <n v="34"/>
    <n v="204"/>
    <n v="204"/>
    <n v="34"/>
    <n v="34"/>
    <n v="0"/>
    <n v="0"/>
    <n v="34"/>
    <n v="34"/>
    <n v="0"/>
    <n v="0"/>
    <n v="0"/>
    <n v="0"/>
    <n v="0"/>
    <n v="0"/>
    <n v="0"/>
    <n v="0"/>
    <n v="0"/>
    <n v="0"/>
    <n v="0"/>
    <n v="0"/>
    <n v="0"/>
  </r>
  <r>
    <n v="528"/>
    <d v="2015-04-30T00:00:00"/>
    <x v="0"/>
    <s v="UN"/>
    <s v="UNHCR"/>
    <x v="9"/>
    <m/>
    <s v="Baghdad - Resafa"/>
    <m/>
    <s v="Unfinished/Abandoned building"/>
    <s v="Normal"/>
    <s v="Delivered"/>
    <s v="In-kind"/>
    <s v="SRP"/>
    <n v="130"/>
    <n v="130"/>
    <m/>
    <m/>
    <n v="0"/>
    <n v="0"/>
    <n v="130"/>
    <n v="780"/>
    <n v="780"/>
    <n v="130"/>
    <n v="130"/>
    <n v="0"/>
    <n v="0"/>
    <n v="130"/>
    <n v="130"/>
    <n v="0"/>
    <n v="0"/>
    <n v="0"/>
    <n v="0"/>
    <n v="0"/>
    <n v="0"/>
    <n v="0"/>
    <n v="0"/>
    <n v="0"/>
    <n v="0"/>
    <n v="0"/>
    <n v="0"/>
    <n v="0"/>
  </r>
  <r>
    <n v="529"/>
    <d v="2015-04-30T00:00:00"/>
    <x v="0"/>
    <s v="UN"/>
    <s v="UNHCR"/>
    <x v="9"/>
    <m/>
    <s v="Baghdad - Resafa"/>
    <m/>
    <s v="Unfinished/Abandoned building"/>
    <s v="Normal"/>
    <s v="Delivered"/>
    <s v="In-kind"/>
    <s v="SRP"/>
    <n v="40"/>
    <n v="40"/>
    <m/>
    <m/>
    <n v="0"/>
    <n v="0"/>
    <n v="40"/>
    <n v="240"/>
    <n v="240"/>
    <n v="40"/>
    <n v="40"/>
    <n v="0"/>
    <n v="0"/>
    <n v="40"/>
    <n v="40"/>
    <n v="0"/>
    <n v="0"/>
    <n v="0"/>
    <n v="0"/>
    <n v="0"/>
    <n v="0"/>
    <n v="0"/>
    <n v="0"/>
    <n v="0"/>
    <n v="0"/>
    <n v="0"/>
    <n v="0"/>
    <n v="0"/>
  </r>
  <r>
    <n v="530"/>
    <d v="2015-04-30T00:00:00"/>
    <x v="30"/>
    <s v="Nat'l NGO"/>
    <m/>
    <x v="14"/>
    <m/>
    <s v="Ramadi_الرمادي"/>
    <m/>
    <s v="Unfinished/Abandoned building"/>
    <s v="Normal"/>
    <s v="Delivered"/>
    <s v="In-kind"/>
    <s v="non-SRP"/>
    <n v="1000"/>
    <m/>
    <m/>
    <m/>
    <n v="0"/>
    <n v="0"/>
    <n v="0"/>
    <n v="0"/>
    <n v="0"/>
    <n v="1100"/>
    <n v="0"/>
    <n v="0"/>
    <n v="1000"/>
    <n v="0"/>
    <n v="0"/>
    <n v="0"/>
    <n v="0"/>
    <n v="0"/>
    <n v="0"/>
    <n v="0"/>
    <n v="0"/>
    <n v="0"/>
    <n v="0"/>
    <n v="0"/>
    <n v="0"/>
    <n v="0"/>
    <n v="0"/>
    <n v="0"/>
  </r>
  <r>
    <n v="531"/>
    <d v="2015-04-30T00:00:00"/>
    <x v="16"/>
    <s v="Int'l NGO"/>
    <m/>
    <x v="2"/>
    <m/>
    <s v="Sumel_سميل"/>
    <m/>
    <s v="Unfinished/Abandoned building"/>
    <s v="Normal"/>
    <s v="Delivered"/>
    <s v="In-kind"/>
    <s v="non-SRP"/>
    <n v="203"/>
    <m/>
    <m/>
    <m/>
    <n v="0"/>
    <n v="0"/>
    <n v="0"/>
    <n v="0"/>
    <n v="12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532"/>
    <d v="2015-04-30T00:00:00"/>
    <x v="13"/>
    <s v="Int'l NGO"/>
    <m/>
    <x v="9"/>
    <m/>
    <s v="Baghdad"/>
    <m/>
    <s v="Unfinished/Abandoned building"/>
    <s v="Normal"/>
    <s v="Delivered"/>
    <s v="Cash"/>
    <s v="SRP"/>
    <n v="1850"/>
    <m/>
    <m/>
    <m/>
    <m/>
    <m/>
    <m/>
    <m/>
    <m/>
    <m/>
    <m/>
    <m/>
    <m/>
    <m/>
    <m/>
    <m/>
    <m/>
    <m/>
    <m/>
    <m/>
    <m/>
    <m/>
    <m/>
    <m/>
    <m/>
    <m/>
    <m/>
    <m/>
  </r>
  <r>
    <n v="533"/>
    <d v="2015-04-30T00:00:00"/>
    <x v="27"/>
    <s v="Int'l NGO"/>
    <m/>
    <x v="2"/>
    <m/>
    <m/>
    <m/>
    <m/>
    <s v="Normal"/>
    <s v="Delivered"/>
    <s v="In-kind"/>
    <s v="non-SRP"/>
    <n v="3"/>
    <n v="3"/>
    <m/>
    <m/>
    <n v="0"/>
    <n v="0"/>
    <n v="3"/>
    <n v="33"/>
    <n v="0"/>
    <n v="3"/>
    <n v="3"/>
    <n v="0"/>
    <n v="3"/>
    <n v="1"/>
    <n v="0"/>
    <n v="0"/>
    <n v="0"/>
    <n v="0"/>
    <n v="0"/>
    <n v="0"/>
    <n v="0"/>
    <n v="0"/>
    <n v="0"/>
    <n v="0"/>
    <n v="0"/>
    <n v="0"/>
    <n v="0"/>
    <n v="0"/>
  </r>
  <r>
    <n v="534"/>
    <d v="2015-04-30T00:00:00"/>
    <x v="27"/>
    <s v="Int'l NGO"/>
    <m/>
    <x v="8"/>
    <m/>
    <m/>
    <m/>
    <m/>
    <s v="Normal"/>
    <s v="Delivered"/>
    <s v="In-kind"/>
    <s v="non-SRP"/>
    <n v="61"/>
    <m/>
    <m/>
    <m/>
    <n v="0"/>
    <n v="0"/>
    <n v="61"/>
    <n v="106"/>
    <n v="0"/>
    <n v="62"/>
    <n v="1"/>
    <n v="0"/>
    <n v="62"/>
    <n v="0"/>
    <n v="0"/>
    <n v="0"/>
    <n v="0"/>
    <n v="0"/>
    <n v="294"/>
    <n v="183"/>
    <n v="0"/>
    <n v="0"/>
    <n v="0"/>
    <n v="0"/>
    <n v="0"/>
    <n v="0"/>
    <n v="0"/>
    <n v="0"/>
  </r>
  <r>
    <n v="535"/>
    <d v="2015-04-30T00:00:00"/>
    <x v="21"/>
    <s v="Int'l NGO"/>
    <s v="YAO"/>
    <x v="3"/>
    <m/>
    <s v="Kalar_كلار"/>
    <m/>
    <m/>
    <s v="Normal"/>
    <s v="Delivered"/>
    <s v="In-kind"/>
    <s v="non-SRP"/>
    <n v="33"/>
    <n v="33"/>
    <m/>
    <m/>
    <n v="0"/>
    <n v="0"/>
    <n v="33"/>
    <n v="168"/>
    <n v="168"/>
    <n v="33"/>
    <n v="33"/>
    <n v="0"/>
    <n v="0"/>
    <n v="33"/>
    <n v="0"/>
    <n v="0"/>
    <n v="0"/>
    <n v="0"/>
    <n v="0"/>
    <n v="0"/>
    <n v="33"/>
    <n v="0"/>
    <n v="0"/>
    <n v="33"/>
    <n v="0"/>
    <n v="0"/>
    <n v="0"/>
    <n v="0"/>
  </r>
  <r>
    <n v="536"/>
    <d v="2015-04-30T00:00:00"/>
    <x v="21"/>
    <s v="Int'l NGO"/>
    <s v="YAO"/>
    <x v="3"/>
    <m/>
    <s v="Sulaymaniya_السليمانية"/>
    <m/>
    <m/>
    <s v="Normal"/>
    <s v="Delivered"/>
    <s v="In-kind"/>
    <s v="non-SRP"/>
    <n v="7"/>
    <m/>
    <m/>
    <m/>
    <n v="4"/>
    <n v="100"/>
    <n v="4"/>
    <n v="0"/>
    <n v="56"/>
    <n v="7"/>
    <n v="0"/>
    <n v="0"/>
    <n v="0"/>
    <n v="0"/>
    <n v="0"/>
    <n v="0"/>
    <n v="0"/>
    <n v="0"/>
    <n v="0"/>
    <n v="0"/>
    <n v="0"/>
    <n v="0"/>
    <n v="0"/>
    <n v="7"/>
    <n v="0"/>
    <n v="0"/>
    <n v="0"/>
    <n v="0"/>
  </r>
  <r>
    <n v="537"/>
    <d v="2015-04-30T00:00:00"/>
    <x v="6"/>
    <s v="UN"/>
    <s v="IOM"/>
    <x v="1"/>
    <m/>
    <s v="Daquq_داقوق"/>
    <m/>
    <m/>
    <s v="Winter"/>
    <s v="Delivered"/>
    <s v="In-kind"/>
    <s v="SRP"/>
    <n v="220"/>
    <m/>
    <m/>
    <m/>
    <n v="0"/>
    <n v="2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538"/>
    <d v="2015-05-01T00:00:00"/>
    <x v="6"/>
    <s v="UN"/>
    <s v="IOM"/>
    <x v="5"/>
    <m/>
    <s v="Balad_بلد"/>
    <m/>
    <m/>
    <s v="Winter"/>
    <s v="Delivered"/>
    <s v="In-kind"/>
    <s v="SRP"/>
    <n v="500"/>
    <m/>
    <m/>
    <m/>
    <n v="0"/>
    <n v="5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539"/>
    <d v="2015-05-03T00:00:00"/>
    <x v="0"/>
    <s v="UN"/>
    <s v="UNHCR"/>
    <x v="9"/>
    <m/>
    <s v="BAGHDAD - Resafa"/>
    <m/>
    <s v="Unfinished/Abandoned building"/>
    <s v="Normal"/>
    <s v="Delivered"/>
    <s v="In-kind"/>
    <s v="SRP"/>
    <n v="61"/>
    <n v="61"/>
    <m/>
    <m/>
    <n v="0"/>
    <n v="0"/>
    <n v="61"/>
    <n v="366"/>
    <n v="2196"/>
    <n v="61"/>
    <n v="61"/>
    <n v="0"/>
    <n v="0"/>
    <n v="61"/>
    <n v="61"/>
    <n v="0"/>
    <n v="0"/>
    <n v="0"/>
    <n v="0"/>
    <n v="0"/>
    <n v="0"/>
    <n v="0"/>
    <n v="0"/>
    <n v="0"/>
    <n v="0"/>
    <n v="0"/>
    <n v="0"/>
    <n v="0"/>
  </r>
  <r>
    <n v="540"/>
    <d v="2015-05-03T00:00:00"/>
    <x v="0"/>
    <s v="UN"/>
    <s v="UNHCR"/>
    <x v="9"/>
    <m/>
    <s v="BAGHDAD - Karkh"/>
    <m/>
    <s v="Unfinished/Abandoned building"/>
    <s v="Normal"/>
    <s v="Delivered"/>
    <s v="In-kind"/>
    <s v="SRP"/>
    <n v="13"/>
    <n v="13"/>
    <m/>
    <m/>
    <n v="0"/>
    <n v="0"/>
    <n v="13"/>
    <n v="78"/>
    <n v="78"/>
    <n v="13"/>
    <n v="13"/>
    <n v="0"/>
    <n v="0"/>
    <n v="13"/>
    <n v="13"/>
    <n v="0"/>
    <n v="0"/>
    <n v="0"/>
    <n v="0"/>
    <n v="0"/>
    <n v="0"/>
    <n v="0"/>
    <n v="0"/>
    <n v="0"/>
    <n v="0"/>
    <n v="0"/>
    <n v="0"/>
    <n v="0"/>
  </r>
  <r>
    <n v="541"/>
    <d v="2015-05-03T00:00:00"/>
    <x v="0"/>
    <s v="UN"/>
    <s v="UNHCR"/>
    <x v="9"/>
    <m/>
    <s v="BAGHDAD - Karkh"/>
    <m/>
    <s v="Unfinished/Abandoned building"/>
    <s v="Normal"/>
    <s v="Delivered"/>
    <s v="In-kind"/>
    <s v="SRP"/>
    <n v="61"/>
    <n v="61"/>
    <m/>
    <m/>
    <n v="0"/>
    <n v="0"/>
    <n v="61"/>
    <n v="366"/>
    <n v="366"/>
    <n v="61"/>
    <n v="61"/>
    <n v="0"/>
    <n v="0"/>
    <n v="61"/>
    <n v="61"/>
    <n v="0"/>
    <n v="0"/>
    <n v="0"/>
    <n v="0"/>
    <n v="0"/>
    <n v="0"/>
    <n v="0"/>
    <n v="0"/>
    <n v="0"/>
    <n v="0"/>
    <n v="0"/>
    <n v="0"/>
    <n v="0"/>
  </r>
  <r>
    <n v="542"/>
    <d v="2015-05-03T00:00:00"/>
    <x v="0"/>
    <s v="UN"/>
    <s v="UNHCR"/>
    <x v="9"/>
    <m/>
    <s v="BAGHDAD - Karkh"/>
    <m/>
    <s v="Unfinished/Abandoned building"/>
    <s v="Normal"/>
    <s v="Delivered"/>
    <s v="In-kind"/>
    <s v="SRP"/>
    <n v="33"/>
    <n v="33"/>
    <m/>
    <m/>
    <n v="0"/>
    <n v="0"/>
    <n v="33"/>
    <n v="198"/>
    <n v="198"/>
    <n v="33"/>
    <n v="33"/>
    <n v="0"/>
    <n v="0"/>
    <n v="33"/>
    <n v="33"/>
    <n v="0"/>
    <n v="0"/>
    <n v="0"/>
    <n v="0"/>
    <n v="0"/>
    <n v="0"/>
    <n v="0"/>
    <n v="0"/>
    <n v="0"/>
    <n v="0"/>
    <n v="0"/>
    <n v="0"/>
    <n v="0"/>
  </r>
  <r>
    <n v="543"/>
    <d v="2015-05-03T00:00:00"/>
    <x v="0"/>
    <s v="UN"/>
    <s v="UNHCR"/>
    <x v="9"/>
    <m/>
    <s v="BAGHDAD - Karkh"/>
    <m/>
    <s v="Unfinished/Abandoned building"/>
    <s v="Normal"/>
    <s v="Delivered"/>
    <s v="In-kind"/>
    <s v="SRP"/>
    <n v="110"/>
    <n v="110"/>
    <m/>
    <m/>
    <n v="0"/>
    <n v="0"/>
    <n v="110"/>
    <n v="660"/>
    <n v="660"/>
    <n v="110"/>
    <n v="110"/>
    <n v="0"/>
    <n v="0"/>
    <n v="110"/>
    <n v="110"/>
    <n v="0"/>
    <n v="0"/>
    <n v="0"/>
    <n v="0"/>
    <n v="0"/>
    <n v="0"/>
    <n v="0"/>
    <n v="0"/>
    <n v="0"/>
    <n v="0"/>
    <n v="0"/>
    <n v="0"/>
    <n v="0"/>
  </r>
  <r>
    <n v="544"/>
    <d v="2015-05-03T00:00:00"/>
    <x v="0"/>
    <s v="UN"/>
    <s v="UNHCR"/>
    <x v="9"/>
    <m/>
    <s v="BAGHDAD - Karkh"/>
    <m/>
    <s v="Unfinished/Abandoned building"/>
    <s v="Normal"/>
    <s v="Delivered"/>
    <s v="In-kind"/>
    <s v="SRP"/>
    <n v="62"/>
    <n v="62"/>
    <m/>
    <m/>
    <n v="0"/>
    <n v="0"/>
    <n v="62"/>
    <n v="372"/>
    <n v="372"/>
    <n v="62"/>
    <n v="62"/>
    <n v="0"/>
    <n v="0"/>
    <n v="62"/>
    <n v="62"/>
    <n v="0"/>
    <n v="0"/>
    <n v="0"/>
    <n v="0"/>
    <n v="0"/>
    <n v="0"/>
    <n v="0"/>
    <n v="0"/>
    <n v="0"/>
    <n v="0"/>
    <n v="0"/>
    <n v="0"/>
    <n v="0"/>
  </r>
  <r>
    <n v="545"/>
    <d v="2015-05-03T00:00:00"/>
    <x v="0"/>
    <s v="UN"/>
    <s v="UNHCR"/>
    <x v="9"/>
    <m/>
    <s v="BAGHDAD - Karkh"/>
    <m/>
    <s v="Unfinished/Abandoned building"/>
    <s v="Normal"/>
    <s v="Delivered"/>
    <s v="In-kind"/>
    <s v="SRP"/>
    <n v="164"/>
    <n v="164"/>
    <m/>
    <m/>
    <n v="0"/>
    <n v="0"/>
    <n v="164"/>
    <n v="984"/>
    <n v="984"/>
    <n v="164"/>
    <n v="164"/>
    <n v="0"/>
    <n v="0"/>
    <n v="164"/>
    <n v="164"/>
    <n v="0"/>
    <n v="0"/>
    <n v="0"/>
    <n v="0"/>
    <n v="0"/>
    <n v="0"/>
    <n v="0"/>
    <n v="0"/>
    <n v="0"/>
    <n v="0"/>
    <n v="0"/>
    <n v="0"/>
    <n v="0"/>
  </r>
  <r>
    <n v="546"/>
    <d v="2015-05-03T00:00:00"/>
    <x v="0"/>
    <s v="UN"/>
    <s v="REACH "/>
    <x v="1"/>
    <m/>
    <s v="KIRKUK - Daquq"/>
    <m/>
    <s v="Informal settlements"/>
    <s v="Normal"/>
    <s v="Delivered"/>
    <s v="In-kind"/>
    <s v="SRP"/>
    <n v="163"/>
    <n v="163"/>
    <m/>
    <m/>
    <n v="0"/>
    <n v="0"/>
    <n v="163"/>
    <n v="978"/>
    <n v="978"/>
    <n v="163"/>
    <n v="163"/>
    <n v="0"/>
    <n v="163"/>
    <n v="163"/>
    <n v="163"/>
    <n v="0"/>
    <n v="0"/>
    <n v="0"/>
    <n v="0"/>
    <n v="0"/>
    <n v="0"/>
    <n v="0"/>
    <n v="0"/>
    <n v="0"/>
    <n v="0"/>
    <n v="0"/>
    <n v="0"/>
    <n v="0"/>
  </r>
  <r>
    <n v="547"/>
    <d v="2015-05-03T00:00:00"/>
    <x v="0"/>
    <s v="UN"/>
    <s v="REACH "/>
    <x v="1"/>
    <m/>
    <s v="KIRKUK - Kirkuk"/>
    <m/>
    <s v="Rented houses"/>
    <s v="Normal"/>
    <s v="Delivered"/>
    <s v="In-kind"/>
    <s v="SRP"/>
    <n v="6"/>
    <n v="6"/>
    <m/>
    <m/>
    <n v="0"/>
    <n v="0"/>
    <n v="6"/>
    <n v="36"/>
    <n v="36"/>
    <n v="6"/>
    <n v="6"/>
    <n v="0"/>
    <n v="6"/>
    <n v="6"/>
    <n v="6"/>
    <n v="0"/>
    <n v="0"/>
    <n v="0"/>
    <n v="0"/>
    <n v="0"/>
    <n v="0"/>
    <n v="0"/>
    <n v="0"/>
    <n v="0"/>
    <n v="0"/>
    <n v="0"/>
    <n v="0"/>
    <n v="0"/>
  </r>
  <r>
    <n v="548"/>
    <d v="2015-05-03T00:00:00"/>
    <x v="0"/>
    <s v="UN"/>
    <s v="RIPC"/>
    <x v="11"/>
    <m/>
    <s v="QADISSIYA - Diwaniya"/>
    <m/>
    <s v="Informal settlements"/>
    <s v="Summer"/>
    <s v="Delivered"/>
    <s v="In-kind"/>
    <s v="SRP"/>
    <n v="150"/>
    <n v="150"/>
    <m/>
    <m/>
    <n v="0"/>
    <n v="0"/>
    <n v="150"/>
    <n v="900"/>
    <n v="900"/>
    <n v="150"/>
    <n v="150"/>
    <n v="0"/>
    <n v="0"/>
    <n v="150"/>
    <n v="150"/>
    <n v="0"/>
    <n v="0"/>
    <n v="0"/>
    <n v="0"/>
    <n v="0"/>
    <n v="150"/>
    <n v="0"/>
    <n v="0"/>
    <n v="0"/>
    <n v="0"/>
    <n v="0"/>
    <n v="0"/>
    <n v="0"/>
  </r>
  <r>
    <n v="549"/>
    <d v="2015-05-05T00:00:00"/>
    <x v="0"/>
    <s v="UN"/>
    <s v="UNHCR"/>
    <x v="6"/>
    <m/>
    <s v="BABYLON - Hilla"/>
    <m/>
    <s v="Unfinished/Abandoned building"/>
    <s v="Normal"/>
    <s v="Delivered"/>
    <s v="In-kind"/>
    <s v="SRP"/>
    <n v="26"/>
    <n v="26"/>
    <m/>
    <m/>
    <n v="0"/>
    <n v="0"/>
    <n v="26"/>
    <n v="156"/>
    <n v="156"/>
    <n v="26"/>
    <n v="26"/>
    <n v="0"/>
    <n v="0"/>
    <n v="26"/>
    <n v="26"/>
    <n v="0"/>
    <n v="0"/>
    <n v="0"/>
    <n v="0"/>
    <n v="0"/>
    <n v="0"/>
    <n v="0"/>
    <n v="0"/>
    <n v="0"/>
    <n v="0"/>
    <n v="0"/>
    <n v="0"/>
    <n v="0"/>
  </r>
  <r>
    <n v="550"/>
    <d v="2015-05-05T00:00:00"/>
    <x v="0"/>
    <s v="UN"/>
    <s v="UNHCR"/>
    <x v="6"/>
    <m/>
    <s v="BABYLON - Hilla"/>
    <m/>
    <s v="Unfinished/Abandoned building"/>
    <s v="Normal"/>
    <s v="Delivered"/>
    <s v="In-kind"/>
    <s v="SRP"/>
    <n v="68"/>
    <n v="68"/>
    <m/>
    <m/>
    <n v="0"/>
    <n v="0"/>
    <n v="68"/>
    <n v="408"/>
    <n v="408"/>
    <n v="68"/>
    <n v="68"/>
    <n v="0"/>
    <n v="0"/>
    <n v="68"/>
    <n v="68"/>
    <n v="0"/>
    <n v="0"/>
    <n v="0"/>
    <n v="0"/>
    <n v="0"/>
    <n v="0"/>
    <n v="0"/>
    <n v="0"/>
    <n v="0"/>
    <n v="0"/>
    <n v="0"/>
    <n v="0"/>
    <n v="0"/>
  </r>
  <r>
    <n v="551"/>
    <d v="2015-05-05T00:00:00"/>
    <x v="0"/>
    <s v="UN"/>
    <s v="UNHCR"/>
    <x v="6"/>
    <m/>
    <s v="BABYLON - Mahawil"/>
    <m/>
    <s v="Unfinished/Abandoned building"/>
    <s v="Normal"/>
    <s v="Delivered"/>
    <s v="In-kind"/>
    <s v="SRP"/>
    <n v="106"/>
    <n v="106"/>
    <m/>
    <m/>
    <n v="0"/>
    <n v="0"/>
    <n v="106"/>
    <n v="636"/>
    <n v="636"/>
    <n v="106"/>
    <n v="106"/>
    <n v="0"/>
    <n v="0"/>
    <n v="106"/>
    <n v="106"/>
    <n v="0"/>
    <n v="0"/>
    <n v="0"/>
    <n v="0"/>
    <n v="0"/>
    <n v="0"/>
    <n v="0"/>
    <n v="0"/>
    <n v="0"/>
    <n v="0"/>
    <n v="0"/>
    <n v="0"/>
    <n v="0"/>
  </r>
  <r>
    <n v="552"/>
    <d v="2015-05-08T00:00:00"/>
    <x v="6"/>
    <s v="UN"/>
    <s v="IOM"/>
    <x v="5"/>
    <m/>
    <s v="Tikrit_تكريت"/>
    <m/>
    <m/>
    <s v="Winter"/>
    <s v="Delivered"/>
    <s v="In-kind"/>
    <s v="SRP"/>
    <n v="250"/>
    <m/>
    <m/>
    <m/>
    <n v="0"/>
    <n v="2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553"/>
    <d v="2015-05-10T00:00:00"/>
    <x v="0"/>
    <s v="UN"/>
    <s v="UNHCR"/>
    <x v="9"/>
    <m/>
    <s v="BAGHDAD - Resafa"/>
    <m/>
    <s v="Unfinished/Abandoned building"/>
    <s v="Normal"/>
    <s v="Delivered"/>
    <s v="In-kind"/>
    <s v="SRP"/>
    <n v="96"/>
    <n v="96"/>
    <m/>
    <m/>
    <n v="0"/>
    <n v="0"/>
    <n v="96"/>
    <n v="576"/>
    <n v="576"/>
    <n v="96"/>
    <n v="96"/>
    <n v="0"/>
    <n v="0"/>
    <n v="96"/>
    <n v="96"/>
    <n v="0"/>
    <n v="0"/>
    <n v="0"/>
    <n v="0"/>
    <n v="0"/>
    <n v="0"/>
    <n v="0"/>
    <n v="0"/>
    <n v="0"/>
    <n v="0"/>
    <n v="0"/>
    <n v="0"/>
    <n v="0"/>
  </r>
  <r>
    <n v="554"/>
    <d v="2015-05-10T00:00:00"/>
    <x v="0"/>
    <s v="UN"/>
    <s v="UNHCR"/>
    <x v="9"/>
    <m/>
    <s v="BAGHDAD - Abu Ghraib"/>
    <m/>
    <s v="Host Community"/>
    <s v="Normal"/>
    <s v="Delivered"/>
    <s v="In-kind"/>
    <s v="SRP"/>
    <n v="100"/>
    <n v="100"/>
    <m/>
    <m/>
    <n v="0"/>
    <n v="0"/>
    <n v="100"/>
    <n v="600"/>
    <n v="600"/>
    <n v="100"/>
    <n v="100"/>
    <n v="0"/>
    <n v="0"/>
    <n v="100"/>
    <n v="100"/>
    <n v="0"/>
    <n v="0"/>
    <n v="0"/>
    <n v="0"/>
    <n v="0"/>
    <n v="0"/>
    <n v="0"/>
    <n v="0"/>
    <n v="0"/>
    <n v="0"/>
    <n v="0"/>
    <n v="0"/>
    <n v="0"/>
  </r>
  <r>
    <n v="555"/>
    <d v="2015-05-12T00:00:00"/>
    <x v="0"/>
    <s v="UN"/>
    <s v="Qandil"/>
    <x v="4"/>
    <m/>
    <s v="ERBIL - Erbil"/>
    <m/>
    <s v="Rented houses"/>
    <s v="Normal"/>
    <s v="Delivered"/>
    <s v="In-kind"/>
    <s v="SRP"/>
    <n v="230"/>
    <n v="230"/>
    <m/>
    <m/>
    <n v="0"/>
    <n v="0"/>
    <n v="230"/>
    <n v="1380"/>
    <n v="1380"/>
    <n v="230"/>
    <n v="230"/>
    <n v="0"/>
    <n v="0"/>
    <n v="230"/>
    <n v="230"/>
    <n v="0"/>
    <n v="0"/>
    <n v="0"/>
    <n v="0"/>
    <n v="0"/>
    <n v="0"/>
    <n v="0"/>
    <n v="0"/>
    <n v="0"/>
    <n v="0"/>
    <n v="0"/>
    <n v="0"/>
    <n v="0"/>
  </r>
  <r>
    <n v="556"/>
    <d v="2015-05-19T00:00:00"/>
    <x v="6"/>
    <s v="UN"/>
    <s v="IOM"/>
    <x v="1"/>
    <m/>
    <s v="Kirkuk__كركوك"/>
    <m/>
    <m/>
    <s v="Summer"/>
    <s v="Delivered"/>
    <s v="In-kind"/>
    <s v="SRP"/>
    <n v="500"/>
    <n v="500"/>
    <m/>
    <m/>
    <n v="0"/>
    <n v="0"/>
    <n v="0"/>
    <n v="2000"/>
    <n v="2000"/>
    <n v="0"/>
    <n v="0"/>
    <n v="0"/>
    <n v="0"/>
    <n v="500"/>
    <n v="500"/>
    <n v="0"/>
    <n v="0"/>
    <n v="0"/>
    <n v="0"/>
    <n v="0"/>
    <n v="500"/>
    <n v="0"/>
    <n v="500"/>
    <n v="0"/>
    <n v="0"/>
    <n v="0"/>
    <n v="0"/>
    <n v="2000"/>
  </r>
  <r>
    <n v="557"/>
    <d v="2015-05-20T00:00:00"/>
    <x v="6"/>
    <s v="UN"/>
    <s v="IOM"/>
    <x v="4"/>
    <m/>
    <s v="Koisnjaq_كويسنجق"/>
    <m/>
    <m/>
    <s v="Summer"/>
    <s v="Delivered"/>
    <s v="In-kind"/>
    <s v="SRP"/>
    <n v="250"/>
    <n v="250"/>
    <m/>
    <m/>
    <n v="0"/>
    <n v="0"/>
    <n v="0"/>
    <n v="1500"/>
    <n v="1500"/>
    <n v="0"/>
    <n v="0"/>
    <n v="0"/>
    <n v="0"/>
    <n v="250"/>
    <n v="250"/>
    <n v="0"/>
    <n v="0"/>
    <n v="0"/>
    <n v="0"/>
    <n v="0"/>
    <n v="250"/>
    <n v="0"/>
    <n v="250"/>
    <n v="0"/>
    <n v="0"/>
    <n v="0"/>
    <n v="0"/>
    <n v="1500"/>
  </r>
  <r>
    <n v="558"/>
    <d v="2015-05-20T00:00:00"/>
    <x v="6"/>
    <s v="UN"/>
    <s v="IOM"/>
    <x v="4"/>
    <m/>
    <s v="Shaqlawa_شقلاوة"/>
    <m/>
    <m/>
    <s v="Summer"/>
    <s v="Delivered"/>
    <s v="In-kind"/>
    <s v="SRP"/>
    <n v="375"/>
    <n v="375"/>
    <m/>
    <m/>
    <n v="0"/>
    <n v="0"/>
    <n v="0"/>
    <n v="2250"/>
    <n v="2250"/>
    <n v="0"/>
    <n v="0"/>
    <n v="0"/>
    <n v="0"/>
    <n v="375"/>
    <n v="375"/>
    <n v="0"/>
    <n v="0"/>
    <n v="0"/>
    <n v="0"/>
    <n v="0"/>
    <n v="375"/>
    <n v="0"/>
    <n v="375"/>
    <n v="0"/>
    <n v="0"/>
    <n v="0"/>
    <n v="0"/>
    <n v="2250"/>
  </r>
  <r>
    <n v="559"/>
    <d v="2015-05-20T00:00:00"/>
    <x v="6"/>
    <s v="UN"/>
    <s v="IOM"/>
    <x v="3"/>
    <m/>
    <s v="Halabja_حلبجة"/>
    <m/>
    <m/>
    <s v="Summer"/>
    <s v="Delivered"/>
    <s v="In-kind"/>
    <s v="SRP"/>
    <n v="331"/>
    <n v="331"/>
    <m/>
    <m/>
    <n v="0"/>
    <n v="0"/>
    <n v="0"/>
    <n v="1324"/>
    <n v="1324"/>
    <n v="0"/>
    <n v="0"/>
    <n v="0"/>
    <n v="0"/>
    <n v="331"/>
    <n v="331"/>
    <n v="0"/>
    <n v="0"/>
    <n v="0"/>
    <n v="0"/>
    <n v="0"/>
    <n v="331"/>
    <n v="0"/>
    <n v="331"/>
    <n v="0"/>
    <n v="0"/>
    <n v="0"/>
    <n v="0"/>
    <n v="1324"/>
  </r>
  <r>
    <n v="560"/>
    <d v="2015-05-20T00:00:00"/>
    <x v="0"/>
    <s v="UN"/>
    <s v="BCF"/>
    <x v="4"/>
    <m/>
    <s v="Erbil__اربيل"/>
    <m/>
    <s v="Camp"/>
    <s v="Normal"/>
    <s v="Delivered"/>
    <s v="In-kind"/>
    <s v="SRP"/>
    <n v="25"/>
    <n v="25"/>
    <m/>
    <m/>
    <n v="0"/>
    <n v="0"/>
    <n v="0"/>
    <n v="150"/>
    <n v="150"/>
    <n v="150"/>
    <n v="150"/>
    <n v="0"/>
    <n v="0"/>
    <n v="150"/>
    <n v="150"/>
    <n v="0"/>
    <n v="0"/>
    <n v="0"/>
    <n v="0"/>
    <n v="0"/>
    <n v="0"/>
    <n v="0"/>
    <n v="0"/>
    <n v="0"/>
    <n v="0"/>
    <n v="0"/>
    <n v="0"/>
    <n v="0"/>
  </r>
  <r>
    <n v="561"/>
    <d v="2015-05-20T00:00:00"/>
    <x v="0"/>
    <s v="UN"/>
    <s v="BCF"/>
    <x v="4"/>
    <m/>
    <s v="Erbil__اربيل"/>
    <m/>
    <s v="Camp"/>
    <s v="Normal"/>
    <s v="Delivered"/>
    <s v="In-kind"/>
    <s v="SRP"/>
    <n v="28"/>
    <n v="28"/>
    <m/>
    <m/>
    <n v="0"/>
    <n v="0"/>
    <n v="0"/>
    <n v="168"/>
    <n v="168"/>
    <n v="168"/>
    <n v="168"/>
    <n v="0"/>
    <n v="0"/>
    <n v="168"/>
    <n v="168"/>
    <n v="0"/>
    <n v="0"/>
    <n v="0"/>
    <n v="0"/>
    <n v="0"/>
    <n v="0"/>
    <n v="0"/>
    <n v="0"/>
    <n v="0"/>
    <n v="0"/>
    <n v="0"/>
    <n v="0"/>
    <n v="0"/>
  </r>
  <r>
    <n v="562"/>
    <d v="2015-05-21T00:00:00"/>
    <x v="6"/>
    <s v="UN"/>
    <s v="IOM"/>
    <x v="4"/>
    <m/>
    <s v="Shaqlawa_شقلاوة"/>
    <m/>
    <m/>
    <s v="Summer"/>
    <s v="Delivered"/>
    <s v="In-kind"/>
    <s v="SRP"/>
    <n v="375"/>
    <n v="375"/>
    <m/>
    <m/>
    <n v="0"/>
    <n v="0"/>
    <n v="0"/>
    <n v="2250"/>
    <n v="2250"/>
    <n v="0"/>
    <n v="0"/>
    <n v="0"/>
    <n v="0"/>
    <n v="375"/>
    <n v="375"/>
    <n v="0"/>
    <n v="0"/>
    <n v="0"/>
    <n v="0"/>
    <n v="0"/>
    <n v="375"/>
    <n v="0"/>
    <n v="375"/>
    <n v="0"/>
    <n v="0"/>
    <n v="0"/>
    <n v="0"/>
    <n v="2250"/>
  </r>
  <r>
    <n v="563"/>
    <d v="2015-05-21T00:00:00"/>
    <x v="6"/>
    <s v="UN"/>
    <s v="IOM"/>
    <x v="3"/>
    <m/>
    <s v="Sulaymaniya_السليمانية"/>
    <m/>
    <m/>
    <s v="Summer"/>
    <s v="Delivered"/>
    <s v="In-kind"/>
    <s v="SRP"/>
    <n v="310"/>
    <n v="310"/>
    <m/>
    <m/>
    <n v="0"/>
    <n v="0"/>
    <n v="0"/>
    <n v="1240"/>
    <n v="1240"/>
    <n v="0"/>
    <n v="0"/>
    <n v="0"/>
    <n v="0"/>
    <n v="310"/>
    <n v="310"/>
    <n v="0"/>
    <n v="0"/>
    <n v="0"/>
    <n v="0"/>
    <n v="0"/>
    <n v="310"/>
    <n v="0"/>
    <n v="310"/>
    <n v="0"/>
    <n v="0"/>
    <n v="0"/>
    <n v="0"/>
    <n v="1240"/>
  </r>
  <r>
    <n v="564"/>
    <d v="2015-05-21T00:00:00"/>
    <x v="6"/>
    <s v="UN"/>
    <s v="IOM"/>
    <x v="1"/>
    <m/>
    <s v="Kirkuk__كركوك"/>
    <m/>
    <m/>
    <s v="Summer"/>
    <s v="Delivered"/>
    <s v="In-kind"/>
    <s v="SRP"/>
    <n v="500"/>
    <n v="500"/>
    <m/>
    <m/>
    <n v="0"/>
    <n v="0"/>
    <n v="0"/>
    <n v="2000"/>
    <n v="2000"/>
    <n v="0"/>
    <n v="0"/>
    <n v="0"/>
    <n v="0"/>
    <n v="500"/>
    <n v="500"/>
    <n v="0"/>
    <n v="0"/>
    <n v="0"/>
    <n v="0"/>
    <n v="0"/>
    <n v="500"/>
    <n v="0"/>
    <n v="500"/>
    <n v="0"/>
    <n v="0"/>
    <n v="0"/>
    <n v="0"/>
    <n v="2000"/>
  </r>
  <r>
    <n v="565"/>
    <d v="2015-05-24T00:00:00"/>
    <x v="6"/>
    <s v="UN"/>
    <s v="IOM"/>
    <x v="14"/>
    <m/>
    <s v="Falluja_الفلوجة"/>
    <m/>
    <m/>
    <s v="Summer"/>
    <s v="Delivered"/>
    <s v="In-kind"/>
    <s v="SRP"/>
    <n v="500"/>
    <n v="500"/>
    <m/>
    <m/>
    <n v="0"/>
    <n v="0"/>
    <n v="0"/>
    <n v="2000"/>
    <n v="2000"/>
    <n v="0"/>
    <n v="0"/>
    <n v="0"/>
    <n v="0"/>
    <n v="500"/>
    <n v="500"/>
    <n v="0"/>
    <n v="0"/>
    <n v="0"/>
    <n v="0"/>
    <n v="0"/>
    <n v="500"/>
    <n v="0"/>
    <n v="500"/>
    <n v="0"/>
    <n v="0"/>
    <n v="0"/>
    <n v="0"/>
    <n v="2000"/>
  </r>
  <r>
    <n v="566"/>
    <d v="2015-05-24T00:00:00"/>
    <x v="0"/>
    <s v="UN"/>
    <s v="Qandil"/>
    <x v="4"/>
    <m/>
    <s v="ERBIL - Makhmur"/>
    <m/>
    <s v="Rented houses"/>
    <s v="Summer"/>
    <s v="Delivered"/>
    <s v="In-kind"/>
    <s v="SRP"/>
    <n v="132"/>
    <n v="132"/>
    <m/>
    <m/>
    <n v="0"/>
    <n v="0"/>
    <n v="0"/>
    <n v="0"/>
    <n v="0"/>
    <n v="132"/>
    <n v="0"/>
    <n v="0"/>
    <n v="0"/>
    <n v="0"/>
    <n v="0"/>
    <n v="0"/>
    <n v="0"/>
    <n v="0"/>
    <n v="132"/>
    <n v="0"/>
    <n v="132"/>
    <n v="0"/>
    <n v="0"/>
    <n v="0"/>
    <n v="0"/>
    <n v="0"/>
    <n v="0"/>
    <n v="0"/>
  </r>
  <r>
    <n v="567"/>
    <d v="2015-05-24T00:00:00"/>
    <x v="0"/>
    <s v="UN"/>
    <s v="RIRP"/>
    <x v="9"/>
    <m/>
    <s v="Baghdad"/>
    <m/>
    <s v="Unknown shelter type"/>
    <s v="Normal"/>
    <s v="Delivered"/>
    <s v="In-kind"/>
    <s v="SRP"/>
    <n v="50"/>
    <m/>
    <m/>
    <m/>
    <n v="0"/>
    <n v="0"/>
    <n v="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568"/>
    <d v="2015-05-25T00:00:00"/>
    <x v="6"/>
    <s v="UN"/>
    <s v="IOM"/>
    <x v="3"/>
    <m/>
    <s v="Rania_رانية"/>
    <m/>
    <m/>
    <s v="Summer"/>
    <s v="Delivered"/>
    <s v="In-kind"/>
    <s v="SRP"/>
    <n v="329"/>
    <n v="329"/>
    <m/>
    <m/>
    <n v="0"/>
    <n v="0"/>
    <n v="0"/>
    <n v="1316"/>
    <n v="1316"/>
    <n v="0"/>
    <n v="0"/>
    <n v="0"/>
    <n v="0"/>
    <n v="329"/>
    <n v="329"/>
    <n v="0"/>
    <n v="0"/>
    <n v="0"/>
    <n v="0"/>
    <n v="0"/>
    <n v="329"/>
    <n v="0"/>
    <n v="329"/>
    <n v="0"/>
    <n v="0"/>
    <n v="0"/>
    <n v="0"/>
    <n v="1316"/>
  </r>
  <r>
    <n v="569"/>
    <d v="2015-05-25T00:00:00"/>
    <x v="6"/>
    <s v="UN"/>
    <s v="IOM"/>
    <x v="1"/>
    <m/>
    <s v="Kirkuk__كركوك"/>
    <m/>
    <m/>
    <s v="Summer"/>
    <s v="Delivered"/>
    <s v="In-kind"/>
    <s v="SRP"/>
    <n v="500"/>
    <n v="500"/>
    <m/>
    <m/>
    <n v="0"/>
    <n v="0"/>
    <n v="0"/>
    <n v="2000"/>
    <n v="2000"/>
    <n v="0"/>
    <n v="0"/>
    <n v="0"/>
    <n v="0"/>
    <n v="500"/>
    <n v="500"/>
    <n v="0"/>
    <n v="0"/>
    <n v="0"/>
    <n v="0"/>
    <n v="0"/>
    <n v="500"/>
    <n v="0"/>
    <n v="500"/>
    <n v="0"/>
    <n v="0"/>
    <n v="0"/>
    <n v="0"/>
    <n v="2000"/>
  </r>
  <r>
    <n v="570"/>
    <d v="2015-05-25T00:00:00"/>
    <x v="6"/>
    <s v="UN"/>
    <s v="IOM"/>
    <x v="3"/>
    <m/>
    <s v="Sulaymaniya_السليمانية"/>
    <m/>
    <m/>
    <s v="Summer"/>
    <s v="Delivered"/>
    <s v="In-kind"/>
    <s v="SRP"/>
    <n v="330"/>
    <n v="330"/>
    <m/>
    <m/>
    <n v="0"/>
    <n v="0"/>
    <n v="0"/>
    <n v="1320"/>
    <n v="1320"/>
    <n v="0"/>
    <n v="0"/>
    <n v="0"/>
    <n v="0"/>
    <n v="330"/>
    <n v="330"/>
    <n v="0"/>
    <n v="0"/>
    <n v="0"/>
    <n v="0"/>
    <n v="0"/>
    <n v="330"/>
    <n v="0"/>
    <n v="330"/>
    <n v="0"/>
    <n v="0"/>
    <n v="0"/>
    <n v="0"/>
    <n v="1320"/>
  </r>
  <r>
    <n v="571"/>
    <d v="2015-05-25T00:00:00"/>
    <x v="0"/>
    <s v="UN"/>
    <s v="Muslim Aid"/>
    <x v="14"/>
    <m/>
    <s v="ANB - Falluja"/>
    <m/>
    <s v="Camp"/>
    <s v="Normal"/>
    <s v="Delivered"/>
    <s v="In-kind"/>
    <s v="SRP"/>
    <n v="230"/>
    <n v="230"/>
    <m/>
    <m/>
    <n v="0"/>
    <n v="0"/>
    <n v="230"/>
    <n v="1380"/>
    <n v="1380"/>
    <n v="230"/>
    <n v="230"/>
    <n v="0"/>
    <n v="0"/>
    <n v="230"/>
    <n v="230"/>
    <n v="0"/>
    <n v="0"/>
    <n v="0"/>
    <n v="0"/>
    <n v="0"/>
    <n v="0"/>
    <n v="0"/>
    <n v="0"/>
    <n v="0"/>
    <n v="0"/>
    <n v="0"/>
    <n v="0"/>
    <n v="0"/>
  </r>
  <r>
    <n v="572"/>
    <d v="2015-05-26T00:00:00"/>
    <x v="6"/>
    <s v="UN"/>
    <s v="IOM"/>
    <x v="3"/>
    <m/>
    <s v="Sulaymaniya_السليمانية"/>
    <m/>
    <m/>
    <s v="Summer"/>
    <s v="Delivered"/>
    <s v="In-kind"/>
    <s v="SRP"/>
    <n v="330"/>
    <n v="330"/>
    <m/>
    <m/>
    <n v="0"/>
    <n v="0"/>
    <n v="0"/>
    <n v="1320"/>
    <n v="1320"/>
    <n v="0"/>
    <n v="0"/>
    <n v="0"/>
    <n v="0"/>
    <n v="330"/>
    <n v="330"/>
    <n v="0"/>
    <n v="0"/>
    <n v="0"/>
    <n v="0"/>
    <n v="0"/>
    <n v="330"/>
    <n v="0"/>
    <n v="330"/>
    <n v="0"/>
    <n v="0"/>
    <n v="0"/>
    <n v="0"/>
    <n v="1320"/>
  </r>
  <r>
    <n v="573"/>
    <d v="2015-05-26T00:00:00"/>
    <x v="6"/>
    <s v="UN"/>
    <s v="IOM"/>
    <x v="3"/>
    <m/>
    <s v="Sulaymaniya_السليمانية"/>
    <m/>
    <m/>
    <s v="Summer"/>
    <s v="Delivered"/>
    <s v="In-kind"/>
    <s v="SRP"/>
    <n v="320"/>
    <n v="320"/>
    <m/>
    <m/>
    <n v="0"/>
    <n v="0"/>
    <n v="0"/>
    <n v="1280"/>
    <n v="1280"/>
    <n v="0"/>
    <n v="0"/>
    <n v="0"/>
    <n v="0"/>
    <n v="320"/>
    <n v="320"/>
    <n v="0"/>
    <n v="0"/>
    <n v="0"/>
    <n v="0"/>
    <n v="0"/>
    <n v="320"/>
    <n v="0"/>
    <n v="320"/>
    <n v="0"/>
    <n v="0"/>
    <n v="0"/>
    <n v="0"/>
    <n v="1280"/>
  </r>
  <r>
    <n v="574"/>
    <d v="2015-05-26T00:00:00"/>
    <x v="6"/>
    <s v="UN"/>
    <s v="IOM"/>
    <x v="13"/>
    <m/>
    <s v="Basrah__البصرة"/>
    <m/>
    <m/>
    <s v="Summer"/>
    <s v="Delivered"/>
    <s v="In-kind"/>
    <s v="SRP"/>
    <n v="50"/>
    <n v="50"/>
    <m/>
    <m/>
    <n v="0"/>
    <n v="0"/>
    <n v="0"/>
    <n v="200"/>
    <n v="200"/>
    <n v="0"/>
    <n v="0"/>
    <n v="0"/>
    <n v="0"/>
    <n v="50"/>
    <n v="50"/>
    <n v="0"/>
    <n v="0"/>
    <n v="0"/>
    <n v="0"/>
    <n v="0"/>
    <n v="50"/>
    <n v="0"/>
    <n v="50"/>
    <n v="0"/>
    <n v="0"/>
    <n v="0"/>
    <n v="0"/>
    <n v="200"/>
  </r>
  <r>
    <n v="575"/>
    <d v="2015-05-26T00:00:00"/>
    <x v="6"/>
    <s v="UN"/>
    <s v="IOM"/>
    <x v="9"/>
    <m/>
    <s v="Karkh_الكرخ"/>
    <m/>
    <m/>
    <s v="Summer"/>
    <s v="Delivered"/>
    <s v="In-kind"/>
    <s v="SRP"/>
    <n v="200"/>
    <n v="200"/>
    <m/>
    <m/>
    <n v="0"/>
    <n v="0"/>
    <n v="0"/>
    <n v="800"/>
    <n v="800"/>
    <n v="0"/>
    <n v="0"/>
    <n v="0"/>
    <n v="0"/>
    <n v="200"/>
    <n v="200"/>
    <n v="0"/>
    <n v="0"/>
    <n v="0"/>
    <n v="0"/>
    <n v="0"/>
    <n v="200"/>
    <n v="0"/>
    <n v="200"/>
    <n v="0"/>
    <n v="0"/>
    <n v="0"/>
    <n v="0"/>
    <n v="800"/>
  </r>
  <r>
    <n v="576"/>
    <d v="2015-05-26T00:00:00"/>
    <x v="0"/>
    <s v="UN"/>
    <s v="Church"/>
    <x v="4"/>
    <m/>
    <s v="ERBIL - Erbil"/>
    <m/>
    <s v="Camp"/>
    <s v="Summer"/>
    <s v="Delivered"/>
    <s v="In-kind"/>
    <s v="SRP"/>
    <n v="500"/>
    <n v="500"/>
    <m/>
    <m/>
    <n v="0"/>
    <n v="0"/>
    <n v="0"/>
    <n v="0"/>
    <n v="0"/>
    <n v="500"/>
    <n v="0"/>
    <n v="0"/>
    <n v="0"/>
    <n v="0"/>
    <n v="0"/>
    <n v="0"/>
    <n v="0"/>
    <n v="0"/>
    <n v="500"/>
    <n v="0"/>
    <n v="500"/>
    <n v="0"/>
    <n v="0"/>
    <n v="0"/>
    <n v="0"/>
    <n v="0"/>
    <n v="0"/>
    <n v="0"/>
  </r>
  <r>
    <n v="577"/>
    <d v="2015-05-26T00:00:00"/>
    <x v="0"/>
    <s v="UN"/>
    <s v="Qandil"/>
    <x v="4"/>
    <m/>
    <s v="ERBIL - Makhmur"/>
    <m/>
    <s v="Rented houses"/>
    <s v="Summer"/>
    <s v="Delivered"/>
    <s v="In-kind"/>
    <s v="SRP"/>
    <n v="500"/>
    <n v="500"/>
    <m/>
    <m/>
    <n v="0"/>
    <n v="0"/>
    <n v="0"/>
    <n v="0"/>
    <n v="0"/>
    <n v="500"/>
    <n v="0"/>
    <n v="0"/>
    <n v="0"/>
    <n v="0"/>
    <n v="0"/>
    <n v="0"/>
    <n v="0"/>
    <n v="0"/>
    <n v="500"/>
    <n v="0"/>
    <n v="500"/>
    <n v="0"/>
    <n v="0"/>
    <n v="0"/>
    <n v="0"/>
    <n v="0"/>
    <n v="0"/>
    <n v="0"/>
  </r>
  <r>
    <n v="578"/>
    <d v="2015-05-27T00:00:00"/>
    <x v="6"/>
    <s v="UN"/>
    <s v="IOM"/>
    <x v="17"/>
    <m/>
    <s v="Amara_العمارة"/>
    <m/>
    <m/>
    <s v="Summer"/>
    <s v="Delivered"/>
    <s v="In-kind"/>
    <s v="SRP"/>
    <n v="50"/>
    <n v="50"/>
    <m/>
    <m/>
    <n v="0"/>
    <n v="0"/>
    <n v="0"/>
    <n v="200"/>
    <n v="200"/>
    <n v="0"/>
    <n v="0"/>
    <n v="0"/>
    <n v="0"/>
    <n v="50"/>
    <n v="50"/>
    <n v="0"/>
    <n v="0"/>
    <n v="0"/>
    <n v="0"/>
    <n v="0"/>
    <n v="50"/>
    <n v="0"/>
    <n v="50"/>
    <n v="0"/>
    <n v="0"/>
    <n v="0"/>
    <n v="0"/>
    <n v="200"/>
  </r>
  <r>
    <n v="579"/>
    <d v="2015-05-27T00:00:00"/>
    <x v="6"/>
    <s v="UN"/>
    <s v="IOM"/>
    <x v="11"/>
    <m/>
    <s v="Diwaniya_الديوانية"/>
    <m/>
    <m/>
    <s v="Summer"/>
    <s v="Delivered"/>
    <s v="In-kind"/>
    <s v="SRP"/>
    <n v="100"/>
    <n v="100"/>
    <m/>
    <m/>
    <n v="0"/>
    <n v="0"/>
    <n v="0"/>
    <n v="400"/>
    <n v="400"/>
    <n v="0"/>
    <n v="0"/>
    <n v="0"/>
    <n v="0"/>
    <n v="100"/>
    <n v="100"/>
    <n v="0"/>
    <n v="0"/>
    <n v="0"/>
    <n v="0"/>
    <n v="0"/>
    <n v="100"/>
    <n v="0"/>
    <n v="100"/>
    <n v="0"/>
    <n v="0"/>
    <n v="0"/>
    <n v="0"/>
    <n v="400"/>
  </r>
  <r>
    <n v="580"/>
    <d v="2015-05-27T00:00:00"/>
    <x v="6"/>
    <s v="UN"/>
    <s v="IOM"/>
    <x v="16"/>
    <m/>
    <s v="Nassriya_الناصرية"/>
    <m/>
    <m/>
    <s v="Summer"/>
    <s v="Delivered"/>
    <s v="In-kind"/>
    <s v="SRP"/>
    <n v="65"/>
    <n v="65"/>
    <m/>
    <m/>
    <n v="0"/>
    <n v="0"/>
    <n v="0"/>
    <n v="260"/>
    <n v="260"/>
    <n v="0"/>
    <n v="0"/>
    <n v="0"/>
    <n v="0"/>
    <n v="65"/>
    <n v="65"/>
    <n v="0"/>
    <n v="0"/>
    <n v="0"/>
    <n v="0"/>
    <n v="0"/>
    <n v="65"/>
    <n v="0"/>
    <n v="65"/>
    <n v="0"/>
    <m/>
    <m/>
    <m/>
    <n v="260"/>
  </r>
  <r>
    <n v="581"/>
    <d v="2015-05-28T00:00:00"/>
    <x v="0"/>
    <s v="UN"/>
    <s v="UNHCR"/>
    <x v="9"/>
    <m/>
    <s v="BAGHDAD - Karkh"/>
    <m/>
    <s v="Unfinished/Abandoned building"/>
    <s v="Normal"/>
    <s v="Delivered"/>
    <s v="In-kind"/>
    <s v="SRP"/>
    <n v="31"/>
    <n v="31"/>
    <m/>
    <m/>
    <n v="0"/>
    <n v="0"/>
    <n v="31"/>
    <n v="186"/>
    <n v="1116"/>
    <n v="31"/>
    <n v="31"/>
    <n v="0"/>
    <n v="0"/>
    <n v="31"/>
    <n v="31"/>
    <n v="0"/>
    <n v="0"/>
    <n v="0"/>
    <n v="0"/>
    <n v="0"/>
    <n v="31"/>
    <n v="0"/>
    <n v="0"/>
    <n v="0"/>
    <n v="0"/>
    <n v="0"/>
    <n v="0"/>
    <n v="0"/>
  </r>
  <r>
    <n v="582"/>
    <d v="2015-05-28T00:00:00"/>
    <x v="0"/>
    <s v="UN"/>
    <s v="UNHCR"/>
    <x v="9"/>
    <m/>
    <s v="BAGHDAD - Karkh"/>
    <m/>
    <s v="Unfinished/Abandoned building"/>
    <s v="Normal"/>
    <s v="Delivered"/>
    <s v="In-kind"/>
    <s v="SRP"/>
    <n v="230"/>
    <n v="230"/>
    <m/>
    <m/>
    <n v="0"/>
    <n v="0"/>
    <n v="230"/>
    <n v="1380"/>
    <n v="8280"/>
    <n v="230"/>
    <n v="230"/>
    <n v="0"/>
    <n v="0"/>
    <n v="230"/>
    <n v="230"/>
    <n v="0"/>
    <n v="0"/>
    <n v="0"/>
    <n v="0"/>
    <n v="0"/>
    <n v="230"/>
    <n v="0"/>
    <n v="0"/>
    <n v="0"/>
    <n v="0"/>
    <n v="0"/>
    <n v="0"/>
    <n v="0"/>
  </r>
  <r>
    <n v="583"/>
    <d v="2015-05-31T00:00:00"/>
    <x v="0"/>
    <s v="UN"/>
    <s v="UNHCR"/>
    <x v="9"/>
    <m/>
    <s v="BAGHDAD - Resafa"/>
    <m/>
    <s v="Unfinished/Abandoned building"/>
    <s v="Normal"/>
    <s v="Delivered"/>
    <s v="In-kind"/>
    <s v="SRP"/>
    <n v="50"/>
    <n v="50"/>
    <m/>
    <m/>
    <n v="0"/>
    <n v="0"/>
    <n v="50"/>
    <n v="300"/>
    <n v="300"/>
    <n v="50"/>
    <n v="50"/>
    <n v="0"/>
    <n v="0"/>
    <n v="50"/>
    <n v="50"/>
    <n v="0"/>
    <n v="0"/>
    <n v="0"/>
    <n v="0"/>
    <n v="0"/>
    <n v="50"/>
    <n v="0"/>
    <n v="0"/>
    <n v="0"/>
    <n v="0"/>
    <n v="0"/>
    <n v="0"/>
    <n v="0"/>
  </r>
  <r>
    <n v="584"/>
    <d v="2015-05-31T00:00:00"/>
    <x v="0"/>
    <s v="UN"/>
    <s v="UNHCR"/>
    <x v="9"/>
    <m/>
    <s v="BAGHDAD - Resafa"/>
    <m/>
    <s v="Unfinished/Abandoned building"/>
    <s v="Normal"/>
    <s v="Delivered"/>
    <s v="In-kind"/>
    <s v="SRP"/>
    <n v="11"/>
    <n v="11"/>
    <m/>
    <m/>
    <n v="0"/>
    <n v="0"/>
    <n v="11"/>
    <n v="66"/>
    <n v="66"/>
    <n v="11"/>
    <n v="11"/>
    <n v="0"/>
    <n v="0"/>
    <n v="11"/>
    <n v="11"/>
    <n v="0"/>
    <n v="0"/>
    <n v="0"/>
    <n v="0"/>
    <n v="0"/>
    <n v="11"/>
    <n v="0"/>
    <n v="0"/>
    <n v="0"/>
    <n v="0"/>
    <n v="0"/>
    <n v="0"/>
    <n v="0"/>
  </r>
  <r>
    <n v="585"/>
    <d v="2015-05-31T00:00:00"/>
    <x v="0"/>
    <s v="UN"/>
    <s v="UNHCR"/>
    <x v="9"/>
    <m/>
    <s v="BAGHDAD - Resafa"/>
    <m/>
    <s v="Unfinished/Abandoned building"/>
    <s v="Normal"/>
    <s v="Delivered"/>
    <s v="In-kind"/>
    <s v="SRP"/>
    <n v="20"/>
    <n v="20"/>
    <m/>
    <m/>
    <n v="0"/>
    <n v="0"/>
    <n v="20"/>
    <n v="120"/>
    <n v="120"/>
    <n v="20"/>
    <n v="20"/>
    <n v="0"/>
    <n v="0"/>
    <n v="20"/>
    <n v="20"/>
    <n v="0"/>
    <n v="0"/>
    <n v="0"/>
    <n v="0"/>
    <n v="0"/>
    <n v="20"/>
    <n v="0"/>
    <n v="0"/>
    <n v="0"/>
    <n v="0"/>
    <n v="0"/>
    <n v="0"/>
    <n v="0"/>
  </r>
  <r>
    <n v="586"/>
    <d v="2015-05-31T00:00:00"/>
    <x v="0"/>
    <s v="UN"/>
    <s v="UNHCR"/>
    <x v="9"/>
    <m/>
    <s v="BAGHDAD - Resafa"/>
    <m/>
    <s v="Unfinished/Abandoned building"/>
    <s v="Normal"/>
    <s v="Delivered"/>
    <s v="In-kind"/>
    <s v="SRP"/>
    <n v="192"/>
    <n v="192"/>
    <m/>
    <m/>
    <n v="0"/>
    <n v="0"/>
    <n v="192"/>
    <n v="1152"/>
    <n v="1152"/>
    <n v="192"/>
    <n v="192"/>
    <n v="0"/>
    <n v="0"/>
    <n v="192"/>
    <n v="192"/>
    <n v="0"/>
    <n v="0"/>
    <n v="0"/>
    <n v="0"/>
    <n v="0"/>
    <n v="192"/>
    <n v="0"/>
    <n v="0"/>
    <n v="0"/>
    <n v="0"/>
    <n v="0"/>
    <n v="0"/>
    <n v="0"/>
  </r>
  <r>
    <n v="587"/>
    <d v="2015-05-31T00:00:00"/>
    <x v="0"/>
    <s v="UN"/>
    <s v="UNHCR"/>
    <x v="9"/>
    <m/>
    <s v="BAGHDAD - Resafa"/>
    <m/>
    <s v="Unfinished/Abandoned building"/>
    <s v="Normal"/>
    <s v="Delivered"/>
    <s v="In-kind"/>
    <s v="SRP"/>
    <n v="31"/>
    <n v="31"/>
    <m/>
    <m/>
    <n v="0"/>
    <n v="0"/>
    <n v="31"/>
    <n v="186"/>
    <n v="186"/>
    <n v="31"/>
    <n v="31"/>
    <n v="0"/>
    <n v="0"/>
    <n v="31"/>
    <n v="31"/>
    <n v="0"/>
    <n v="0"/>
    <n v="0"/>
    <n v="0"/>
    <n v="0"/>
    <n v="31"/>
    <n v="0"/>
    <n v="0"/>
    <n v="0"/>
    <n v="0"/>
    <n v="0"/>
    <n v="0"/>
    <n v="0"/>
  </r>
  <r>
    <n v="588"/>
    <d v="2015-05-31T00:00:00"/>
    <x v="0"/>
    <s v="UN"/>
    <s v="UNHCR"/>
    <x v="9"/>
    <m/>
    <s v="BAGHDAD - Karkh"/>
    <m/>
    <s v="Unfinished/Abandoned building"/>
    <s v="Normal"/>
    <s v="Delivered"/>
    <s v="In-kind"/>
    <s v="SRP"/>
    <n v="30"/>
    <n v="30"/>
    <m/>
    <m/>
    <n v="0"/>
    <n v="0"/>
    <n v="30"/>
    <n v="180"/>
    <n v="1080"/>
    <n v="30"/>
    <n v="30"/>
    <n v="0"/>
    <n v="0"/>
    <n v="30"/>
    <n v="30"/>
    <n v="0"/>
    <n v="0"/>
    <n v="0"/>
    <n v="0"/>
    <n v="0"/>
    <n v="30"/>
    <n v="0"/>
    <n v="0"/>
    <n v="0"/>
    <n v="0"/>
    <n v="0"/>
    <n v="0"/>
    <n v="0"/>
  </r>
  <r>
    <n v="589"/>
    <d v="2015-05-31T00:00:00"/>
    <x v="0"/>
    <s v="UN"/>
    <s v="UNHCR"/>
    <x v="9"/>
    <m/>
    <s v="BAGHDAD - Karkh"/>
    <m/>
    <s v="Unfinished/Abandoned building"/>
    <s v="Normal"/>
    <s v="Delivered"/>
    <s v="In-kind"/>
    <s v="SRP"/>
    <n v="67"/>
    <n v="67"/>
    <m/>
    <m/>
    <n v="0"/>
    <n v="0"/>
    <n v="67"/>
    <n v="402"/>
    <n v="402"/>
    <n v="67"/>
    <n v="67"/>
    <n v="0"/>
    <n v="0"/>
    <n v="67"/>
    <n v="67"/>
    <n v="0"/>
    <n v="0"/>
    <n v="0"/>
    <n v="0"/>
    <n v="0"/>
    <n v="67"/>
    <n v="0"/>
    <n v="0"/>
    <n v="0"/>
    <n v="0"/>
    <n v="0"/>
    <n v="0"/>
    <n v="0"/>
  </r>
  <r>
    <n v="590"/>
    <d v="2015-05-31T00:00:00"/>
    <x v="0"/>
    <s v="UN"/>
    <s v="Qandil"/>
    <x v="4"/>
    <m/>
    <s v="ERBIL - Makhmur"/>
    <m/>
    <s v="Rented houses"/>
    <s v="Normal"/>
    <s v="Delivered"/>
    <s v="In-kind"/>
    <s v="SRP"/>
    <n v="785"/>
    <n v="785"/>
    <m/>
    <m/>
    <n v="0"/>
    <n v="0"/>
    <n v="0"/>
    <n v="0"/>
    <n v="0"/>
    <n v="785"/>
    <n v="0"/>
    <n v="0"/>
    <n v="0"/>
    <n v="0"/>
    <n v="0"/>
    <n v="0"/>
    <n v="0"/>
    <n v="0"/>
    <n v="1570"/>
    <n v="0"/>
    <n v="785"/>
    <n v="0"/>
    <n v="0"/>
    <n v="0"/>
    <n v="0"/>
    <n v="0"/>
    <n v="0"/>
    <n v="0"/>
  </r>
  <r>
    <n v="591"/>
    <d v="2015-05-31T00:00:00"/>
    <x v="1"/>
    <s v="Nat'l NGO"/>
    <m/>
    <x v="9"/>
    <m/>
    <s v="Adhamia_الاعظمية"/>
    <m/>
    <m/>
    <s v="Summer"/>
    <s v="Delivered"/>
    <s v="Cash"/>
    <s v="non-SRP"/>
    <n v="500"/>
    <m/>
    <m/>
    <m/>
    <m/>
    <m/>
    <m/>
    <m/>
    <m/>
    <m/>
    <m/>
    <m/>
    <m/>
    <m/>
    <m/>
    <m/>
    <m/>
    <m/>
    <m/>
    <m/>
    <m/>
    <m/>
    <m/>
    <m/>
    <m/>
    <m/>
    <m/>
    <m/>
  </r>
  <r>
    <n v="592"/>
    <d v="2015-05-31T00:00:00"/>
    <x v="1"/>
    <s v="Nat'l NGO"/>
    <m/>
    <x v="9"/>
    <m/>
    <s v="Adhamia_الاعظمية"/>
    <m/>
    <m/>
    <s v="Summer"/>
    <s v="Delivered"/>
    <s v="In-kind"/>
    <s v="non-SRP"/>
    <n v="500"/>
    <m/>
    <m/>
    <m/>
    <n v="0"/>
    <n v="0"/>
    <n v="0"/>
    <n v="0"/>
    <n v="0"/>
    <n v="0"/>
    <n v="0"/>
    <n v="0"/>
    <n v="0"/>
    <n v="500"/>
    <n v="0"/>
    <n v="0"/>
    <n v="0"/>
    <n v="0"/>
    <n v="0"/>
    <n v="0"/>
    <n v="0"/>
    <n v="0"/>
    <n v="0"/>
    <n v="0"/>
    <n v="0"/>
    <n v="0"/>
    <n v="0"/>
    <n v="0"/>
  </r>
  <r>
    <n v="593"/>
    <d v="2015-05-31T00:00:00"/>
    <x v="1"/>
    <s v="Nat'l NGO"/>
    <m/>
    <x v="9"/>
    <m/>
    <s v="Resafa_الرصافة"/>
    <s v="Resafa_الرصافة"/>
    <m/>
    <s v="Summer"/>
    <s v="Delivered"/>
    <s v="Cash"/>
    <s v="non-SRP"/>
    <n v="500"/>
    <m/>
    <m/>
    <m/>
    <m/>
    <m/>
    <m/>
    <m/>
    <m/>
    <m/>
    <m/>
    <m/>
    <m/>
    <m/>
    <m/>
    <m/>
    <m/>
    <m/>
    <m/>
    <m/>
    <m/>
    <m/>
    <m/>
    <m/>
    <m/>
    <m/>
    <m/>
    <m/>
  </r>
  <r>
    <n v="594"/>
    <d v="2015-05-31T00:00:00"/>
    <x v="1"/>
    <s v="Nat'l NGO"/>
    <m/>
    <x v="9"/>
    <m/>
    <s v="Resafa_الرصافة"/>
    <m/>
    <m/>
    <s v="Summer"/>
    <s v="Delivered"/>
    <s v="In-kind"/>
    <s v="non-SRP"/>
    <n v="500"/>
    <m/>
    <m/>
    <m/>
    <n v="0"/>
    <n v="0"/>
    <n v="0"/>
    <n v="0"/>
    <n v="0"/>
    <n v="0"/>
    <n v="0"/>
    <n v="0"/>
    <n v="0"/>
    <n v="500"/>
    <n v="0"/>
    <n v="0"/>
    <n v="0"/>
    <n v="0"/>
    <n v="0"/>
    <n v="0"/>
    <n v="0"/>
    <n v="0"/>
    <n v="0"/>
    <n v="0"/>
    <n v="0"/>
    <n v="0"/>
    <n v="0"/>
    <n v="0"/>
  </r>
  <r>
    <n v="595"/>
    <d v="2015-05-31T00:00:00"/>
    <x v="1"/>
    <s v="Nat'l NGO"/>
    <m/>
    <x v="2"/>
    <m/>
    <s v="Zakho_زاخو"/>
    <m/>
    <m/>
    <s v="Summer"/>
    <s v="Delivered"/>
    <s v="Cash"/>
    <s v="non-SRP"/>
    <n v="2990"/>
    <m/>
    <m/>
    <m/>
    <m/>
    <m/>
    <m/>
    <m/>
    <m/>
    <m/>
    <m/>
    <m/>
    <m/>
    <m/>
    <m/>
    <m/>
    <m/>
    <m/>
    <m/>
    <m/>
    <m/>
    <m/>
    <m/>
    <m/>
    <m/>
    <m/>
    <m/>
    <m/>
  </r>
  <r>
    <n v="596"/>
    <d v="2015-05-31T00:00:00"/>
    <x v="1"/>
    <s v="Nat'l NGO"/>
    <m/>
    <x v="3"/>
    <m/>
    <s v="Sulaymaniya_السليمانية"/>
    <m/>
    <m/>
    <s v="Summer"/>
    <s v="Delivered"/>
    <s v="Cash"/>
    <s v="non-SRP"/>
    <n v="100"/>
    <m/>
    <m/>
    <m/>
    <m/>
    <m/>
    <m/>
    <m/>
    <m/>
    <m/>
    <m/>
    <m/>
    <m/>
    <m/>
    <m/>
    <m/>
    <m/>
    <m/>
    <m/>
    <m/>
    <m/>
    <m/>
    <m/>
    <m/>
    <m/>
    <m/>
    <m/>
    <m/>
  </r>
  <r>
    <n v="597"/>
    <d v="2015-05-31T00:00:00"/>
    <x v="13"/>
    <s v="Int'l NGO"/>
    <m/>
    <x v="12"/>
    <m/>
    <s v="Kerbala__كربلاء"/>
    <m/>
    <m/>
    <s v="Summer"/>
    <s v="Delivered"/>
    <s v="In-kind"/>
    <s v="non-SRP"/>
    <n v="450"/>
    <m/>
    <m/>
    <m/>
    <n v="0"/>
    <n v="0"/>
    <n v="0"/>
    <n v="0"/>
    <n v="0"/>
    <n v="45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598"/>
    <d v="2015-05-31T00:00:00"/>
    <x v="13"/>
    <s v="Int'l NGO"/>
    <m/>
    <x v="12"/>
    <m/>
    <s v="Kerbala__كربلاء"/>
    <m/>
    <m/>
    <s v="Summer"/>
    <s v="Delivered"/>
    <s v="Cash"/>
    <s v="non-SRP"/>
    <n v="734"/>
    <m/>
    <m/>
    <m/>
    <m/>
    <m/>
    <m/>
    <m/>
    <m/>
    <m/>
    <m/>
    <m/>
    <m/>
    <m/>
    <m/>
    <m/>
    <m/>
    <m/>
    <m/>
    <m/>
    <m/>
    <m/>
    <m/>
    <m/>
    <m/>
    <m/>
    <m/>
    <m/>
  </r>
  <r>
    <n v="599"/>
    <d v="2015-05-31T00:00:00"/>
    <x v="17"/>
    <s v="Int'l NGO"/>
    <m/>
    <x v="2"/>
    <m/>
    <s v="Sumel_سميل"/>
    <m/>
    <m/>
    <s v="Summer"/>
    <s v="Delivered"/>
    <s v="In-kind"/>
    <s v="non-SRP"/>
    <n v="3120"/>
    <m/>
    <m/>
    <m/>
    <n v="0"/>
    <n v="0"/>
    <n v="0"/>
    <n v="0"/>
    <n v="0"/>
    <n v="3120"/>
    <n v="0"/>
    <n v="0"/>
    <n v="0"/>
    <n v="0"/>
    <n v="6240"/>
    <n v="0"/>
    <n v="0"/>
    <n v="0"/>
    <n v="0"/>
    <n v="0"/>
    <n v="0"/>
    <n v="0"/>
    <n v="0"/>
    <n v="0"/>
    <n v="0"/>
    <n v="0"/>
    <n v="0"/>
    <n v="0"/>
  </r>
  <r>
    <n v="600"/>
    <d v="2015-05-31T00:00:00"/>
    <x v="31"/>
    <s v="Int'l NGO"/>
    <m/>
    <x v="14"/>
    <m/>
    <s v="Falluja_الفلوجة"/>
    <m/>
    <m/>
    <s v="Summer"/>
    <s v="Delivered"/>
    <s v="In-kind"/>
    <s v="non-SRP"/>
    <n v="230"/>
    <n v="230"/>
    <m/>
    <m/>
    <n v="0"/>
    <n v="0"/>
    <n v="190"/>
    <n v="1368"/>
    <n v="1380"/>
    <n v="230"/>
    <n v="230"/>
    <n v="0"/>
    <n v="0"/>
    <n v="230"/>
    <n v="0"/>
    <n v="0"/>
    <n v="0"/>
    <n v="0"/>
    <n v="0"/>
    <n v="0"/>
    <n v="0"/>
    <n v="0"/>
    <n v="0"/>
    <n v="0"/>
    <n v="0"/>
    <n v="0"/>
    <n v="0"/>
    <n v="0"/>
  </r>
  <r>
    <n v="601"/>
    <d v="2015-05-31T00:00:00"/>
    <x v="27"/>
    <s v="Int'l NGO"/>
    <m/>
    <x v="2"/>
    <m/>
    <s v="Sumel_سميل"/>
    <m/>
    <m/>
    <s v="Summer"/>
    <s v="Delivered"/>
    <s v="In-kind"/>
    <s v="non-SRP"/>
    <n v="47"/>
    <m/>
    <m/>
    <m/>
    <n v="0"/>
    <n v="0"/>
    <n v="0"/>
    <n v="47"/>
    <n v="4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602"/>
    <d v="2015-05-31T00:00:00"/>
    <x v="27"/>
    <s v="Int'l NGO"/>
    <m/>
    <x v="4"/>
    <m/>
    <s v="Erbil__اربيل"/>
    <m/>
    <m/>
    <s v="Summer"/>
    <s v="Delivered"/>
    <s v="In-kind"/>
    <s v="non-SRP"/>
    <n v="230"/>
    <n v="230"/>
    <m/>
    <m/>
    <n v="0"/>
    <n v="0"/>
    <n v="230"/>
    <n v="1380"/>
    <n v="1380"/>
    <n v="230"/>
    <n v="230"/>
    <n v="0"/>
    <n v="0"/>
    <n v="230"/>
    <n v="0"/>
    <n v="0"/>
    <n v="0"/>
    <n v="0"/>
    <n v="0"/>
    <n v="0"/>
    <n v="0"/>
    <n v="0"/>
    <n v="0"/>
    <n v="0"/>
    <n v="0"/>
    <n v="0"/>
    <n v="0"/>
    <n v="0"/>
  </r>
  <r>
    <n v="603"/>
    <d v="2015-05-31T00:00:00"/>
    <x v="27"/>
    <s v="Int'l NGO"/>
    <m/>
    <x v="4"/>
    <m/>
    <s v="Makhmur_مخمور"/>
    <m/>
    <m/>
    <s v="Summer"/>
    <s v="Delivered"/>
    <s v="In-kind"/>
    <s v="non-SRP"/>
    <n v="132"/>
    <n v="132"/>
    <m/>
    <m/>
    <n v="0"/>
    <n v="0"/>
    <n v="132"/>
    <n v="792"/>
    <n v="1792"/>
    <n v="1417"/>
    <n v="132"/>
    <n v="0"/>
    <n v="0"/>
    <n v="132"/>
    <n v="0"/>
    <n v="0"/>
    <n v="0"/>
    <n v="0"/>
    <n v="1834"/>
    <n v="0"/>
    <n v="1417"/>
    <n v="0"/>
    <n v="0"/>
    <n v="0"/>
    <n v="0"/>
    <n v="0"/>
    <n v="0"/>
    <n v="0"/>
  </r>
  <r>
    <n v="604"/>
    <d v="2015-05-31T00:00:00"/>
    <x v="27"/>
    <s v="Int'l NGO"/>
    <m/>
    <x v="8"/>
    <m/>
    <s v="Shikhan_الشيخان"/>
    <m/>
    <m/>
    <s v="Summer"/>
    <s v="Delivered"/>
    <s v="In-kind"/>
    <s v="non-SRP"/>
    <n v="16"/>
    <m/>
    <m/>
    <m/>
    <n v="0"/>
    <n v="0"/>
    <n v="5"/>
    <n v="229"/>
    <n v="10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605"/>
    <d v="2015-05-31T00:00:00"/>
    <x v="28"/>
    <s v="Nat'l NGO"/>
    <s v="REACH"/>
    <x v="1"/>
    <m/>
    <s v="Kirkuk__كركوك"/>
    <m/>
    <m/>
    <s v="Summer"/>
    <s v="Delivered"/>
    <s v="In-kind"/>
    <s v="non-SRP"/>
    <n v="194"/>
    <n v="194"/>
    <m/>
    <m/>
    <n v="0"/>
    <n v="0"/>
    <n v="194"/>
    <n v="194"/>
    <n v="194"/>
    <n v="194"/>
    <n v="0"/>
    <n v="0"/>
    <n v="194"/>
    <n v="194"/>
    <n v="0"/>
    <n v="0"/>
    <n v="0"/>
    <n v="0"/>
    <n v="0"/>
    <n v="0"/>
    <n v="0"/>
    <n v="0"/>
    <n v="0"/>
    <n v="0"/>
    <n v="0"/>
    <n v="0"/>
    <n v="0"/>
    <n v="0"/>
  </r>
  <r>
    <n v="606"/>
    <d v="2015-05-31T00:00:00"/>
    <x v="28"/>
    <s v="Nat'l NGO"/>
    <s v="REACH"/>
    <x v="3"/>
    <m/>
    <s v="Dokan_دوكان"/>
    <m/>
    <m/>
    <s v="Summer"/>
    <s v="Delivered"/>
    <s v="In-kind"/>
    <s v="non-SRP"/>
    <n v="235"/>
    <n v="235"/>
    <m/>
    <m/>
    <n v="0"/>
    <n v="0"/>
    <n v="0"/>
    <n v="235"/>
    <n v="235"/>
    <n v="0"/>
    <n v="0"/>
    <n v="0"/>
    <n v="235"/>
    <n v="235"/>
    <n v="0"/>
    <n v="0"/>
    <n v="0"/>
    <n v="0"/>
    <n v="0"/>
    <n v="0"/>
    <n v="0"/>
    <n v="0"/>
    <n v="0"/>
    <n v="0"/>
    <n v="0"/>
    <n v="0"/>
    <n v="0"/>
    <n v="235"/>
  </r>
  <r>
    <n v="607"/>
    <d v="2015-05-31T00:00:00"/>
    <x v="28"/>
    <s v="Nat'l NGO"/>
    <s v="REACH"/>
    <x v="3"/>
    <m/>
    <s v="Sulaymaniya_السليمانية"/>
    <m/>
    <m/>
    <s v="Summer"/>
    <s v="Delivered"/>
    <s v="In-kind"/>
    <s v="non-SRP"/>
    <n v="151"/>
    <n v="151"/>
    <m/>
    <m/>
    <n v="0"/>
    <n v="0"/>
    <n v="0"/>
    <n v="151"/>
    <n v="151"/>
    <n v="0"/>
    <n v="0"/>
    <n v="0"/>
    <n v="151"/>
    <n v="151"/>
    <n v="0"/>
    <n v="0"/>
    <n v="0"/>
    <n v="0"/>
    <n v="0"/>
    <n v="0"/>
    <n v="0"/>
    <n v="0"/>
    <n v="0"/>
    <n v="0"/>
    <n v="0"/>
    <n v="0"/>
    <n v="0"/>
    <n v="151"/>
  </r>
  <r>
    <n v="608"/>
    <d v="2015-05-31T00:00:00"/>
    <x v="28"/>
    <s v="Nat'l NGO"/>
    <s v="REACH"/>
    <x v="3"/>
    <m/>
    <s v="Sulaymaniya_السليمانية"/>
    <m/>
    <m/>
    <s v="Summer"/>
    <s v="Delivered"/>
    <s v="Cash"/>
    <s v="non-SRP"/>
    <n v="15"/>
    <m/>
    <m/>
    <m/>
    <m/>
    <m/>
    <m/>
    <m/>
    <m/>
    <m/>
    <m/>
    <m/>
    <m/>
    <m/>
    <m/>
    <m/>
    <m/>
    <m/>
    <m/>
    <m/>
    <m/>
    <m/>
    <m/>
    <m/>
    <m/>
    <m/>
    <m/>
    <m/>
  </r>
  <r>
    <n v="609"/>
    <d v="2015-05-31T00:00:00"/>
    <x v="21"/>
    <s v="Int'l NGO"/>
    <s v="YAO"/>
    <x v="3"/>
    <m/>
    <s v="Kalar_كلار"/>
    <m/>
    <m/>
    <s v="Summer"/>
    <s v="Delivered"/>
    <s v="In-kind"/>
    <s v="non-SRP"/>
    <n v="300"/>
    <n v="300"/>
    <m/>
    <m/>
    <n v="0"/>
    <n v="0"/>
    <n v="474"/>
    <n v="1798"/>
    <n v="1883"/>
    <n v="521"/>
    <n v="72"/>
    <n v="0"/>
    <n v="0"/>
    <n v="374"/>
    <n v="0"/>
    <n v="0"/>
    <n v="0"/>
    <n v="0"/>
    <n v="0"/>
    <n v="0"/>
    <n v="374"/>
    <n v="0"/>
    <n v="0"/>
    <n v="343"/>
    <n v="0"/>
    <n v="0"/>
    <n v="0"/>
    <n v="0"/>
  </r>
  <r>
    <n v="610"/>
    <d v="2015-05-31T00:00:00"/>
    <x v="21"/>
    <s v="Int'l NGO"/>
    <s v="YAO"/>
    <x v="3"/>
    <m/>
    <s v="Sulaymaniya_السليمانية"/>
    <m/>
    <m/>
    <s v="Summer"/>
    <s v="Delivered"/>
    <s v="In-kind"/>
    <s v="non-SRP"/>
    <n v="5"/>
    <n v="5"/>
    <m/>
    <m/>
    <n v="0"/>
    <n v="5"/>
    <n v="5"/>
    <n v="26"/>
    <n v="26"/>
    <n v="5"/>
    <n v="10"/>
    <n v="0"/>
    <n v="0"/>
    <n v="5"/>
    <n v="0"/>
    <n v="0"/>
    <n v="0"/>
    <n v="0"/>
    <n v="0"/>
    <n v="0"/>
    <n v="5"/>
    <n v="0"/>
    <n v="0"/>
    <n v="5"/>
    <n v="0"/>
    <n v="0"/>
    <n v="0"/>
    <n v="0"/>
  </r>
  <r>
    <n v="611"/>
    <d v="2015-06-01T00:00:00"/>
    <x v="6"/>
    <s v="UN"/>
    <s v="IOM"/>
    <x v="4"/>
    <m/>
    <s v="Erbil__اربيل"/>
    <m/>
    <m/>
    <s v="Summer"/>
    <s v="Delivered"/>
    <s v="In-kind"/>
    <s v="SRP"/>
    <n v="150"/>
    <n v="150"/>
    <m/>
    <m/>
    <n v="0"/>
    <n v="0"/>
    <n v="0"/>
    <n v="900"/>
    <n v="900"/>
    <n v="150"/>
    <n v="0"/>
    <n v="0"/>
    <n v="0"/>
    <n v="150"/>
    <n v="150"/>
    <n v="0"/>
    <n v="0"/>
    <n v="0"/>
    <n v="0"/>
    <n v="0"/>
    <n v="150"/>
    <n v="0"/>
    <n v="150"/>
    <n v="0"/>
    <n v="0"/>
    <n v="0"/>
    <n v="0"/>
    <n v="900"/>
  </r>
  <r>
    <n v="612"/>
    <d v="2015-06-01T00:00:00"/>
    <x v="6"/>
    <s v="UN"/>
    <s v="IOM"/>
    <x v="4"/>
    <m/>
    <s v="Erbil__اربيل"/>
    <m/>
    <m/>
    <s v="Summer"/>
    <s v="Delivered"/>
    <s v="In-kind"/>
    <s v="SRP"/>
    <n v="150"/>
    <n v="150"/>
    <m/>
    <m/>
    <n v="0"/>
    <n v="0"/>
    <n v="0"/>
    <n v="900"/>
    <n v="900"/>
    <n v="150"/>
    <n v="0"/>
    <n v="0"/>
    <n v="0"/>
    <n v="150"/>
    <n v="150"/>
    <n v="0"/>
    <n v="0"/>
    <n v="0"/>
    <n v="0"/>
    <n v="0"/>
    <n v="150"/>
    <n v="0"/>
    <n v="150"/>
    <n v="0"/>
    <n v="0"/>
    <n v="0"/>
    <n v="0"/>
    <n v="900"/>
  </r>
  <r>
    <n v="613"/>
    <d v="2015-06-01T00:00:00"/>
    <x v="0"/>
    <s v="UN"/>
    <s v="UNHCR"/>
    <x v="4"/>
    <m/>
    <s v="ERBIL - Erbil"/>
    <m/>
    <s v="Rented houses"/>
    <s v="Normal"/>
    <s v="Delivered"/>
    <s v="In-kind"/>
    <s v="SRP"/>
    <n v="400"/>
    <n v="400"/>
    <m/>
    <m/>
    <n v="0"/>
    <n v="0"/>
    <n v="400"/>
    <n v="2400"/>
    <n v="2400"/>
    <n v="400"/>
    <n v="400"/>
    <n v="0"/>
    <n v="0"/>
    <n v="400"/>
    <n v="400"/>
    <n v="0"/>
    <n v="0"/>
    <n v="0"/>
    <n v="0"/>
    <n v="0"/>
    <n v="0"/>
    <n v="0"/>
    <n v="0"/>
    <n v="0"/>
    <n v="0"/>
    <n v="0"/>
    <n v="0"/>
    <n v="0"/>
  </r>
  <r>
    <n v="614"/>
    <d v="2015-06-01T00:00:00"/>
    <x v="0"/>
    <s v="UN"/>
    <s v="Qandil"/>
    <x v="2"/>
    <m/>
    <s v="Bardarash"/>
    <m/>
    <m/>
    <s v="Summer"/>
    <s v="Delivered"/>
    <s v="In-kind"/>
    <s v="SRP"/>
    <n v="903"/>
    <m/>
    <m/>
    <m/>
    <n v="0"/>
    <n v="0"/>
    <n v="0"/>
    <n v="0"/>
    <n v="0"/>
    <n v="903"/>
    <n v="0"/>
    <n v="0"/>
    <n v="0"/>
    <n v="0"/>
    <n v="0"/>
    <n v="0"/>
    <n v="0"/>
    <n v="0"/>
    <n v="1806"/>
    <n v="0"/>
    <n v="903"/>
    <n v="0"/>
    <n v="0"/>
    <n v="0"/>
    <n v="0"/>
    <n v="0"/>
    <n v="0"/>
    <n v="0"/>
  </r>
  <r>
    <n v="615"/>
    <d v="2015-06-01T00:00:00"/>
    <x v="0"/>
    <s v="UN"/>
    <s v="Qandil"/>
    <x v="2"/>
    <m/>
    <s v="Akre"/>
    <m/>
    <m/>
    <s v="Summer"/>
    <s v="Delivered"/>
    <s v="In-kind"/>
    <s v="SRP"/>
    <n v="583"/>
    <m/>
    <m/>
    <m/>
    <n v="0"/>
    <n v="0"/>
    <n v="0"/>
    <n v="0"/>
    <n v="0"/>
    <n v="583"/>
    <n v="0"/>
    <n v="0"/>
    <n v="0"/>
    <n v="0"/>
    <n v="0"/>
    <n v="0"/>
    <n v="0"/>
    <n v="0"/>
    <n v="1166"/>
    <n v="0"/>
    <n v="583"/>
    <n v="0"/>
    <n v="0"/>
    <n v="0"/>
    <n v="0"/>
    <n v="0"/>
    <n v="0"/>
    <n v="0"/>
  </r>
  <r>
    <n v="616"/>
    <d v="2015-06-02T00:00:00"/>
    <x v="6"/>
    <s v="UN"/>
    <s v="IOM"/>
    <x v="1"/>
    <m/>
    <s v="Kirkuk__كركوك"/>
    <m/>
    <m/>
    <s v="Summer"/>
    <s v="Delivered"/>
    <s v="In-kind"/>
    <s v="SRP"/>
    <n v="350"/>
    <n v="350"/>
    <m/>
    <m/>
    <n v="0"/>
    <n v="0"/>
    <n v="0"/>
    <n v="2100"/>
    <n v="2100"/>
    <n v="350"/>
    <n v="0"/>
    <n v="0"/>
    <n v="0"/>
    <n v="350"/>
    <n v="350"/>
    <n v="0"/>
    <n v="0"/>
    <n v="0"/>
    <n v="0"/>
    <n v="0"/>
    <n v="350"/>
    <n v="0"/>
    <n v="350"/>
    <n v="0"/>
    <n v="0"/>
    <n v="0"/>
    <n v="0"/>
    <n v="2100"/>
  </r>
  <r>
    <n v="617"/>
    <d v="2015-06-02T00:00:00"/>
    <x v="6"/>
    <s v="UN"/>
    <s v="IOM"/>
    <x v="5"/>
    <m/>
    <s v="Fares_الفارس"/>
    <m/>
    <m/>
    <s v="Summer"/>
    <s v="Delivered"/>
    <s v="In-kind"/>
    <s v="SRP"/>
    <n v="500"/>
    <n v="500"/>
    <m/>
    <m/>
    <n v="0"/>
    <n v="0"/>
    <n v="0"/>
    <n v="3000"/>
    <n v="3000"/>
    <n v="500"/>
    <n v="0"/>
    <n v="0"/>
    <n v="0"/>
    <n v="500"/>
    <n v="500"/>
    <n v="0"/>
    <n v="0"/>
    <n v="0"/>
    <n v="0"/>
    <n v="0"/>
    <n v="500"/>
    <n v="0"/>
    <n v="500"/>
    <n v="0"/>
    <n v="0"/>
    <n v="0"/>
    <n v="0"/>
    <n v="3000"/>
  </r>
  <r>
    <n v="618"/>
    <d v="2015-06-02T00:00:00"/>
    <x v="6"/>
    <s v="UN"/>
    <s v="IOM"/>
    <x v="4"/>
    <m/>
    <s v="Erbil__اربيل"/>
    <m/>
    <m/>
    <s v="Summer"/>
    <s v="Delivered"/>
    <s v="In-kind"/>
    <s v="SRP"/>
    <n v="150"/>
    <n v="150"/>
    <m/>
    <m/>
    <n v="0"/>
    <n v="0"/>
    <n v="0"/>
    <n v="900"/>
    <n v="900"/>
    <n v="150"/>
    <n v="0"/>
    <n v="0"/>
    <n v="0"/>
    <n v="150"/>
    <n v="150"/>
    <n v="0"/>
    <n v="0"/>
    <n v="0"/>
    <n v="0"/>
    <n v="0"/>
    <n v="150"/>
    <n v="0"/>
    <n v="150"/>
    <n v="0"/>
    <n v="0"/>
    <n v="0"/>
    <n v="0"/>
    <n v="900"/>
  </r>
  <r>
    <n v="619"/>
    <d v="2015-06-02T00:00:00"/>
    <x v="6"/>
    <s v="UN"/>
    <s v="IOM"/>
    <x v="4"/>
    <m/>
    <s v="Erbil__اربيل"/>
    <m/>
    <m/>
    <s v="Summer"/>
    <s v="Delivered"/>
    <s v="In-kind"/>
    <s v="SRP"/>
    <n v="150"/>
    <n v="150"/>
    <m/>
    <m/>
    <n v="0"/>
    <n v="0"/>
    <n v="0"/>
    <n v="900"/>
    <n v="900"/>
    <n v="150"/>
    <n v="0"/>
    <n v="0"/>
    <n v="0"/>
    <n v="150"/>
    <n v="150"/>
    <n v="0"/>
    <n v="0"/>
    <n v="0"/>
    <n v="0"/>
    <n v="0"/>
    <n v="150"/>
    <n v="0"/>
    <n v="150"/>
    <n v="0"/>
    <n v="0"/>
    <n v="0"/>
    <n v="0"/>
    <n v="900"/>
  </r>
  <r>
    <n v="620"/>
    <d v="2015-06-02T00:00:00"/>
    <x v="6"/>
    <s v="UN"/>
    <s v="IOM"/>
    <x v="3"/>
    <m/>
    <s v="Sulaymaniya_السليمانية"/>
    <m/>
    <m/>
    <s v="Summer"/>
    <s v="Delivered"/>
    <s v="In-kind"/>
    <s v="SRP"/>
    <n v="300"/>
    <n v="300"/>
    <m/>
    <m/>
    <n v="0"/>
    <n v="0"/>
    <n v="0"/>
    <n v="1800"/>
    <n v="1800"/>
    <n v="300"/>
    <n v="0"/>
    <n v="0"/>
    <n v="0"/>
    <n v="300"/>
    <n v="300"/>
    <n v="0"/>
    <n v="0"/>
    <n v="0"/>
    <n v="0"/>
    <n v="0"/>
    <n v="300"/>
    <n v="0"/>
    <n v="300"/>
    <n v="0"/>
    <n v="0"/>
    <n v="0"/>
    <n v="0"/>
    <n v="1800"/>
  </r>
  <r>
    <n v="621"/>
    <d v="2015-06-02T00:00:00"/>
    <x v="0"/>
    <s v="UN"/>
    <s v="UNHCR"/>
    <x v="9"/>
    <m/>
    <s v="BAGHDAD - Karkh"/>
    <m/>
    <s v="Unfinished/Abandoned building"/>
    <s v="Normal"/>
    <s v="Delivered"/>
    <s v="In-kind"/>
    <s v="SRP"/>
    <n v="54"/>
    <n v="54"/>
    <m/>
    <m/>
    <n v="0"/>
    <n v="0"/>
    <n v="54"/>
    <n v="324"/>
    <n v="1944"/>
    <n v="54"/>
    <n v="54"/>
    <n v="0"/>
    <n v="0"/>
    <n v="54"/>
    <n v="54"/>
    <n v="0"/>
    <n v="0"/>
    <n v="0"/>
    <n v="0"/>
    <n v="0"/>
    <n v="54"/>
    <n v="0"/>
    <n v="0"/>
    <n v="0"/>
    <n v="0"/>
    <n v="0"/>
    <n v="0"/>
    <n v="0"/>
  </r>
  <r>
    <n v="622"/>
    <d v="2015-06-02T00:00:00"/>
    <x v="0"/>
    <s v="UN"/>
    <s v="UNHCR"/>
    <x v="9"/>
    <m/>
    <s v="BAGHDAD - Resafa"/>
    <m/>
    <s v="Unfinished/Abandoned building"/>
    <s v="Normal"/>
    <s v="Delivered"/>
    <s v="In-kind"/>
    <s v="SRP"/>
    <n v="127"/>
    <n v="127"/>
    <m/>
    <m/>
    <n v="0"/>
    <n v="0"/>
    <n v="127"/>
    <n v="762"/>
    <n v="762"/>
    <n v="127"/>
    <n v="127"/>
    <n v="0"/>
    <n v="0"/>
    <n v="127"/>
    <n v="127"/>
    <n v="0"/>
    <n v="0"/>
    <n v="0"/>
    <n v="0"/>
    <n v="0"/>
    <n v="127"/>
    <n v="0"/>
    <n v="0"/>
    <n v="0"/>
    <n v="0"/>
    <n v="0"/>
    <n v="0"/>
    <n v="0"/>
  </r>
  <r>
    <n v="623"/>
    <d v="2015-06-02T00:00:00"/>
    <x v="0"/>
    <s v="UN"/>
    <s v="UNHCR"/>
    <x v="9"/>
    <m/>
    <s v="BAGHDAD - Karkh"/>
    <m/>
    <s v="Unfinished/Abandoned building"/>
    <s v="Normal"/>
    <s v="Delivered"/>
    <s v="In-kind"/>
    <s v="SRP"/>
    <n v="72"/>
    <n v="72"/>
    <m/>
    <m/>
    <n v="0"/>
    <n v="0"/>
    <n v="72"/>
    <n v="432"/>
    <n v="432"/>
    <n v="72"/>
    <n v="72"/>
    <n v="0"/>
    <n v="0"/>
    <n v="72"/>
    <n v="72"/>
    <n v="0"/>
    <n v="0"/>
    <n v="0"/>
    <n v="0"/>
    <n v="0"/>
    <n v="72"/>
    <n v="0"/>
    <n v="0"/>
    <n v="0"/>
    <n v="0"/>
    <n v="0"/>
    <n v="0"/>
    <n v="0"/>
  </r>
  <r>
    <n v="624"/>
    <d v="2015-06-02T00:00:00"/>
    <x v="0"/>
    <s v="UN"/>
    <s v="Qandil"/>
    <x v="4"/>
    <m/>
    <s v="ERBIL - Erbil"/>
    <m/>
    <s v="Rented houses"/>
    <s v="Summer"/>
    <s v="Delivered"/>
    <s v="In-kind"/>
    <s v="SRP"/>
    <n v="1000"/>
    <m/>
    <m/>
    <m/>
    <n v="0"/>
    <n v="0"/>
    <n v="0"/>
    <n v="0"/>
    <n v="0"/>
    <n v="1000"/>
    <n v="0"/>
    <n v="0"/>
    <n v="0"/>
    <n v="0"/>
    <n v="0"/>
    <n v="0"/>
    <n v="0"/>
    <n v="0"/>
    <n v="1000"/>
    <n v="0"/>
    <n v="1000"/>
    <n v="0"/>
    <n v="0"/>
    <n v="0"/>
    <n v="0"/>
    <n v="0"/>
    <n v="0"/>
    <n v="0"/>
  </r>
  <r>
    <n v="625"/>
    <d v="2015-06-02T00:00:00"/>
    <x v="12"/>
    <s v="Int'l NGO"/>
    <m/>
    <x v="2"/>
    <m/>
    <s v="Semel"/>
    <m/>
    <m/>
    <s v="Summer"/>
    <s v="Delivered"/>
    <s v="In-kind"/>
    <s v="non-SRP"/>
    <n v="290"/>
    <m/>
    <m/>
    <m/>
    <n v="0"/>
    <n v="0"/>
    <n v="290"/>
    <n v="0"/>
    <n v="1160"/>
    <n v="580"/>
    <n v="0"/>
    <n v="0"/>
    <n v="0"/>
    <n v="0"/>
    <n v="290"/>
    <n v="0"/>
    <n v="0"/>
    <n v="0"/>
    <n v="0"/>
    <n v="0"/>
    <n v="0"/>
    <n v="0"/>
    <n v="0"/>
    <n v="0"/>
    <n v="0"/>
    <n v="0"/>
    <n v="0"/>
    <n v="0"/>
  </r>
  <r>
    <n v="626"/>
    <d v="2015-06-02T00:00:00"/>
    <x v="0"/>
    <s v="UN"/>
    <s v="Qandil"/>
    <x v="2"/>
    <m/>
    <s v="Akre"/>
    <m/>
    <m/>
    <s v="Summer"/>
    <s v="Delivered"/>
    <s v="In-kind"/>
    <s v="SRP"/>
    <n v="100"/>
    <m/>
    <m/>
    <m/>
    <n v="0"/>
    <n v="0"/>
    <n v="0"/>
    <n v="0"/>
    <n v="0"/>
    <n v="100"/>
    <n v="0"/>
    <n v="0"/>
    <n v="0"/>
    <n v="0"/>
    <n v="0"/>
    <n v="0"/>
    <n v="0"/>
    <n v="0"/>
    <n v="200"/>
    <n v="0"/>
    <n v="100"/>
    <n v="0"/>
    <n v="0"/>
    <n v="0"/>
    <n v="0"/>
    <n v="0"/>
    <n v="0"/>
    <n v="0"/>
  </r>
  <r>
    <n v="627"/>
    <d v="2015-06-03T00:00:00"/>
    <x v="6"/>
    <s v="UN"/>
    <s v="IOM"/>
    <x v="3"/>
    <m/>
    <s v="Sulaymaniya_السليمانية"/>
    <m/>
    <m/>
    <s v="Summer"/>
    <s v="Delivered"/>
    <s v="In-kind"/>
    <s v="SRP"/>
    <n v="300"/>
    <n v="300"/>
    <m/>
    <m/>
    <n v="0"/>
    <n v="0"/>
    <n v="0"/>
    <n v="1800"/>
    <n v="1800"/>
    <n v="300"/>
    <n v="0"/>
    <n v="0"/>
    <n v="0"/>
    <n v="300"/>
    <n v="300"/>
    <n v="0"/>
    <n v="0"/>
    <n v="0"/>
    <n v="0"/>
    <n v="0"/>
    <n v="300"/>
    <n v="0"/>
    <n v="300"/>
    <n v="0"/>
    <n v="0"/>
    <n v="0"/>
    <n v="0"/>
    <n v="1800"/>
  </r>
  <r>
    <n v="628"/>
    <d v="2015-06-03T00:00:00"/>
    <x v="6"/>
    <s v="UN"/>
    <s v="IOM"/>
    <x v="4"/>
    <m/>
    <s v="Erbil__اربيل"/>
    <m/>
    <m/>
    <s v="Summer"/>
    <s v="Delivered"/>
    <s v="In-kind"/>
    <s v="SRP"/>
    <n v="150"/>
    <n v="150"/>
    <m/>
    <m/>
    <n v="0"/>
    <n v="0"/>
    <n v="0"/>
    <n v="900"/>
    <n v="900"/>
    <n v="150"/>
    <n v="0"/>
    <n v="0"/>
    <n v="0"/>
    <n v="150"/>
    <n v="150"/>
    <n v="0"/>
    <n v="0"/>
    <n v="0"/>
    <n v="0"/>
    <n v="0"/>
    <n v="150"/>
    <n v="0"/>
    <n v="150"/>
    <n v="0"/>
    <n v="0"/>
    <n v="0"/>
    <n v="0"/>
    <n v="900"/>
  </r>
  <r>
    <n v="629"/>
    <d v="2015-06-03T00:00:00"/>
    <x v="6"/>
    <s v="UN"/>
    <s v="IOM"/>
    <x v="4"/>
    <m/>
    <s v="Erbil__اربيل"/>
    <m/>
    <m/>
    <s v="Summer"/>
    <s v="Delivered"/>
    <s v="In-kind"/>
    <s v="SRP"/>
    <n v="150"/>
    <n v="150"/>
    <m/>
    <m/>
    <n v="0"/>
    <n v="0"/>
    <n v="0"/>
    <n v="900"/>
    <n v="900"/>
    <n v="150"/>
    <n v="0"/>
    <n v="0"/>
    <n v="0"/>
    <n v="150"/>
    <n v="150"/>
    <n v="0"/>
    <n v="0"/>
    <n v="0"/>
    <n v="0"/>
    <n v="0"/>
    <n v="150"/>
    <n v="0"/>
    <n v="150"/>
    <n v="0"/>
    <n v="0"/>
    <n v="0"/>
    <n v="0"/>
    <n v="900"/>
  </r>
  <r>
    <n v="630"/>
    <d v="2015-06-03T00:00:00"/>
    <x v="0"/>
    <s v="UN"/>
    <s v="BCF"/>
    <x v="4"/>
    <m/>
    <s v="ERBIL - Erbil"/>
    <m/>
    <s v="Camp"/>
    <s v="Normal"/>
    <s v="Delivered"/>
    <s v="In-kind"/>
    <s v="SRP"/>
    <n v="140"/>
    <m/>
    <m/>
    <m/>
    <n v="1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631"/>
    <d v="2015-06-03T00:00:00"/>
    <x v="0"/>
    <s v="UN"/>
    <s v="UNHCR"/>
    <x v="4"/>
    <m/>
    <s v="ERBIL - Erbil"/>
    <m/>
    <s v="Rented houses"/>
    <s v="Normal"/>
    <s v="Delivered"/>
    <s v="In-kind"/>
    <s v="SRP"/>
    <n v="125"/>
    <n v="125"/>
    <m/>
    <m/>
    <n v="0"/>
    <n v="0"/>
    <n v="125"/>
    <n v="750"/>
    <n v="750"/>
    <n v="125"/>
    <n v="125"/>
    <n v="0"/>
    <n v="0"/>
    <n v="125"/>
    <n v="125"/>
    <n v="0"/>
    <n v="0"/>
    <n v="0"/>
    <n v="0"/>
    <n v="0"/>
    <n v="0"/>
    <n v="0"/>
    <n v="0"/>
    <n v="0"/>
    <n v="0"/>
    <n v="0"/>
    <n v="0"/>
    <n v="0"/>
  </r>
  <r>
    <n v="632"/>
    <d v="2015-06-03T00:00:00"/>
    <x v="0"/>
    <s v="UN"/>
    <s v="KURDS"/>
    <x v="4"/>
    <m/>
    <s v="ERBIL - Erbil"/>
    <m/>
    <s v="Camp"/>
    <s v="Normal"/>
    <s v="Delivered"/>
    <s v="In-kind"/>
    <s v="SRP"/>
    <n v="140"/>
    <m/>
    <m/>
    <m/>
    <n v="1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633"/>
    <d v="2015-06-03T00:00:00"/>
    <x v="0"/>
    <s v="UN"/>
    <s v="Qandil"/>
    <x v="2"/>
    <m/>
    <s v="Akre"/>
    <m/>
    <m/>
    <s v="Summer"/>
    <s v="Delivered"/>
    <s v="In-kind"/>
    <s v="SRP"/>
    <n v="800"/>
    <m/>
    <m/>
    <m/>
    <n v="0"/>
    <n v="0"/>
    <n v="0"/>
    <n v="0"/>
    <n v="0"/>
    <n v="800"/>
    <n v="0"/>
    <n v="0"/>
    <n v="0"/>
    <n v="0"/>
    <n v="0"/>
    <n v="0"/>
    <n v="0"/>
    <n v="0"/>
    <n v="1600"/>
    <n v="0"/>
    <n v="800"/>
    <n v="0"/>
    <n v="0"/>
    <n v="0"/>
    <n v="0"/>
    <n v="0"/>
    <n v="0"/>
    <n v="0"/>
  </r>
  <r>
    <n v="634"/>
    <d v="2015-06-04T00:00:00"/>
    <x v="6"/>
    <s v="UN"/>
    <s v="IOM"/>
    <x v="1"/>
    <m/>
    <s v="Kirkuk__كركوك"/>
    <m/>
    <m/>
    <s v="Summer"/>
    <s v="Delivered"/>
    <s v="In-kind"/>
    <s v="SRP"/>
    <n v="350"/>
    <n v="350"/>
    <m/>
    <m/>
    <n v="0"/>
    <n v="0"/>
    <n v="0"/>
    <n v="2100"/>
    <n v="2100"/>
    <n v="350"/>
    <n v="0"/>
    <n v="0"/>
    <n v="0"/>
    <n v="350"/>
    <n v="350"/>
    <n v="0"/>
    <n v="0"/>
    <n v="0"/>
    <n v="0"/>
    <n v="0"/>
    <n v="350"/>
    <n v="0"/>
    <n v="350"/>
    <n v="0"/>
    <n v="0"/>
    <n v="0"/>
    <n v="0"/>
    <n v="2100"/>
  </r>
  <r>
    <n v="635"/>
    <d v="2015-06-04T00:00:00"/>
    <x v="6"/>
    <s v="UN"/>
    <s v="IOM"/>
    <x v="4"/>
    <m/>
    <s v="Erbil__اربيل"/>
    <m/>
    <m/>
    <s v="Summer"/>
    <s v="Delivered"/>
    <s v="In-kind"/>
    <s v="SRP"/>
    <n v="150"/>
    <n v="150"/>
    <m/>
    <m/>
    <n v="0"/>
    <n v="0"/>
    <n v="0"/>
    <n v="900"/>
    <n v="900"/>
    <n v="150"/>
    <n v="0"/>
    <n v="0"/>
    <n v="0"/>
    <n v="150"/>
    <n v="150"/>
    <n v="0"/>
    <n v="0"/>
    <n v="0"/>
    <n v="0"/>
    <n v="0"/>
    <n v="150"/>
    <n v="0"/>
    <n v="150"/>
    <n v="0"/>
    <n v="0"/>
    <n v="0"/>
    <n v="0"/>
    <n v="900"/>
  </r>
  <r>
    <n v="636"/>
    <d v="2015-06-04T00:00:00"/>
    <x v="6"/>
    <s v="UN"/>
    <s v="IOM"/>
    <x v="4"/>
    <m/>
    <s v="Erbil__اربيل"/>
    <m/>
    <m/>
    <s v="Summer"/>
    <s v="Delivered"/>
    <s v="In-kind"/>
    <s v="SRP"/>
    <n v="150"/>
    <n v="150"/>
    <m/>
    <m/>
    <n v="0"/>
    <n v="0"/>
    <n v="0"/>
    <n v="900"/>
    <n v="900"/>
    <n v="150"/>
    <n v="0"/>
    <n v="0"/>
    <n v="0"/>
    <n v="150"/>
    <n v="150"/>
    <n v="0"/>
    <n v="0"/>
    <n v="0"/>
    <n v="0"/>
    <n v="0"/>
    <n v="150"/>
    <n v="0"/>
    <n v="150"/>
    <n v="0"/>
    <n v="0"/>
    <n v="0"/>
    <n v="0"/>
    <n v="900"/>
  </r>
  <r>
    <n v="637"/>
    <d v="2015-06-04T00:00:00"/>
    <x v="6"/>
    <s v="UN"/>
    <s v="IOM"/>
    <x v="3"/>
    <m/>
    <s v="Sulaymaniya_السليمانية"/>
    <m/>
    <m/>
    <s v="Summer"/>
    <s v="Delivered"/>
    <s v="In-kind"/>
    <s v="SRP"/>
    <n v="300"/>
    <n v="300"/>
    <m/>
    <m/>
    <n v="0"/>
    <n v="0"/>
    <n v="0"/>
    <n v="1800"/>
    <n v="1800"/>
    <n v="300"/>
    <n v="0"/>
    <n v="0"/>
    <n v="0"/>
    <n v="300"/>
    <n v="300"/>
    <n v="0"/>
    <n v="0"/>
    <n v="0"/>
    <n v="0"/>
    <n v="0"/>
    <n v="300"/>
    <n v="0"/>
    <n v="300"/>
    <n v="0"/>
    <n v="0"/>
    <n v="0"/>
    <n v="0"/>
    <n v="1800"/>
  </r>
  <r>
    <n v="638"/>
    <d v="2015-06-04T00:00:00"/>
    <x v="0"/>
    <s v="UN"/>
    <s v="UNHCR"/>
    <x v="9"/>
    <m/>
    <s v="BAGHDAD - Resafa"/>
    <m/>
    <s v="Unfinished/Abandoned building"/>
    <s v="Normal"/>
    <s v="Delivered"/>
    <s v="In-kind"/>
    <s v="SRP"/>
    <n v="50"/>
    <n v="50"/>
    <m/>
    <m/>
    <n v="0"/>
    <n v="0"/>
    <n v="50"/>
    <n v="300"/>
    <n v="300"/>
    <n v="50"/>
    <n v="50"/>
    <n v="0"/>
    <n v="0"/>
    <n v="50"/>
    <n v="50"/>
    <n v="0"/>
    <n v="0"/>
    <n v="0"/>
    <n v="0"/>
    <n v="0"/>
    <n v="50"/>
    <n v="0"/>
    <n v="0"/>
    <n v="0"/>
    <n v="0"/>
    <n v="0"/>
    <n v="0"/>
    <n v="0"/>
  </r>
  <r>
    <n v="639"/>
    <d v="2015-06-04T00:00:00"/>
    <x v="0"/>
    <s v="UN"/>
    <s v="BCF"/>
    <x v="4"/>
    <m/>
    <s v="ERBIL - Erbil"/>
    <m/>
    <s v="Camp"/>
    <s v="Normal"/>
    <s v="Delivered"/>
    <s v="In-kind"/>
    <s v="SRP"/>
    <n v="15"/>
    <n v="15"/>
    <m/>
    <m/>
    <n v="0"/>
    <n v="0"/>
    <n v="15"/>
    <n v="90"/>
    <n v="90"/>
    <n v="15"/>
    <n v="15"/>
    <n v="0"/>
    <n v="0"/>
    <n v="15"/>
    <n v="15"/>
    <n v="0"/>
    <n v="0"/>
    <n v="0"/>
    <n v="0"/>
    <n v="0"/>
    <n v="0"/>
    <n v="0"/>
    <n v="0"/>
    <n v="0"/>
    <n v="0"/>
    <n v="0"/>
    <n v="0"/>
    <n v="0"/>
  </r>
  <r>
    <n v="640"/>
    <d v="2015-06-04T00:00:00"/>
    <x v="0"/>
    <s v="UN"/>
    <s v="Qandil"/>
    <x v="4"/>
    <m/>
    <s v="ERBIL - Erbil"/>
    <m/>
    <s v="Rented houses"/>
    <s v="Normal"/>
    <s v="Delivered"/>
    <s v="In-kind"/>
    <s v="SRP"/>
    <n v="260"/>
    <n v="260"/>
    <m/>
    <m/>
    <n v="0"/>
    <n v="0"/>
    <n v="260"/>
    <n v="1560"/>
    <n v="1560"/>
    <n v="260"/>
    <n v="260"/>
    <n v="0"/>
    <n v="0"/>
    <n v="260"/>
    <n v="260"/>
    <n v="0"/>
    <n v="0"/>
    <n v="0"/>
    <n v="0"/>
    <n v="0"/>
    <n v="0"/>
    <n v="0"/>
    <n v="0"/>
    <n v="0"/>
    <n v="0"/>
    <n v="0"/>
    <n v="0"/>
    <n v="0"/>
  </r>
  <r>
    <n v="641"/>
    <d v="2015-06-04T00:00:00"/>
    <x v="0"/>
    <s v="UN"/>
    <s v="Qandil"/>
    <x v="2"/>
    <m/>
    <s v="Akre"/>
    <m/>
    <m/>
    <s v="Summer"/>
    <s v="Delivered"/>
    <s v="In-kind"/>
    <s v="SRP"/>
    <n v="849"/>
    <m/>
    <m/>
    <m/>
    <n v="0"/>
    <n v="0"/>
    <n v="0"/>
    <n v="0"/>
    <n v="0"/>
    <n v="849"/>
    <n v="0"/>
    <n v="0"/>
    <n v="0"/>
    <n v="0"/>
    <n v="0"/>
    <n v="0"/>
    <n v="0"/>
    <n v="0"/>
    <n v="1600"/>
    <n v="0"/>
    <n v="849"/>
    <n v="0"/>
    <n v="0"/>
    <n v="0"/>
    <n v="0"/>
    <n v="0"/>
    <n v="0"/>
    <n v="0"/>
  </r>
  <r>
    <n v="642"/>
    <d v="2015-06-05T00:00:00"/>
    <x v="6"/>
    <s v="UN"/>
    <s v="IOM"/>
    <x v="5"/>
    <m/>
    <s v="Balad_بلد"/>
    <m/>
    <m/>
    <s v="Summer"/>
    <s v="Delivered"/>
    <s v="In-kind"/>
    <s v="SRP"/>
    <n v="250"/>
    <n v="250"/>
    <m/>
    <m/>
    <n v="0"/>
    <n v="0"/>
    <n v="0"/>
    <n v="1500"/>
    <n v="1500"/>
    <n v="250"/>
    <n v="0"/>
    <n v="0"/>
    <n v="0"/>
    <n v="250"/>
    <n v="250"/>
    <n v="0"/>
    <n v="0"/>
    <n v="0"/>
    <n v="0"/>
    <n v="0"/>
    <n v="250"/>
    <n v="0"/>
    <n v="250"/>
    <n v="0"/>
    <n v="0"/>
    <n v="0"/>
    <n v="0"/>
    <n v="1500"/>
  </r>
  <r>
    <n v="643"/>
    <d v="2015-06-06T00:00:00"/>
    <x v="6"/>
    <s v="UN"/>
    <s v="IOM"/>
    <x v="9"/>
    <m/>
    <s v="Karkh_الكرخ"/>
    <m/>
    <m/>
    <s v="Summer"/>
    <s v="Delivered"/>
    <s v="In-kind"/>
    <s v="SRP"/>
    <n v="150"/>
    <n v="150"/>
    <m/>
    <m/>
    <n v="0"/>
    <n v="0"/>
    <n v="0"/>
    <n v="900"/>
    <n v="900"/>
    <n v="0"/>
    <n v="0"/>
    <n v="0"/>
    <n v="0"/>
    <n v="150"/>
    <n v="150"/>
    <n v="0"/>
    <n v="0"/>
    <n v="0"/>
    <n v="0"/>
    <n v="0"/>
    <n v="150"/>
    <n v="0"/>
    <n v="150"/>
    <n v="0"/>
    <n v="0"/>
    <n v="0"/>
    <n v="0"/>
    <n v="900"/>
  </r>
  <r>
    <n v="644"/>
    <d v="2015-06-07T00:00:00"/>
    <x v="0"/>
    <s v="UN"/>
    <s v="Qandil"/>
    <x v="4"/>
    <m/>
    <s v="ERBIL - Erbil"/>
    <m/>
    <s v="Rented houses"/>
    <s v="Normal"/>
    <s v="Delivered"/>
    <s v="In-kind"/>
    <s v="SRP"/>
    <n v="75"/>
    <n v="75"/>
    <m/>
    <m/>
    <n v="0"/>
    <n v="0"/>
    <n v="75"/>
    <n v="375"/>
    <n v="375"/>
    <n v="75"/>
    <n v="75"/>
    <n v="0"/>
    <n v="0"/>
    <n v="75"/>
    <n v="75"/>
    <n v="0"/>
    <n v="0"/>
    <n v="0"/>
    <n v="0"/>
    <n v="0"/>
    <n v="0"/>
    <n v="0"/>
    <n v="0"/>
    <n v="0"/>
    <n v="0"/>
    <n v="0"/>
    <n v="0"/>
    <n v="0"/>
  </r>
  <r>
    <n v="645"/>
    <d v="2015-06-07T00:00:00"/>
    <x v="0"/>
    <s v="UN"/>
    <s v="Qandil"/>
    <x v="2"/>
    <m/>
    <s v="Shekhan "/>
    <m/>
    <m/>
    <s v="Summer"/>
    <s v="Delivered"/>
    <s v="In-kind"/>
    <s v="SRP"/>
    <n v="398"/>
    <m/>
    <m/>
    <m/>
    <n v="0"/>
    <n v="0"/>
    <n v="398"/>
    <n v="0"/>
    <n v="0"/>
    <n v="398"/>
    <n v="0"/>
    <n v="0"/>
    <n v="0"/>
    <n v="0"/>
    <n v="0"/>
    <n v="0"/>
    <n v="0"/>
    <n v="0"/>
    <n v="796"/>
    <n v="0"/>
    <n v="398"/>
    <n v="0"/>
    <n v="0"/>
    <n v="0"/>
    <n v="0"/>
    <n v="0"/>
    <n v="0"/>
    <n v="0"/>
  </r>
  <r>
    <n v="646"/>
    <d v="2015-06-07T00:00:00"/>
    <x v="0"/>
    <s v="UN"/>
    <s v="Qandil"/>
    <x v="2"/>
    <m/>
    <s v="Shekhan "/>
    <m/>
    <m/>
    <s v="Summer"/>
    <s v="Delivered"/>
    <s v="In-kind"/>
    <s v="SRP"/>
    <n v="114"/>
    <m/>
    <m/>
    <m/>
    <n v="0"/>
    <n v="0"/>
    <n v="0"/>
    <n v="0"/>
    <n v="0"/>
    <n v="114"/>
    <n v="0"/>
    <n v="0"/>
    <n v="0"/>
    <n v="0"/>
    <n v="0"/>
    <n v="0"/>
    <n v="0"/>
    <n v="0"/>
    <n v="228"/>
    <n v="0"/>
    <n v="114"/>
    <n v="0"/>
    <n v="0"/>
    <n v="0"/>
    <n v="0"/>
    <n v="0"/>
    <n v="0"/>
    <n v="0"/>
  </r>
  <r>
    <n v="647"/>
    <d v="2015-06-08T00:00:00"/>
    <x v="6"/>
    <s v="UN"/>
    <s v="IOM"/>
    <x v="4"/>
    <m/>
    <s v="Makhmur_مخمور"/>
    <m/>
    <m/>
    <s v="Summer"/>
    <s v="Delivered"/>
    <s v="In-kind"/>
    <s v="SRP"/>
    <n v="100"/>
    <n v="100"/>
    <m/>
    <m/>
    <n v="0"/>
    <n v="0"/>
    <n v="0"/>
    <n v="600"/>
    <n v="600"/>
    <n v="100"/>
    <n v="0"/>
    <n v="0"/>
    <n v="0"/>
    <n v="100"/>
    <n v="100"/>
    <n v="0"/>
    <n v="0"/>
    <n v="0"/>
    <n v="0"/>
    <n v="0"/>
    <n v="100"/>
    <n v="0"/>
    <n v="100"/>
    <n v="0"/>
    <n v="0"/>
    <n v="0"/>
    <n v="0"/>
    <n v="600"/>
  </r>
  <r>
    <n v="648"/>
    <d v="2015-06-08T00:00:00"/>
    <x v="6"/>
    <s v="UN"/>
    <s v="IOM"/>
    <x v="4"/>
    <m/>
    <s v="Erbil__اربيل"/>
    <m/>
    <m/>
    <s v="Summer"/>
    <s v="Delivered"/>
    <s v="In-kind"/>
    <s v="SRP"/>
    <n v="150"/>
    <n v="150"/>
    <m/>
    <m/>
    <n v="0"/>
    <n v="0"/>
    <n v="0"/>
    <n v="900"/>
    <n v="900"/>
    <n v="150"/>
    <n v="0"/>
    <n v="0"/>
    <n v="0"/>
    <n v="150"/>
    <n v="150"/>
    <n v="0"/>
    <n v="0"/>
    <n v="0"/>
    <n v="0"/>
    <n v="0"/>
    <n v="150"/>
    <n v="0"/>
    <n v="150"/>
    <n v="0"/>
    <n v="0"/>
    <n v="0"/>
    <n v="0"/>
    <n v="900"/>
  </r>
  <r>
    <n v="649"/>
    <d v="2015-06-08T00:00:00"/>
    <x v="0"/>
    <s v="UN"/>
    <s v="UNHCR"/>
    <x v="9"/>
    <m/>
    <s v="BAGHDAD - Resafa"/>
    <m/>
    <s v="Unfinished/Abandoned building"/>
    <s v="Normal"/>
    <s v="Delivered"/>
    <s v="In-kind"/>
    <s v="SRP"/>
    <n v="50"/>
    <n v="50"/>
    <m/>
    <m/>
    <n v="0"/>
    <n v="0"/>
    <n v="50"/>
    <n v="300"/>
    <n v="300"/>
    <n v="50"/>
    <n v="50"/>
    <n v="0"/>
    <n v="0"/>
    <n v="50"/>
    <n v="50"/>
    <n v="0"/>
    <n v="0"/>
    <n v="0"/>
    <n v="0"/>
    <n v="0"/>
    <n v="50"/>
    <n v="0"/>
    <n v="0"/>
    <n v="0"/>
    <n v="0"/>
    <n v="0"/>
    <n v="0"/>
    <n v="0"/>
  </r>
  <r>
    <n v="650"/>
    <d v="2015-06-08T00:00:00"/>
    <x v="0"/>
    <s v="UN"/>
    <s v="Qandil"/>
    <x v="4"/>
    <m/>
    <s v="ERBIL - Erbil"/>
    <m/>
    <s v="Rented houses"/>
    <s v="Normal"/>
    <s v="Delivered"/>
    <s v="In-kind"/>
    <s v="SRP"/>
    <n v="510"/>
    <n v="510"/>
    <m/>
    <m/>
    <n v="0"/>
    <n v="0"/>
    <n v="510"/>
    <n v="3060"/>
    <n v="3060"/>
    <n v="510"/>
    <n v="510"/>
    <n v="0"/>
    <n v="0"/>
    <n v="510"/>
    <n v="510"/>
    <n v="0"/>
    <n v="0"/>
    <n v="0"/>
    <n v="0"/>
    <n v="0"/>
    <n v="0"/>
    <n v="0"/>
    <n v="0"/>
    <n v="0"/>
    <n v="0"/>
    <n v="0"/>
    <n v="0"/>
    <n v="0"/>
  </r>
  <r>
    <n v="651"/>
    <d v="2015-06-08T00:00:00"/>
    <x v="0"/>
    <s v="UN"/>
    <s v="Qandil"/>
    <x v="4"/>
    <m/>
    <s v="ERBIL - Koisnjaq"/>
    <m/>
    <s v="Rented houses"/>
    <s v="Summer"/>
    <s v="Delivered"/>
    <s v="In-kind"/>
    <s v="SRP"/>
    <n v="250"/>
    <m/>
    <m/>
    <m/>
    <n v="0"/>
    <n v="0"/>
    <n v="0"/>
    <n v="0"/>
    <n v="0"/>
    <n v="250"/>
    <n v="0"/>
    <n v="0"/>
    <n v="0"/>
    <n v="0"/>
    <n v="0"/>
    <n v="0"/>
    <n v="0"/>
    <n v="0"/>
    <n v="500"/>
    <n v="0"/>
    <n v="250"/>
    <n v="0"/>
    <n v="0"/>
    <n v="0"/>
    <n v="0"/>
    <n v="0"/>
    <n v="0"/>
    <n v="0"/>
  </r>
  <r>
    <n v="652"/>
    <d v="2015-06-08T00:00:00"/>
    <x v="0"/>
    <s v="UN"/>
    <s v="Qandil"/>
    <x v="4"/>
    <m/>
    <s v="ERBIL - Koisnjaq"/>
    <m/>
    <s v="Rented houses"/>
    <s v="Summer"/>
    <s v="Delivered"/>
    <s v="In-kind"/>
    <s v="SRP"/>
    <n v="200"/>
    <m/>
    <m/>
    <m/>
    <n v="0"/>
    <n v="0"/>
    <n v="0"/>
    <n v="0"/>
    <n v="0"/>
    <n v="200"/>
    <n v="0"/>
    <n v="0"/>
    <n v="0"/>
    <n v="0"/>
    <n v="0"/>
    <n v="0"/>
    <n v="0"/>
    <n v="0"/>
    <n v="400"/>
    <n v="0"/>
    <n v="200"/>
    <n v="0"/>
    <n v="0"/>
    <n v="0"/>
    <n v="0"/>
    <n v="0"/>
    <n v="0"/>
    <n v="0"/>
  </r>
  <r>
    <n v="653"/>
    <d v="2015-06-08T00:00:00"/>
    <x v="0"/>
    <s v="UN"/>
    <s v="Qandil"/>
    <x v="4"/>
    <m/>
    <s v="ERBIL - Koisnjaq"/>
    <m/>
    <s v="Rented houses"/>
    <s v="Summer"/>
    <s v="Delivered"/>
    <s v="In-kind"/>
    <s v="SRP"/>
    <n v="100"/>
    <m/>
    <m/>
    <m/>
    <n v="0"/>
    <n v="0"/>
    <n v="0"/>
    <n v="0"/>
    <n v="0"/>
    <n v="100"/>
    <n v="0"/>
    <n v="0"/>
    <n v="0"/>
    <n v="0"/>
    <n v="0"/>
    <n v="0"/>
    <n v="0"/>
    <n v="0"/>
    <n v="200"/>
    <n v="0"/>
    <n v="100"/>
    <n v="0"/>
    <n v="0"/>
    <n v="0"/>
    <n v="0"/>
    <n v="0"/>
    <n v="0"/>
    <n v="0"/>
  </r>
  <r>
    <n v="654"/>
    <d v="2015-06-08T00:00:00"/>
    <x v="0"/>
    <s v="UN"/>
    <s v="Qandil"/>
    <x v="4"/>
    <m/>
    <s v="ERBIL - Koisnjaq"/>
    <m/>
    <s v="Rented houses"/>
    <s v="Summer"/>
    <s v="Delivered"/>
    <s v="In-kind"/>
    <s v="SRP"/>
    <n v="100"/>
    <m/>
    <m/>
    <m/>
    <n v="0"/>
    <n v="0"/>
    <n v="0"/>
    <n v="0"/>
    <n v="0"/>
    <n v="100"/>
    <n v="0"/>
    <n v="0"/>
    <n v="0"/>
    <n v="0"/>
    <n v="0"/>
    <n v="0"/>
    <n v="0"/>
    <n v="0"/>
    <n v="200"/>
    <n v="0"/>
    <n v="100"/>
    <n v="0"/>
    <n v="0"/>
    <n v="0"/>
    <n v="0"/>
    <n v="0"/>
    <n v="0"/>
    <n v="0"/>
  </r>
  <r>
    <n v="655"/>
    <d v="2015-06-08T00:00:00"/>
    <x v="0"/>
    <s v="UN"/>
    <s v="Qandil"/>
    <x v="4"/>
    <m/>
    <s v="ERBIL - Koisnjaq"/>
    <m/>
    <s v="Rented houses"/>
    <s v="Summer"/>
    <s v="Delivered"/>
    <s v="In-kind"/>
    <s v="SRP"/>
    <n v="100"/>
    <m/>
    <m/>
    <m/>
    <n v="0"/>
    <n v="0"/>
    <n v="0"/>
    <n v="0"/>
    <n v="0"/>
    <n v="100"/>
    <n v="0"/>
    <n v="0"/>
    <n v="0"/>
    <n v="0"/>
    <n v="0"/>
    <n v="0"/>
    <n v="0"/>
    <n v="0"/>
    <n v="200"/>
    <n v="0"/>
    <n v="100"/>
    <n v="0"/>
    <n v="0"/>
    <n v="0"/>
    <n v="0"/>
    <n v="0"/>
    <n v="0"/>
    <n v="0"/>
  </r>
  <r>
    <n v="656"/>
    <d v="2015-06-08T00:00:00"/>
    <x v="0"/>
    <s v="UN"/>
    <s v="Qandil"/>
    <x v="4"/>
    <m/>
    <s v="ERBIL - Koisnjaq"/>
    <m/>
    <s v="Rented houses"/>
    <s v="Summer"/>
    <s v="Delivered"/>
    <s v="In-kind"/>
    <s v="SRP"/>
    <n v="100"/>
    <m/>
    <m/>
    <m/>
    <n v="0"/>
    <n v="0"/>
    <n v="0"/>
    <n v="0"/>
    <n v="0"/>
    <n v="100"/>
    <n v="0"/>
    <n v="0"/>
    <n v="0"/>
    <n v="0"/>
    <n v="0"/>
    <n v="0"/>
    <n v="0"/>
    <n v="0"/>
    <n v="200"/>
    <n v="0"/>
    <n v="100"/>
    <n v="0"/>
    <n v="0"/>
    <n v="0"/>
    <n v="0"/>
    <n v="0"/>
    <n v="0"/>
    <n v="0"/>
  </r>
  <r>
    <n v="657"/>
    <d v="2015-06-08T00:00:00"/>
    <x v="0"/>
    <s v="UN"/>
    <s v="REACH "/>
    <x v="1"/>
    <m/>
    <s v="KIRKUK - Kirkuk"/>
    <m/>
    <s v="Unfinished/Abandoned building"/>
    <s v="Normal"/>
    <s v="Delivered"/>
    <s v="In-kind"/>
    <s v="SRP"/>
    <n v="28"/>
    <n v="28"/>
    <m/>
    <m/>
    <n v="0"/>
    <n v="0"/>
    <n v="28"/>
    <n v="168"/>
    <n v="168"/>
    <n v="28"/>
    <n v="28"/>
    <m/>
    <n v="0"/>
    <n v="28"/>
    <n v="28"/>
    <n v="0"/>
    <n v="0"/>
    <n v="0"/>
    <m/>
    <n v="0"/>
    <n v="28"/>
    <n v="0"/>
    <n v="0"/>
    <n v="0"/>
    <n v="0"/>
    <n v="0"/>
    <n v="0"/>
    <n v="0"/>
  </r>
  <r>
    <n v="658"/>
    <d v="2015-06-08T00:00:00"/>
    <x v="0"/>
    <s v="UN"/>
    <s v="Qandil"/>
    <x v="2"/>
    <m/>
    <s v="Shekhan "/>
    <m/>
    <m/>
    <s v="Summer"/>
    <s v="Delivered"/>
    <s v="In-kind"/>
    <s v="SRP"/>
    <n v="547"/>
    <m/>
    <m/>
    <m/>
    <n v="0"/>
    <n v="0"/>
    <n v="547"/>
    <n v="0"/>
    <n v="0"/>
    <n v="547"/>
    <n v="0"/>
    <n v="0"/>
    <n v="0"/>
    <n v="0"/>
    <n v="0"/>
    <n v="0"/>
    <n v="0"/>
    <n v="0"/>
    <n v="1094"/>
    <n v="0"/>
    <n v="547"/>
    <n v="0"/>
    <n v="0"/>
    <n v="0"/>
    <n v="0"/>
    <n v="0"/>
    <n v="0"/>
    <n v="0"/>
  </r>
  <r>
    <n v="659"/>
    <d v="2015-06-08T00:00:00"/>
    <x v="0"/>
    <s v="UN"/>
    <s v="Qandil"/>
    <x v="2"/>
    <m/>
    <s v="Shekhan "/>
    <m/>
    <m/>
    <s v="Summer"/>
    <s v="Delivered"/>
    <s v="In-kind"/>
    <s v="SRP"/>
    <n v="1082"/>
    <m/>
    <m/>
    <m/>
    <n v="0"/>
    <n v="0"/>
    <n v="0"/>
    <n v="0"/>
    <n v="0"/>
    <n v="1082"/>
    <n v="0"/>
    <n v="0"/>
    <n v="0"/>
    <n v="0"/>
    <n v="0"/>
    <n v="0"/>
    <n v="0"/>
    <n v="0"/>
    <n v="2164"/>
    <n v="0"/>
    <n v="1082"/>
    <n v="0"/>
    <n v="0"/>
    <n v="0"/>
    <n v="0"/>
    <n v="0"/>
    <n v="0"/>
    <n v="0"/>
  </r>
  <r>
    <n v="660"/>
    <d v="2015-06-08T00:00:00"/>
    <x v="12"/>
    <s v="Int'l NGO"/>
    <m/>
    <x v="2"/>
    <m/>
    <s v="Sumel"/>
    <m/>
    <m/>
    <s v="Summer"/>
    <s v="Delivered"/>
    <s v="In-kind"/>
    <s v="non-SRP"/>
    <n v="200"/>
    <m/>
    <m/>
    <m/>
    <n v="0"/>
    <n v="0"/>
    <n v="200"/>
    <n v="0"/>
    <n v="800"/>
    <n v="400"/>
    <n v="0"/>
    <n v="0"/>
    <n v="0"/>
    <n v="0"/>
    <n v="200"/>
    <n v="0"/>
    <n v="0"/>
    <n v="0"/>
    <n v="0"/>
    <n v="0"/>
    <n v="0"/>
    <n v="0"/>
    <n v="0"/>
    <n v="0"/>
    <n v="0"/>
    <n v="0"/>
    <n v="0"/>
    <n v="0"/>
  </r>
  <r>
    <n v="661"/>
    <d v="2015-06-09T00:00:00"/>
    <x v="6"/>
    <s v="UN"/>
    <s v="IOM"/>
    <x v="9"/>
    <m/>
    <s v="Kadhimia_الكاظمية"/>
    <m/>
    <m/>
    <s v="Summer"/>
    <s v="Delivered"/>
    <s v="In-kind"/>
    <s v="SRP"/>
    <n v="200"/>
    <n v="200"/>
    <m/>
    <m/>
    <n v="0"/>
    <n v="0"/>
    <n v="0"/>
    <n v="1200"/>
    <n v="1200"/>
    <n v="200"/>
    <n v="0"/>
    <n v="0"/>
    <n v="0"/>
    <n v="200"/>
    <n v="200"/>
    <n v="0"/>
    <n v="0"/>
    <n v="0"/>
    <n v="0"/>
    <n v="0"/>
    <n v="200"/>
    <n v="0"/>
    <n v="200"/>
    <n v="0"/>
    <n v="0"/>
    <n v="0"/>
    <n v="0"/>
    <n v="1200"/>
  </r>
  <r>
    <n v="662"/>
    <d v="2015-06-09T00:00:00"/>
    <x v="6"/>
    <s v="UN"/>
    <s v="IOM"/>
    <x v="4"/>
    <m/>
    <s v="Makhmur_مخمور"/>
    <m/>
    <m/>
    <s v="Summer"/>
    <s v="Delivered"/>
    <s v="In-kind"/>
    <s v="SRP"/>
    <n v="100"/>
    <n v="100"/>
    <m/>
    <m/>
    <n v="0"/>
    <n v="0"/>
    <n v="0"/>
    <n v="600"/>
    <n v="600"/>
    <n v="100"/>
    <n v="0"/>
    <n v="0"/>
    <n v="0"/>
    <n v="100"/>
    <n v="100"/>
    <n v="0"/>
    <n v="0"/>
    <n v="0"/>
    <n v="0"/>
    <n v="0"/>
    <n v="100"/>
    <n v="0"/>
    <n v="100"/>
    <n v="0"/>
    <n v="0"/>
    <n v="0"/>
    <n v="0"/>
    <n v="600"/>
  </r>
  <r>
    <n v="663"/>
    <d v="2015-06-09T00:00:00"/>
    <x v="6"/>
    <s v="UN"/>
    <s v="IOM"/>
    <x v="4"/>
    <m/>
    <s v="Erbil__اربيل"/>
    <m/>
    <m/>
    <s v="Summer"/>
    <s v="Delivered"/>
    <s v="In-kind"/>
    <s v="SRP"/>
    <n v="150"/>
    <n v="150"/>
    <m/>
    <m/>
    <n v="0"/>
    <n v="0"/>
    <n v="0"/>
    <n v="900"/>
    <n v="900"/>
    <n v="150"/>
    <n v="0"/>
    <n v="0"/>
    <n v="0"/>
    <n v="150"/>
    <n v="150"/>
    <n v="0"/>
    <n v="0"/>
    <n v="0"/>
    <n v="0"/>
    <n v="0"/>
    <n v="150"/>
    <n v="0"/>
    <n v="150"/>
    <n v="0"/>
    <n v="0"/>
    <n v="0"/>
    <n v="0"/>
    <n v="900"/>
  </r>
  <r>
    <n v="664"/>
    <d v="2015-06-09T00:00:00"/>
    <x v="6"/>
    <s v="UN"/>
    <s v="IOM"/>
    <x v="3"/>
    <m/>
    <s v="Sulaymaniya_السليمانية"/>
    <m/>
    <m/>
    <s v="Summer"/>
    <s v="Delivered"/>
    <s v="In-kind"/>
    <s v="SRP"/>
    <n v="200"/>
    <n v="200"/>
    <m/>
    <m/>
    <n v="0"/>
    <n v="0"/>
    <n v="0"/>
    <n v="1200"/>
    <n v="1200"/>
    <n v="200"/>
    <n v="0"/>
    <n v="0"/>
    <n v="0"/>
    <n v="200"/>
    <n v="200"/>
    <n v="0"/>
    <n v="0"/>
    <n v="0"/>
    <n v="0"/>
    <n v="0"/>
    <n v="200"/>
    <n v="0"/>
    <n v="200"/>
    <n v="0"/>
    <n v="0"/>
    <n v="0"/>
    <n v="0"/>
    <n v="1200"/>
  </r>
  <r>
    <n v="665"/>
    <d v="2015-06-09T00:00:00"/>
    <x v="6"/>
    <s v="UN"/>
    <s v="IOM"/>
    <x v="7"/>
    <m/>
    <s v="Kut_الكوت"/>
    <m/>
    <m/>
    <s v="Summer"/>
    <s v="Delivered"/>
    <s v="In-kind"/>
    <s v="SRP"/>
    <n v="150"/>
    <n v="150"/>
    <m/>
    <m/>
    <n v="0"/>
    <n v="0"/>
    <n v="0"/>
    <n v="900"/>
    <n v="900"/>
    <n v="150"/>
    <n v="0"/>
    <n v="0"/>
    <n v="0"/>
    <n v="150"/>
    <n v="150"/>
    <n v="0"/>
    <n v="0"/>
    <n v="0"/>
    <n v="0"/>
    <n v="0"/>
    <n v="150"/>
    <n v="0"/>
    <n v="150"/>
    <n v="0"/>
    <n v="0"/>
    <n v="0"/>
    <n v="0"/>
    <n v="900"/>
  </r>
  <r>
    <n v="666"/>
    <d v="2015-06-09T00:00:00"/>
    <x v="6"/>
    <s v="UN"/>
    <s v="IOM"/>
    <x v="5"/>
    <m/>
    <s v="Samarra_سامراء"/>
    <m/>
    <m/>
    <s v="Summer"/>
    <s v="Delivered"/>
    <s v="In-kind"/>
    <s v="SRP"/>
    <n v="400"/>
    <n v="400"/>
    <m/>
    <m/>
    <n v="0"/>
    <n v="0"/>
    <n v="0"/>
    <n v="2400"/>
    <n v="2400"/>
    <n v="400"/>
    <n v="0"/>
    <n v="0"/>
    <n v="0"/>
    <n v="400"/>
    <n v="400"/>
    <n v="0"/>
    <n v="0"/>
    <n v="0"/>
    <n v="0"/>
    <n v="0"/>
    <n v="400"/>
    <n v="0"/>
    <n v="400"/>
    <n v="0"/>
    <n v="0"/>
    <n v="0"/>
    <n v="0"/>
    <n v="2400"/>
  </r>
  <r>
    <n v="667"/>
    <d v="2015-06-09T00:00:00"/>
    <x v="0"/>
    <s v="UN"/>
    <s v="Qandil"/>
    <x v="4"/>
    <m/>
    <s v="ERBIL - Shaqlawa"/>
    <m/>
    <s v="Rented houses"/>
    <s v="Summer"/>
    <s v="Delivered"/>
    <s v="In-kind"/>
    <s v="SRP"/>
    <n v="200"/>
    <m/>
    <m/>
    <m/>
    <n v="0"/>
    <n v="0"/>
    <n v="0"/>
    <n v="0"/>
    <n v="0"/>
    <n v="200"/>
    <n v="0"/>
    <n v="0"/>
    <n v="0"/>
    <n v="0"/>
    <n v="0"/>
    <n v="0"/>
    <n v="0"/>
    <n v="0"/>
    <n v="400"/>
    <n v="0"/>
    <n v="200"/>
    <n v="0"/>
    <n v="0"/>
    <n v="0"/>
    <n v="0"/>
    <n v="0"/>
    <n v="0"/>
    <n v="0"/>
  </r>
  <r>
    <n v="668"/>
    <d v="2015-06-09T00:00:00"/>
    <x v="0"/>
    <s v="UN"/>
    <s v="Qandil"/>
    <x v="4"/>
    <m/>
    <s v="ERBIL - Shaqlawa"/>
    <m/>
    <s v="Rented houses"/>
    <s v="Summer"/>
    <s v="Delivered"/>
    <s v="In-kind"/>
    <s v="SRP"/>
    <n v="200"/>
    <m/>
    <m/>
    <m/>
    <n v="0"/>
    <n v="0"/>
    <n v="0"/>
    <n v="0"/>
    <n v="0"/>
    <n v="200"/>
    <n v="0"/>
    <n v="0"/>
    <n v="0"/>
    <n v="0"/>
    <n v="0"/>
    <n v="0"/>
    <n v="0"/>
    <n v="0"/>
    <n v="400"/>
    <n v="0"/>
    <n v="200"/>
    <n v="0"/>
    <n v="0"/>
    <n v="0"/>
    <n v="0"/>
    <n v="0"/>
    <n v="0"/>
    <n v="0"/>
  </r>
  <r>
    <n v="669"/>
    <d v="2015-06-09T00:00:00"/>
    <x v="0"/>
    <s v="UN"/>
    <s v="Qandil"/>
    <x v="4"/>
    <m/>
    <s v="ERBIL - Shaqlawa"/>
    <m/>
    <s v="Rented houses"/>
    <s v="Summer"/>
    <s v="Delivered"/>
    <s v="In-kind"/>
    <s v="SRP"/>
    <n v="200"/>
    <m/>
    <m/>
    <m/>
    <n v="0"/>
    <n v="0"/>
    <n v="0"/>
    <n v="0"/>
    <n v="0"/>
    <n v="200"/>
    <n v="0"/>
    <n v="0"/>
    <n v="0"/>
    <n v="0"/>
    <n v="0"/>
    <n v="0"/>
    <n v="0"/>
    <n v="0"/>
    <n v="400"/>
    <n v="0"/>
    <n v="200"/>
    <n v="0"/>
    <n v="0"/>
    <n v="0"/>
    <n v="0"/>
    <n v="0"/>
    <n v="0"/>
    <n v="0"/>
  </r>
  <r>
    <n v="670"/>
    <d v="2015-06-09T00:00:00"/>
    <x v="0"/>
    <s v="UN"/>
    <s v="Qandil"/>
    <x v="4"/>
    <m/>
    <s v="ERBIL - Shaqlawa"/>
    <m/>
    <s v="Rented houses"/>
    <s v="Summer"/>
    <s v="Delivered"/>
    <s v="In-kind"/>
    <s v="SRP"/>
    <n v="200"/>
    <m/>
    <m/>
    <m/>
    <n v="0"/>
    <n v="0"/>
    <n v="0"/>
    <n v="0"/>
    <n v="0"/>
    <n v="200"/>
    <n v="0"/>
    <n v="0"/>
    <n v="0"/>
    <n v="0"/>
    <n v="0"/>
    <n v="0"/>
    <n v="0"/>
    <n v="0"/>
    <n v="400"/>
    <n v="0"/>
    <n v="200"/>
    <n v="0"/>
    <n v="0"/>
    <n v="0"/>
    <n v="0"/>
    <n v="0"/>
    <n v="0"/>
    <n v="0"/>
  </r>
  <r>
    <n v="671"/>
    <d v="2015-06-09T00:00:00"/>
    <x v="0"/>
    <s v="UN"/>
    <s v="Qandil"/>
    <x v="4"/>
    <m/>
    <s v="ERBIL - Shaqlawa"/>
    <m/>
    <s v="Rented houses"/>
    <s v="Summer"/>
    <s v="Delivered"/>
    <s v="In-kind"/>
    <s v="SRP"/>
    <n v="200"/>
    <m/>
    <m/>
    <m/>
    <n v="0"/>
    <n v="0"/>
    <n v="0"/>
    <n v="0"/>
    <n v="0"/>
    <n v="200"/>
    <n v="0"/>
    <n v="0"/>
    <n v="0"/>
    <n v="0"/>
    <n v="0"/>
    <n v="0"/>
    <n v="0"/>
    <n v="0"/>
    <n v="400"/>
    <n v="0"/>
    <n v="200"/>
    <n v="0"/>
    <n v="0"/>
    <n v="0"/>
    <n v="0"/>
    <n v="0"/>
    <n v="0"/>
    <n v="0"/>
  </r>
  <r>
    <n v="672"/>
    <d v="2015-06-09T00:00:00"/>
    <x v="0"/>
    <s v="UN"/>
    <s v="REACH "/>
    <x v="1"/>
    <m/>
    <s v="KIRKUK - Kirkuk"/>
    <m/>
    <s v="Camp"/>
    <s v="Normal"/>
    <s v="Delivered"/>
    <s v="In-kind"/>
    <s v="SRP"/>
    <n v="118"/>
    <n v="118"/>
    <m/>
    <m/>
    <n v="0"/>
    <n v="0"/>
    <n v="118"/>
    <n v="708"/>
    <n v="708"/>
    <n v="118"/>
    <n v="118"/>
    <n v="0"/>
    <n v="0"/>
    <n v="118"/>
    <n v="118"/>
    <n v="0"/>
    <n v="0"/>
    <n v="0"/>
    <n v="0"/>
    <n v="0"/>
    <n v="118"/>
    <n v="0"/>
    <n v="0"/>
    <n v="0"/>
    <n v="0"/>
    <n v="0"/>
    <n v="0"/>
    <n v="0"/>
  </r>
  <r>
    <n v="673"/>
    <d v="2015-06-09T00:00:00"/>
    <x v="0"/>
    <s v="UN"/>
    <s v="Qandil"/>
    <x v="2"/>
    <m/>
    <s v="Shekhan "/>
    <m/>
    <m/>
    <s v="Summer"/>
    <s v="Delivered"/>
    <s v="In-kind"/>
    <s v="SRP"/>
    <n v="1000"/>
    <m/>
    <m/>
    <m/>
    <n v="0"/>
    <n v="0"/>
    <n v="0"/>
    <n v="0"/>
    <n v="0"/>
    <n v="1000"/>
    <n v="0"/>
    <n v="0"/>
    <n v="0"/>
    <n v="0"/>
    <n v="0"/>
    <n v="0"/>
    <n v="0"/>
    <n v="0"/>
    <n v="2000"/>
    <n v="0"/>
    <n v="1000"/>
    <n v="0"/>
    <n v="0"/>
    <n v="0"/>
    <n v="0"/>
    <n v="0"/>
    <n v="0"/>
    <n v="0"/>
  </r>
  <r>
    <n v="674"/>
    <d v="2015-06-09T00:00:00"/>
    <x v="0"/>
    <s v="UN"/>
    <s v="Qandil"/>
    <x v="2"/>
    <m/>
    <s v="Bardarash"/>
    <m/>
    <m/>
    <s v="Summer"/>
    <s v="Delivered"/>
    <s v="In-kind"/>
    <s v="SRP"/>
    <n v="80"/>
    <m/>
    <m/>
    <m/>
    <n v="0"/>
    <n v="0"/>
    <n v="0"/>
    <n v="0"/>
    <n v="0"/>
    <n v="80"/>
    <n v="0"/>
    <n v="0"/>
    <n v="0"/>
    <n v="0"/>
    <n v="0"/>
    <n v="0"/>
    <n v="0"/>
    <n v="0"/>
    <n v="160"/>
    <n v="0"/>
    <n v="80"/>
    <n v="0"/>
    <n v="0"/>
    <n v="0"/>
    <n v="0"/>
    <n v="0"/>
    <n v="0"/>
    <n v="0"/>
  </r>
  <r>
    <n v="675"/>
    <d v="2015-06-09T00:00:00"/>
    <x v="0"/>
    <s v="UN"/>
    <s v="Qandil"/>
    <x v="2"/>
    <m/>
    <s v="Bardarash"/>
    <m/>
    <m/>
    <s v="Summer"/>
    <s v="Delivered"/>
    <s v="In-kind"/>
    <s v="SRP"/>
    <n v="112"/>
    <m/>
    <m/>
    <m/>
    <n v="0"/>
    <n v="0"/>
    <n v="0"/>
    <n v="672"/>
    <n v="0"/>
    <n v="112"/>
    <n v="112"/>
    <n v="0"/>
    <n v="0"/>
    <n v="112"/>
    <n v="112"/>
    <n v="0"/>
    <n v="0"/>
    <n v="0"/>
    <n v="0"/>
    <n v="0"/>
    <n v="0"/>
    <n v="0"/>
    <n v="0"/>
    <n v="0"/>
    <n v="0"/>
    <n v="0"/>
    <n v="0"/>
    <n v="0"/>
  </r>
  <r>
    <n v="676"/>
    <d v="2015-06-10T00:00:00"/>
    <x v="6"/>
    <s v="UN"/>
    <s v="IOM"/>
    <x v="5"/>
    <m/>
    <s v="Balad_بلد"/>
    <m/>
    <m/>
    <s v="Summer"/>
    <s v="Delivered"/>
    <s v="In-kind"/>
    <s v="SRP"/>
    <n v="250"/>
    <n v="250"/>
    <m/>
    <m/>
    <n v="0"/>
    <n v="0"/>
    <n v="0"/>
    <n v="1500"/>
    <n v="1500"/>
    <n v="250"/>
    <n v="0"/>
    <n v="0"/>
    <n v="0"/>
    <n v="250"/>
    <n v="250"/>
    <n v="0"/>
    <n v="0"/>
    <n v="0"/>
    <n v="0"/>
    <n v="0"/>
    <n v="250"/>
    <n v="0"/>
    <n v="250"/>
    <n v="0"/>
    <n v="0"/>
    <n v="0"/>
    <n v="0"/>
    <n v="1500"/>
  </r>
  <r>
    <n v="677"/>
    <d v="2015-06-10T00:00:00"/>
    <x v="6"/>
    <s v="UN"/>
    <s v="IOM"/>
    <x v="4"/>
    <m/>
    <s v="Makhmur_مخمور"/>
    <m/>
    <m/>
    <s v="Summer"/>
    <s v="Delivered"/>
    <s v="In-kind"/>
    <s v="SRP"/>
    <n v="100"/>
    <n v="100"/>
    <m/>
    <m/>
    <n v="0"/>
    <n v="0"/>
    <n v="0"/>
    <n v="600"/>
    <n v="600"/>
    <n v="100"/>
    <n v="0"/>
    <n v="0"/>
    <n v="0"/>
    <n v="100"/>
    <n v="100"/>
    <n v="0"/>
    <n v="0"/>
    <n v="0"/>
    <n v="0"/>
    <n v="0"/>
    <n v="100"/>
    <n v="0"/>
    <n v="100"/>
    <n v="0"/>
    <n v="0"/>
    <n v="0"/>
    <n v="0"/>
    <n v="600"/>
  </r>
  <r>
    <n v="678"/>
    <d v="2015-06-10T00:00:00"/>
    <x v="6"/>
    <s v="UN"/>
    <s v="IOM"/>
    <x v="4"/>
    <m/>
    <s v="Erbil__اربيل"/>
    <m/>
    <m/>
    <s v="Summer"/>
    <s v="Delivered"/>
    <s v="In-kind"/>
    <s v="SRP"/>
    <n v="150"/>
    <n v="150"/>
    <m/>
    <m/>
    <n v="0"/>
    <n v="0"/>
    <n v="0"/>
    <n v="900"/>
    <n v="900"/>
    <n v="150"/>
    <n v="0"/>
    <n v="0"/>
    <n v="0"/>
    <n v="150"/>
    <n v="150"/>
    <n v="0"/>
    <n v="0"/>
    <n v="0"/>
    <n v="0"/>
    <n v="0"/>
    <n v="150"/>
    <n v="0"/>
    <n v="150"/>
    <n v="0"/>
    <n v="0"/>
    <n v="0"/>
    <n v="0"/>
    <n v="900"/>
  </r>
  <r>
    <n v="679"/>
    <d v="2015-06-10T00:00:00"/>
    <x v="6"/>
    <s v="UN"/>
    <s v="IOM"/>
    <x v="3"/>
    <m/>
    <s v="Sulaymaniya_السليمانية"/>
    <m/>
    <m/>
    <s v="Summer"/>
    <s v="Delivered"/>
    <s v="In-kind"/>
    <s v="SRP"/>
    <n v="200"/>
    <n v="200"/>
    <m/>
    <m/>
    <n v="0"/>
    <n v="0"/>
    <n v="0"/>
    <n v="1200"/>
    <n v="1200"/>
    <n v="200"/>
    <n v="0"/>
    <n v="0"/>
    <n v="0"/>
    <n v="200"/>
    <n v="200"/>
    <n v="0"/>
    <n v="0"/>
    <n v="0"/>
    <n v="0"/>
    <n v="0"/>
    <n v="200"/>
    <n v="0"/>
    <n v="200"/>
    <n v="0"/>
    <n v="0"/>
    <n v="0"/>
    <n v="0"/>
    <n v="1200"/>
  </r>
  <r>
    <n v="680"/>
    <d v="2015-06-10T00:00:00"/>
    <x v="0"/>
    <s v="UN"/>
    <s v="Qandil"/>
    <x v="4"/>
    <m/>
    <s v="ERBIL - Erbil"/>
    <m/>
    <s v="Rented houses"/>
    <s v="Summer"/>
    <s v="Delivered"/>
    <s v="In-kind"/>
    <s v="SRP"/>
    <n v="510"/>
    <m/>
    <m/>
    <m/>
    <n v="0"/>
    <n v="0"/>
    <n v="0"/>
    <n v="0"/>
    <n v="0"/>
    <n v="510"/>
    <n v="0"/>
    <n v="0"/>
    <n v="0"/>
    <n v="0"/>
    <n v="0"/>
    <n v="0"/>
    <n v="0"/>
    <n v="0"/>
    <n v="1100"/>
    <n v="0"/>
    <n v="510"/>
    <n v="0"/>
    <n v="0"/>
    <n v="0"/>
    <n v="0"/>
    <n v="0"/>
    <n v="0"/>
    <n v="0"/>
  </r>
  <r>
    <n v="681"/>
    <d v="2015-06-10T00:00:00"/>
    <x v="0"/>
    <s v="UN"/>
    <s v="REACH "/>
    <x v="1"/>
    <m/>
    <s v="KIRKUK - Kirkuk"/>
    <m/>
    <s v="Camp"/>
    <s v="Normal"/>
    <s v="Delivered"/>
    <s v="In-kind"/>
    <s v="SRP"/>
    <n v="59"/>
    <n v="59"/>
    <m/>
    <m/>
    <n v="0"/>
    <n v="0"/>
    <n v="59"/>
    <n v="354"/>
    <n v="354"/>
    <n v="59"/>
    <n v="59"/>
    <n v="0"/>
    <n v="0"/>
    <n v="59"/>
    <n v="59"/>
    <n v="0"/>
    <n v="0"/>
    <n v="0"/>
    <n v="0"/>
    <n v="0"/>
    <n v="59"/>
    <n v="0"/>
    <n v="0"/>
    <n v="0"/>
    <n v="0"/>
    <n v="0"/>
    <n v="0"/>
    <n v="0"/>
  </r>
  <r>
    <n v="682"/>
    <d v="2015-06-10T00:00:00"/>
    <x v="0"/>
    <s v="UN"/>
    <s v="REACH "/>
    <x v="1"/>
    <m/>
    <s v="KIRKUK - Kirkuk"/>
    <m/>
    <s v="Camp"/>
    <s v="Normal"/>
    <s v="Delivered"/>
    <s v="In-kind"/>
    <s v="SRP"/>
    <n v="9"/>
    <n v="9"/>
    <m/>
    <m/>
    <n v="0"/>
    <n v="0"/>
    <n v="9"/>
    <n v="54"/>
    <n v="54"/>
    <n v="9"/>
    <n v="9"/>
    <n v="0"/>
    <n v="0"/>
    <n v="9"/>
    <n v="9"/>
    <n v="0"/>
    <n v="0"/>
    <n v="0"/>
    <n v="0"/>
    <n v="0"/>
    <n v="9"/>
    <n v="0"/>
    <n v="0"/>
    <n v="0"/>
    <n v="0"/>
    <n v="0"/>
    <n v="0"/>
    <n v="0"/>
  </r>
  <r>
    <n v="683"/>
    <d v="2015-06-10T00:00:00"/>
    <x v="0"/>
    <s v="UN"/>
    <s v="Qandil"/>
    <x v="2"/>
    <m/>
    <s v="Sumel"/>
    <m/>
    <m/>
    <s v="Summer"/>
    <s v="Delivered"/>
    <s v="In-kind"/>
    <s v="SRP"/>
    <n v="3"/>
    <n v="3"/>
    <m/>
    <m/>
    <n v="0"/>
    <n v="0"/>
    <n v="3"/>
    <n v="18"/>
    <n v="0"/>
    <n v="3"/>
    <n v="3"/>
    <n v="0"/>
    <n v="3"/>
    <n v="3"/>
    <n v="3"/>
    <n v="0"/>
    <n v="0"/>
    <n v="0"/>
    <n v="0"/>
    <n v="0"/>
    <n v="3"/>
    <n v="0"/>
    <n v="0"/>
    <n v="0"/>
    <n v="0"/>
    <n v="0"/>
    <n v="0"/>
    <n v="0"/>
  </r>
  <r>
    <n v="684"/>
    <d v="2015-06-10T00:00:00"/>
    <x v="0"/>
    <s v="UN"/>
    <s v="Qandil"/>
    <x v="2"/>
    <m/>
    <s v="Dohuk"/>
    <m/>
    <m/>
    <s v="Summer"/>
    <s v="Delivered"/>
    <s v="In-kind"/>
    <s v="SRP"/>
    <n v="6"/>
    <n v="6"/>
    <m/>
    <m/>
    <n v="0"/>
    <n v="0"/>
    <n v="6"/>
    <n v="36"/>
    <n v="0"/>
    <n v="6"/>
    <n v="6"/>
    <n v="0"/>
    <n v="6"/>
    <n v="6"/>
    <n v="6"/>
    <n v="0"/>
    <n v="0"/>
    <n v="0"/>
    <n v="0"/>
    <n v="0"/>
    <n v="6"/>
    <n v="0"/>
    <n v="0"/>
    <n v="0"/>
    <n v="0"/>
    <n v="0"/>
    <n v="0"/>
    <n v="0"/>
  </r>
  <r>
    <n v="685"/>
    <d v="2015-06-10T00:00:00"/>
    <x v="0"/>
    <s v="UN"/>
    <s v="Qandil"/>
    <x v="2"/>
    <m/>
    <s v="Akre"/>
    <m/>
    <m/>
    <s v="Summer"/>
    <s v="Delivered"/>
    <s v="In-kind"/>
    <s v="SRP"/>
    <n v="10"/>
    <n v="10"/>
    <m/>
    <m/>
    <n v="0"/>
    <n v="0"/>
    <n v="10"/>
    <n v="60"/>
    <n v="0"/>
    <n v="10"/>
    <n v="10"/>
    <n v="0"/>
    <n v="10"/>
    <n v="10"/>
    <n v="10"/>
    <n v="0"/>
    <n v="0"/>
    <n v="0"/>
    <n v="0"/>
    <n v="0"/>
    <n v="10"/>
    <n v="0"/>
    <n v="0"/>
    <n v="0"/>
    <n v="0"/>
    <n v="0"/>
    <n v="0"/>
    <n v="0"/>
  </r>
  <r>
    <n v="686"/>
    <d v="2015-06-10T00:00:00"/>
    <x v="0"/>
    <s v="UN"/>
    <s v="Qandil"/>
    <x v="2"/>
    <m/>
    <s v="Shekhan "/>
    <m/>
    <m/>
    <s v="Summer"/>
    <s v="Delivered"/>
    <s v="In-kind"/>
    <s v="SRP"/>
    <n v="491"/>
    <m/>
    <m/>
    <m/>
    <n v="0"/>
    <n v="0"/>
    <n v="0"/>
    <n v="0"/>
    <n v="0"/>
    <n v="491"/>
    <n v="0"/>
    <n v="0"/>
    <n v="0"/>
    <n v="0"/>
    <n v="0"/>
    <n v="0"/>
    <n v="0"/>
    <n v="0"/>
    <n v="982"/>
    <n v="0"/>
    <n v="491"/>
    <n v="0"/>
    <n v="0"/>
    <n v="0"/>
    <n v="0"/>
    <n v="0"/>
    <n v="0"/>
    <n v="0"/>
  </r>
  <r>
    <n v="687"/>
    <d v="2015-06-11T00:00:00"/>
    <x v="6"/>
    <s v="UN"/>
    <s v="IOM"/>
    <x v="4"/>
    <m/>
    <s v="Makhmur_مخمور"/>
    <m/>
    <m/>
    <s v="Summer"/>
    <s v="Delivered"/>
    <s v="In-kind"/>
    <s v="SRP"/>
    <n v="100"/>
    <n v="100"/>
    <m/>
    <m/>
    <n v="0"/>
    <n v="0"/>
    <n v="0"/>
    <n v="600"/>
    <n v="600"/>
    <n v="100"/>
    <n v="0"/>
    <n v="0"/>
    <n v="0"/>
    <n v="100"/>
    <n v="100"/>
    <n v="0"/>
    <n v="0"/>
    <n v="0"/>
    <n v="0"/>
    <n v="0"/>
    <n v="100"/>
    <n v="0"/>
    <n v="100"/>
    <n v="0"/>
    <n v="0"/>
    <n v="0"/>
    <n v="0"/>
    <n v="600"/>
  </r>
  <r>
    <n v="688"/>
    <d v="2015-06-11T00:00:00"/>
    <x v="6"/>
    <s v="UN"/>
    <s v="IOM"/>
    <x v="4"/>
    <m/>
    <s v="Erbil__اربيل"/>
    <m/>
    <m/>
    <s v="Summer"/>
    <s v="Delivered"/>
    <s v="In-kind"/>
    <s v="SRP"/>
    <n v="150"/>
    <n v="150"/>
    <m/>
    <m/>
    <n v="0"/>
    <n v="0"/>
    <n v="0"/>
    <n v="900"/>
    <n v="900"/>
    <n v="150"/>
    <n v="0"/>
    <n v="0"/>
    <n v="0"/>
    <n v="150"/>
    <n v="150"/>
    <n v="0"/>
    <n v="0"/>
    <n v="0"/>
    <n v="0"/>
    <n v="0"/>
    <n v="150"/>
    <n v="0"/>
    <n v="150"/>
    <n v="0"/>
    <n v="0"/>
    <n v="0"/>
    <n v="0"/>
    <n v="900"/>
  </r>
  <r>
    <n v="689"/>
    <d v="2015-06-11T00:00:00"/>
    <x v="6"/>
    <s v="UN"/>
    <s v="IOM"/>
    <x v="3"/>
    <m/>
    <s v="Sulaymaniya_السليمانية"/>
    <m/>
    <m/>
    <s v="Summer"/>
    <s v="Delivered"/>
    <s v="In-kind"/>
    <s v="SRP"/>
    <n v="200"/>
    <n v="200"/>
    <m/>
    <m/>
    <n v="0"/>
    <n v="0"/>
    <n v="0"/>
    <n v="1200"/>
    <n v="1200"/>
    <n v="200"/>
    <n v="0"/>
    <n v="0"/>
    <n v="0"/>
    <n v="200"/>
    <n v="200"/>
    <n v="0"/>
    <n v="0"/>
    <n v="0"/>
    <n v="0"/>
    <n v="0"/>
    <n v="200"/>
    <n v="0"/>
    <n v="200"/>
    <n v="0"/>
    <n v="0"/>
    <n v="0"/>
    <n v="0"/>
    <n v="1200"/>
  </r>
  <r>
    <n v="690"/>
    <d v="2015-06-11T00:00:00"/>
    <x v="6"/>
    <s v="UN"/>
    <s v="IOM"/>
    <x v="1"/>
    <m/>
    <s v="Kirkuk__كركوك"/>
    <m/>
    <m/>
    <s v="Summer"/>
    <s v="Delivered"/>
    <s v="In-kind"/>
    <s v="SRP"/>
    <n v="200"/>
    <n v="200"/>
    <m/>
    <m/>
    <n v="0"/>
    <n v="0"/>
    <n v="0"/>
    <n v="1200"/>
    <n v="1200"/>
    <n v="200"/>
    <n v="0"/>
    <n v="0"/>
    <n v="0"/>
    <n v="200"/>
    <n v="200"/>
    <n v="0"/>
    <n v="0"/>
    <n v="0"/>
    <n v="0"/>
    <n v="0"/>
    <n v="200"/>
    <n v="0"/>
    <n v="200"/>
    <n v="0"/>
    <n v="0"/>
    <n v="0"/>
    <n v="0"/>
    <n v="1200"/>
  </r>
  <r>
    <n v="691"/>
    <d v="2015-06-11T00:00:00"/>
    <x v="6"/>
    <s v="UN"/>
    <s v="IOM"/>
    <x v="5"/>
    <m/>
    <s v="Balad_بلد"/>
    <m/>
    <m/>
    <s v="Summer"/>
    <s v="Delivered"/>
    <s v="In-kind"/>
    <s v="SRP"/>
    <n v="250"/>
    <n v="250"/>
    <m/>
    <m/>
    <n v="0"/>
    <n v="0"/>
    <n v="0"/>
    <n v="1500"/>
    <n v="1500"/>
    <n v="250"/>
    <n v="0"/>
    <n v="0"/>
    <n v="0"/>
    <n v="250"/>
    <n v="250"/>
    <n v="0"/>
    <n v="0"/>
    <n v="0"/>
    <n v="0"/>
    <n v="0"/>
    <n v="250"/>
    <n v="0"/>
    <n v="250"/>
    <n v="0"/>
    <n v="0"/>
    <n v="0"/>
    <n v="0"/>
    <n v="1500"/>
  </r>
  <r>
    <n v="692"/>
    <d v="2015-06-11T00:00:00"/>
    <x v="0"/>
    <s v="UN"/>
    <s v="Qandil"/>
    <x v="4"/>
    <m/>
    <s v="ERBIL - Soran"/>
    <m/>
    <s v="Rented houses"/>
    <s v="Summer"/>
    <s v="Delivered"/>
    <s v="In-kind"/>
    <s v="SRP"/>
    <n v="1000"/>
    <m/>
    <m/>
    <m/>
    <n v="0"/>
    <n v="0"/>
    <n v="0"/>
    <n v="0"/>
    <n v="0"/>
    <n v="1000"/>
    <n v="0"/>
    <n v="0"/>
    <n v="0"/>
    <n v="0"/>
    <n v="0"/>
    <n v="0"/>
    <n v="0"/>
    <n v="0"/>
    <n v="2000"/>
    <n v="0"/>
    <n v="1000"/>
    <n v="0"/>
    <n v="0"/>
    <n v="0"/>
    <n v="0"/>
    <n v="0"/>
    <n v="0"/>
    <n v="0"/>
  </r>
  <r>
    <n v="693"/>
    <d v="2015-06-11T00:00:00"/>
    <x v="0"/>
    <s v="UN"/>
    <s v="Church"/>
    <x v="4"/>
    <m/>
    <s v="ERBIL - Erbil"/>
    <m/>
    <s v="Rented houses"/>
    <s v="Summer"/>
    <s v="Delivered"/>
    <s v="In-kind"/>
    <s v="SRP"/>
    <n v="400"/>
    <m/>
    <m/>
    <m/>
    <n v="0"/>
    <n v="0"/>
    <n v="0"/>
    <n v="0"/>
    <n v="0"/>
    <n v="400"/>
    <n v="0"/>
    <n v="0"/>
    <n v="0"/>
    <n v="0"/>
    <n v="0"/>
    <n v="0"/>
    <n v="0"/>
    <n v="0"/>
    <n v="800"/>
    <n v="0"/>
    <n v="400"/>
    <n v="0"/>
    <n v="0"/>
    <n v="0"/>
    <n v="0"/>
    <n v="0"/>
    <n v="0"/>
    <n v="0"/>
  </r>
  <r>
    <n v="694"/>
    <d v="2015-06-11T00:00:00"/>
    <x v="0"/>
    <s v="UN"/>
    <s v="REACH "/>
    <x v="1"/>
    <m/>
    <s v="KIRKUK - Dabes"/>
    <m/>
    <s v="Unfinished/Abandoned building"/>
    <s v="Normal"/>
    <s v="Delivered"/>
    <s v="In-kind"/>
    <s v="SRP"/>
    <n v="10"/>
    <n v="10"/>
    <m/>
    <m/>
    <n v="0"/>
    <n v="0"/>
    <n v="10"/>
    <n v="60"/>
    <n v="60"/>
    <n v="10"/>
    <n v="10"/>
    <n v="0"/>
    <n v="0"/>
    <n v="10"/>
    <n v="10"/>
    <n v="0"/>
    <n v="0"/>
    <n v="0"/>
    <n v="0"/>
    <n v="0"/>
    <n v="10"/>
    <n v="0"/>
    <n v="0"/>
    <n v="0"/>
    <n v="0"/>
    <n v="0"/>
    <n v="0"/>
    <n v="0"/>
  </r>
  <r>
    <n v="695"/>
    <d v="2015-06-11T00:00:00"/>
    <x v="0"/>
    <s v="UN"/>
    <s v="Qandil"/>
    <x v="2"/>
    <m/>
    <s v="Sumel"/>
    <m/>
    <m/>
    <s v="Summer"/>
    <s v="Delivered"/>
    <s v="In-kind"/>
    <s v="SRP"/>
    <n v="428"/>
    <m/>
    <m/>
    <m/>
    <n v="0"/>
    <n v="0"/>
    <n v="0"/>
    <n v="0"/>
    <n v="0"/>
    <n v="428"/>
    <n v="0"/>
    <n v="0"/>
    <n v="0"/>
    <n v="0"/>
    <n v="0"/>
    <n v="0"/>
    <n v="0"/>
    <n v="0"/>
    <n v="856"/>
    <n v="0"/>
    <n v="428"/>
    <n v="0"/>
    <n v="0"/>
    <n v="0"/>
    <n v="0"/>
    <n v="0"/>
    <n v="0"/>
    <n v="0"/>
  </r>
  <r>
    <n v="696"/>
    <d v="2015-06-14T00:00:00"/>
    <x v="0"/>
    <s v="UN"/>
    <s v="Qandil"/>
    <x v="4"/>
    <m/>
    <s v="ERBIL - Koisnjaq"/>
    <m/>
    <s v="Rented houses"/>
    <s v="Summer"/>
    <s v="Delivered"/>
    <s v="In-kind"/>
    <s v="SRP"/>
    <n v="362"/>
    <m/>
    <m/>
    <m/>
    <n v="0"/>
    <n v="0"/>
    <n v="0"/>
    <n v="0"/>
    <n v="0"/>
    <n v="362"/>
    <n v="0"/>
    <n v="0"/>
    <n v="0"/>
    <n v="0"/>
    <n v="0"/>
    <n v="0"/>
    <n v="0"/>
    <n v="0"/>
    <n v="724"/>
    <n v="0"/>
    <n v="362"/>
    <n v="0"/>
    <n v="0"/>
    <n v="0"/>
    <n v="0"/>
    <n v="0"/>
    <n v="0"/>
    <n v="0"/>
  </r>
  <r>
    <n v="697"/>
    <d v="2015-06-14T00:00:00"/>
    <x v="0"/>
    <s v="UN"/>
    <s v="REACH "/>
    <x v="1"/>
    <m/>
    <s v="KIRKUK - Kirkuk"/>
    <m/>
    <s v="Unfinished/Abandoned building"/>
    <s v="Normal"/>
    <s v="Delivered"/>
    <s v="In-kind"/>
    <s v="SRP"/>
    <n v="217"/>
    <n v="217"/>
    <m/>
    <m/>
    <n v="0"/>
    <n v="0"/>
    <n v="217"/>
    <n v="1302"/>
    <n v="1302"/>
    <n v="217"/>
    <n v="217"/>
    <n v="0"/>
    <n v="0"/>
    <n v="217"/>
    <n v="217"/>
    <n v="0"/>
    <n v="0"/>
    <n v="0"/>
    <n v="0"/>
    <n v="0"/>
    <n v="217"/>
    <n v="0"/>
    <n v="0"/>
    <n v="0"/>
    <n v="0"/>
    <n v="0"/>
    <n v="0"/>
    <n v="0"/>
  </r>
  <r>
    <n v="698"/>
    <d v="2015-06-15T00:00:00"/>
    <x v="6"/>
    <s v="UN"/>
    <s v="IOM"/>
    <x v="4"/>
    <m/>
    <s v="Makhmur_مخمور"/>
    <m/>
    <m/>
    <s v="Summer"/>
    <s v="Delivered"/>
    <s v="In-kind"/>
    <s v="SRP"/>
    <n v="200"/>
    <n v="200"/>
    <m/>
    <m/>
    <n v="0"/>
    <n v="0"/>
    <n v="0"/>
    <n v="1200"/>
    <n v="1200"/>
    <n v="0"/>
    <n v="0"/>
    <n v="0"/>
    <n v="0"/>
    <n v="200"/>
    <n v="200"/>
    <n v="0"/>
    <n v="0"/>
    <n v="0"/>
    <n v="0"/>
    <n v="0"/>
    <n v="200"/>
    <n v="0"/>
    <n v="200"/>
    <n v="0"/>
    <n v="0"/>
    <n v="0"/>
    <n v="0"/>
    <n v="1200"/>
  </r>
  <r>
    <n v="699"/>
    <d v="2015-06-15T00:00:00"/>
    <x v="0"/>
    <s v="UN"/>
    <s v="Qandil"/>
    <x v="4"/>
    <m/>
    <s v="ERBIL - Shaqlawa"/>
    <m/>
    <s v="Rented houses"/>
    <s v="Summer"/>
    <s v="Delivered"/>
    <s v="In-kind"/>
    <s v="SRP"/>
    <n v="200"/>
    <m/>
    <m/>
    <m/>
    <n v="0"/>
    <n v="0"/>
    <n v="0"/>
    <n v="0"/>
    <n v="0"/>
    <n v="200"/>
    <n v="0"/>
    <n v="0"/>
    <n v="0"/>
    <n v="0"/>
    <n v="0"/>
    <n v="0"/>
    <n v="0"/>
    <n v="0"/>
    <n v="400"/>
    <n v="0"/>
    <n v="200"/>
    <n v="0"/>
    <n v="0"/>
    <n v="0"/>
    <n v="0"/>
    <n v="0"/>
    <n v="0"/>
    <n v="0"/>
  </r>
  <r>
    <n v="700"/>
    <d v="2015-06-15T00:00:00"/>
    <x v="0"/>
    <s v="UN"/>
    <s v="REACH "/>
    <x v="1"/>
    <m/>
    <s v="KIRKUK - Kirkuk"/>
    <m/>
    <s v="Unfinished/Abandoned building"/>
    <s v="Normal"/>
    <s v="Delivered"/>
    <s v="In-kind"/>
    <s v="SRP"/>
    <n v="240"/>
    <n v="240"/>
    <m/>
    <m/>
    <n v="0"/>
    <n v="0"/>
    <n v="240"/>
    <n v="1440"/>
    <n v="1440"/>
    <n v="240"/>
    <n v="240"/>
    <n v="0"/>
    <n v="0"/>
    <n v="240"/>
    <n v="240"/>
    <n v="0"/>
    <n v="0"/>
    <n v="0"/>
    <n v="0"/>
    <n v="0"/>
    <n v="240"/>
    <n v="0"/>
    <n v="0"/>
    <n v="0"/>
    <n v="0"/>
    <n v="0"/>
    <n v="0"/>
    <n v="0"/>
  </r>
  <r>
    <n v="701"/>
    <d v="2015-06-15T00:00:00"/>
    <x v="0"/>
    <s v="UN"/>
    <s v="Qandil"/>
    <x v="2"/>
    <m/>
    <s v="Sumel"/>
    <m/>
    <m/>
    <s v="Summer"/>
    <s v="Delivered"/>
    <s v="In-kind"/>
    <s v="SRP"/>
    <n v="1105"/>
    <m/>
    <m/>
    <m/>
    <n v="0"/>
    <n v="0"/>
    <n v="0"/>
    <n v="0"/>
    <n v="0"/>
    <n v="1105"/>
    <n v="0"/>
    <n v="0"/>
    <n v="0"/>
    <n v="0"/>
    <n v="0"/>
    <n v="0"/>
    <n v="0"/>
    <n v="0"/>
    <n v="2210"/>
    <n v="0"/>
    <n v="1105"/>
    <n v="0"/>
    <n v="0"/>
    <n v="0"/>
    <n v="0"/>
    <n v="0"/>
    <n v="0"/>
    <n v="0"/>
  </r>
  <r>
    <n v="702"/>
    <d v="2015-06-16T00:00:00"/>
    <x v="6"/>
    <s v="UN"/>
    <s v="IOM"/>
    <x v="4"/>
    <m/>
    <s v="Makhmur_مخمور"/>
    <m/>
    <m/>
    <s v="Summer"/>
    <s v="Delivered"/>
    <s v="In-kind"/>
    <s v="SRP"/>
    <n v="200"/>
    <n v="200"/>
    <m/>
    <m/>
    <n v="0"/>
    <n v="0"/>
    <n v="0"/>
    <n v="1200"/>
    <n v="1200"/>
    <n v="0"/>
    <n v="0"/>
    <n v="0"/>
    <n v="0"/>
    <n v="200"/>
    <n v="200"/>
    <n v="0"/>
    <n v="0"/>
    <n v="0"/>
    <n v="0"/>
    <n v="0"/>
    <n v="200"/>
    <n v="0"/>
    <n v="200"/>
    <n v="0"/>
    <n v="0"/>
    <n v="0"/>
    <n v="0"/>
    <n v="1200"/>
  </r>
  <r>
    <n v="703"/>
    <d v="2015-06-16T00:00:00"/>
    <x v="6"/>
    <s v="UN"/>
    <s v="IOM"/>
    <x v="5"/>
    <m/>
    <s v="Balad_بلد"/>
    <m/>
    <m/>
    <s v="Summer"/>
    <s v="Delivered"/>
    <s v="In-kind"/>
    <s v="SRP"/>
    <n v="300"/>
    <n v="300"/>
    <m/>
    <m/>
    <n v="0"/>
    <n v="0"/>
    <n v="0"/>
    <n v="1800"/>
    <n v="1800"/>
    <n v="0"/>
    <n v="0"/>
    <n v="0"/>
    <n v="0"/>
    <n v="300"/>
    <n v="300"/>
    <n v="0"/>
    <n v="0"/>
    <n v="0"/>
    <n v="0"/>
    <n v="0"/>
    <n v="300"/>
    <n v="0"/>
    <n v="300"/>
    <n v="0"/>
    <n v="0"/>
    <n v="0"/>
    <n v="0"/>
    <n v="1800"/>
  </r>
  <r>
    <n v="704"/>
    <d v="2015-06-16T00:00:00"/>
    <x v="6"/>
    <s v="UN"/>
    <s v="IOM"/>
    <x v="5"/>
    <m/>
    <s v="Samarra_سامراء"/>
    <m/>
    <m/>
    <s v="Summer"/>
    <s v="Delivered"/>
    <s v="In-kind"/>
    <s v="SRP"/>
    <n v="400"/>
    <n v="400"/>
    <m/>
    <m/>
    <n v="0"/>
    <n v="0"/>
    <n v="0"/>
    <n v="2400"/>
    <n v="2400"/>
    <n v="0"/>
    <n v="0"/>
    <n v="0"/>
    <n v="0"/>
    <n v="400"/>
    <n v="400"/>
    <n v="0"/>
    <n v="0"/>
    <n v="0"/>
    <n v="0"/>
    <n v="0"/>
    <n v="400"/>
    <n v="0"/>
    <n v="400"/>
    <n v="0"/>
    <n v="0"/>
    <n v="0"/>
    <n v="0"/>
    <n v="2400"/>
  </r>
  <r>
    <n v="705"/>
    <d v="2015-06-16T00:00:00"/>
    <x v="6"/>
    <s v="UN"/>
    <s v="IOM"/>
    <x v="9"/>
    <m/>
    <s v="Karkh_الكرخ"/>
    <m/>
    <m/>
    <s v="Summer"/>
    <s v="Delivered"/>
    <s v="In-kind"/>
    <s v="SRP"/>
    <n v="250"/>
    <n v="250"/>
    <m/>
    <m/>
    <n v="0"/>
    <n v="0"/>
    <n v="0"/>
    <n v="1500"/>
    <n v="1500"/>
    <n v="0"/>
    <n v="0"/>
    <n v="0"/>
    <n v="0"/>
    <n v="250"/>
    <n v="250"/>
    <n v="0"/>
    <n v="0"/>
    <n v="0"/>
    <n v="0"/>
    <n v="0"/>
    <n v="250"/>
    <n v="0"/>
    <n v="250"/>
    <n v="0"/>
    <n v="0"/>
    <n v="0"/>
    <n v="0"/>
    <n v="1500"/>
  </r>
  <r>
    <n v="706"/>
    <d v="2015-06-16T00:00:00"/>
    <x v="0"/>
    <s v="UN"/>
    <s v="Qandil"/>
    <x v="4"/>
    <m/>
    <s v="ERBIL - Soran"/>
    <m/>
    <s v="Rented houses"/>
    <s v="Summer"/>
    <s v="Delivered"/>
    <s v="In-kind"/>
    <s v="SRP"/>
    <n v="500"/>
    <m/>
    <m/>
    <m/>
    <n v="0"/>
    <n v="0"/>
    <n v="0"/>
    <n v="0"/>
    <n v="0"/>
    <n v="500"/>
    <n v="0"/>
    <n v="0"/>
    <n v="0"/>
    <n v="0"/>
    <n v="0"/>
    <n v="0"/>
    <n v="0"/>
    <n v="0"/>
    <n v="1000"/>
    <n v="0"/>
    <n v="500"/>
    <n v="0"/>
    <n v="0"/>
    <n v="0"/>
    <n v="0"/>
    <n v="0"/>
    <n v="0"/>
    <n v="0"/>
  </r>
  <r>
    <n v="707"/>
    <d v="2015-06-16T00:00:00"/>
    <x v="0"/>
    <s v="UN"/>
    <s v="Qandil"/>
    <x v="4"/>
    <m/>
    <s v="ERBIL - Erbil"/>
    <m/>
    <s v="Rented houses"/>
    <s v="Summer"/>
    <s v="Delivered"/>
    <s v="In-kind"/>
    <s v="SRP"/>
    <n v="200"/>
    <m/>
    <m/>
    <m/>
    <n v="0"/>
    <n v="0"/>
    <n v="0"/>
    <n v="0"/>
    <n v="0"/>
    <n v="200"/>
    <n v="0"/>
    <n v="0"/>
    <n v="0"/>
    <n v="0"/>
    <n v="0"/>
    <n v="0"/>
    <n v="0"/>
    <n v="0"/>
    <n v="200"/>
    <n v="0"/>
    <n v="400"/>
    <n v="0"/>
    <n v="0"/>
    <n v="0"/>
    <n v="0"/>
    <n v="0"/>
    <n v="0"/>
    <n v="0"/>
  </r>
  <r>
    <n v="708"/>
    <d v="2015-06-16T00:00:00"/>
    <x v="0"/>
    <s v="UN"/>
    <s v="Qandil"/>
    <x v="2"/>
    <m/>
    <s v="Sumel"/>
    <m/>
    <m/>
    <s v="Summer"/>
    <s v="Delivered"/>
    <s v="In-kind"/>
    <s v="SRP"/>
    <n v="1238"/>
    <m/>
    <m/>
    <m/>
    <n v="0"/>
    <n v="0"/>
    <n v="0"/>
    <n v="0"/>
    <n v="0"/>
    <n v="1238"/>
    <n v="0"/>
    <n v="0"/>
    <n v="0"/>
    <n v="0"/>
    <n v="0"/>
    <n v="0"/>
    <n v="0"/>
    <n v="0"/>
    <n v="2476"/>
    <n v="0"/>
    <n v="1238"/>
    <n v="0"/>
    <n v="0"/>
    <n v="0"/>
    <n v="0"/>
    <n v="0"/>
    <n v="0"/>
    <n v="0"/>
  </r>
  <r>
    <n v="709"/>
    <d v="2015-06-17T00:00:00"/>
    <x v="6"/>
    <s v="UN"/>
    <s v="IOM"/>
    <x v="4"/>
    <m/>
    <s v="Makhmur_مخمور"/>
    <m/>
    <m/>
    <s v="Summer"/>
    <s v="Delivered"/>
    <s v="In-kind"/>
    <s v="SRP"/>
    <n v="200"/>
    <n v="200"/>
    <m/>
    <m/>
    <n v="0"/>
    <n v="0"/>
    <n v="0"/>
    <n v="1200"/>
    <n v="1200"/>
    <n v="0"/>
    <n v="0"/>
    <n v="0"/>
    <n v="0"/>
    <n v="200"/>
    <n v="200"/>
    <n v="0"/>
    <n v="0"/>
    <n v="0"/>
    <n v="0"/>
    <n v="0"/>
    <n v="200"/>
    <n v="0"/>
    <n v="200"/>
    <n v="0"/>
    <n v="0"/>
    <n v="0"/>
    <n v="0"/>
    <n v="1200"/>
  </r>
  <r>
    <n v="710"/>
    <d v="2015-06-17T00:00:00"/>
    <x v="0"/>
    <s v="UN"/>
    <s v="Qandil"/>
    <x v="4"/>
    <m/>
    <s v="ERBIL - Koisnjaq"/>
    <m/>
    <s v="Rented houses"/>
    <s v="Normal"/>
    <s v="Delivered"/>
    <s v="In-kind"/>
    <s v="SRP"/>
    <n v="362"/>
    <n v="362"/>
    <m/>
    <m/>
    <n v="0"/>
    <n v="0"/>
    <n v="2172"/>
    <n v="2172"/>
    <n v="362"/>
    <n v="362"/>
    <n v="0"/>
    <n v="0"/>
    <n v="0"/>
    <n v="362"/>
    <n v="362"/>
    <n v="0"/>
    <n v="0"/>
    <n v="0"/>
    <n v="0"/>
    <n v="0"/>
    <n v="0"/>
    <n v="0"/>
    <n v="0"/>
    <n v="0"/>
    <n v="0"/>
    <n v="0"/>
    <n v="0"/>
    <n v="0"/>
  </r>
  <r>
    <n v="711"/>
    <d v="2015-06-17T00:00:00"/>
    <x v="0"/>
    <s v="UN"/>
    <s v="REACH "/>
    <x v="1"/>
    <m/>
    <s v="KIRKUK - Kirkuk"/>
    <m/>
    <s v="Unfinished/Abandoned building"/>
    <s v="Normal"/>
    <s v="Delivered"/>
    <s v="In-kind"/>
    <s v="SRP"/>
    <n v="205"/>
    <n v="205"/>
    <m/>
    <m/>
    <n v="0"/>
    <n v="0"/>
    <n v="205"/>
    <n v="1230"/>
    <n v="1230"/>
    <n v="205"/>
    <n v="205"/>
    <n v="0"/>
    <n v="0"/>
    <n v="205"/>
    <n v="205"/>
    <n v="0"/>
    <n v="0"/>
    <n v="0"/>
    <n v="0"/>
    <n v="0"/>
    <n v="205"/>
    <n v="0"/>
    <n v="0"/>
    <n v="0"/>
    <n v="0"/>
    <n v="0"/>
    <n v="0"/>
    <n v="0"/>
  </r>
  <r>
    <n v="712"/>
    <d v="2015-06-17T00:00:00"/>
    <x v="0"/>
    <s v="UN"/>
    <s v="Qandil"/>
    <x v="2"/>
    <m/>
    <s v="Sumel"/>
    <m/>
    <m/>
    <s v="Summer"/>
    <s v="Delivered"/>
    <s v="In-kind"/>
    <s v="SRP"/>
    <n v="1144"/>
    <m/>
    <m/>
    <m/>
    <n v="0"/>
    <n v="0"/>
    <n v="0"/>
    <n v="0"/>
    <n v="0"/>
    <n v="1144"/>
    <n v="0"/>
    <n v="0"/>
    <n v="0"/>
    <n v="0"/>
    <n v="0"/>
    <n v="0"/>
    <n v="0"/>
    <n v="0"/>
    <n v="2288"/>
    <n v="0"/>
    <n v="1144"/>
    <n v="0"/>
    <n v="0"/>
    <n v="0"/>
    <n v="0"/>
    <n v="0"/>
    <n v="0"/>
    <n v="0"/>
  </r>
  <r>
    <n v="713"/>
    <d v="2015-06-18T00:00:00"/>
    <x v="6"/>
    <s v="UN"/>
    <s v="IOM"/>
    <x v="9"/>
    <m/>
    <s v="Mahmoudiya_المحمودية"/>
    <m/>
    <m/>
    <s v="Summer"/>
    <s v="Delivered"/>
    <s v="In-kind"/>
    <s v="SRP"/>
    <n v="200"/>
    <n v="200"/>
    <m/>
    <m/>
    <n v="0"/>
    <n v="0"/>
    <n v="0"/>
    <n v="1200"/>
    <n v="1200"/>
    <n v="0"/>
    <n v="0"/>
    <n v="0"/>
    <n v="0"/>
    <n v="200"/>
    <n v="200"/>
    <n v="0"/>
    <n v="0"/>
    <n v="0"/>
    <n v="0"/>
    <n v="0"/>
    <n v="200"/>
    <n v="0"/>
    <n v="200"/>
    <n v="0"/>
    <n v="0"/>
    <n v="0"/>
    <n v="0"/>
    <n v="1200"/>
  </r>
  <r>
    <n v="714"/>
    <d v="2015-06-18T00:00:00"/>
    <x v="6"/>
    <s v="UN"/>
    <s v="IOM"/>
    <x v="4"/>
    <m/>
    <s v="Makhmur_مخمور"/>
    <m/>
    <m/>
    <s v="Summer"/>
    <s v="Delivered"/>
    <s v="In-kind"/>
    <s v="SRP"/>
    <n v="200"/>
    <n v="200"/>
    <m/>
    <m/>
    <n v="0"/>
    <n v="0"/>
    <n v="0"/>
    <n v="1200"/>
    <n v="1200"/>
    <n v="0"/>
    <n v="0"/>
    <n v="0"/>
    <n v="0"/>
    <n v="200"/>
    <n v="200"/>
    <n v="0"/>
    <n v="0"/>
    <n v="0"/>
    <n v="0"/>
    <n v="0"/>
    <n v="200"/>
    <n v="0"/>
    <n v="200"/>
    <n v="0"/>
    <n v="0"/>
    <n v="0"/>
    <n v="0"/>
    <n v="1200"/>
  </r>
  <r>
    <n v="715"/>
    <d v="2015-06-18T00:00:00"/>
    <x v="0"/>
    <s v="UN"/>
    <s v="REACH "/>
    <x v="1"/>
    <m/>
    <s v="KIRKUK - Kirkuk"/>
    <m/>
    <s v="Unfinished/Abandoned building"/>
    <s v="Normal"/>
    <s v="Delivered"/>
    <s v="In-kind"/>
    <s v="SRP"/>
    <n v="200"/>
    <n v="200"/>
    <m/>
    <m/>
    <n v="0"/>
    <n v="0"/>
    <n v="200"/>
    <n v="1200"/>
    <n v="1200"/>
    <n v="200"/>
    <n v="200"/>
    <n v="0"/>
    <n v="0"/>
    <n v="200"/>
    <n v="200"/>
    <n v="0"/>
    <n v="0"/>
    <n v="0"/>
    <n v="0"/>
    <n v="0"/>
    <n v="200"/>
    <n v="0"/>
    <n v="0"/>
    <n v="0"/>
    <n v="0"/>
    <n v="0"/>
    <n v="0"/>
    <n v="0"/>
  </r>
  <r>
    <n v="716"/>
    <d v="2015-06-18T00:00:00"/>
    <x v="12"/>
    <s v="Int'l NGO"/>
    <m/>
    <x v="2"/>
    <m/>
    <s v="Sumel"/>
    <m/>
    <m/>
    <s v="Summer"/>
    <s v="Delivered"/>
    <s v="In-kind"/>
    <s v="non-SRP"/>
    <n v="180"/>
    <m/>
    <m/>
    <m/>
    <n v="0"/>
    <n v="0"/>
    <n v="360"/>
    <n v="0"/>
    <n v="720"/>
    <n v="360"/>
    <n v="0"/>
    <n v="0"/>
    <n v="0"/>
    <n v="0"/>
    <n v="180"/>
    <n v="0"/>
    <n v="0"/>
    <n v="0"/>
    <n v="0"/>
    <n v="0"/>
    <n v="0"/>
    <n v="0"/>
    <n v="0"/>
    <n v="0"/>
    <n v="0"/>
    <n v="0"/>
    <n v="0"/>
    <n v="0"/>
  </r>
  <r>
    <n v="717"/>
    <d v="2015-06-18T00:00:00"/>
    <x v="0"/>
    <s v="UN"/>
    <s v="Qandil"/>
    <x v="2"/>
    <m/>
    <s v="Sumel"/>
    <m/>
    <m/>
    <s v="Summer"/>
    <s v="Delivered"/>
    <s v="In-kind"/>
    <s v="SRP"/>
    <n v="1198"/>
    <m/>
    <m/>
    <m/>
    <n v="0"/>
    <n v="0"/>
    <n v="0"/>
    <n v="0"/>
    <n v="0"/>
    <n v="1198"/>
    <n v="0"/>
    <n v="0"/>
    <n v="0"/>
    <n v="0"/>
    <n v="0"/>
    <n v="0"/>
    <n v="0"/>
    <n v="0"/>
    <n v="2396"/>
    <n v="0"/>
    <n v="1198"/>
    <n v="0"/>
    <n v="0"/>
    <n v="0"/>
    <n v="0"/>
    <n v="0"/>
    <n v="0"/>
    <n v="0"/>
  </r>
  <r>
    <n v="718"/>
    <d v="2015-06-21T00:00:00"/>
    <x v="0"/>
    <s v="UN"/>
    <s v="REACH "/>
    <x v="1"/>
    <m/>
    <s v="KIRKUK - Daquq"/>
    <m/>
    <s v="Unfinished/Abandoned building"/>
    <s v="Normal"/>
    <s v="Delivered"/>
    <s v="In-kind"/>
    <s v="SRP"/>
    <n v="300"/>
    <n v="300"/>
    <m/>
    <m/>
    <n v="0"/>
    <n v="0"/>
    <n v="300"/>
    <n v="1800"/>
    <n v="1800"/>
    <n v="300"/>
    <n v="300"/>
    <n v="0"/>
    <n v="0"/>
    <n v="300"/>
    <n v="300"/>
    <n v="0"/>
    <n v="0"/>
    <n v="0"/>
    <n v="0"/>
    <n v="0"/>
    <n v="300"/>
    <n v="0"/>
    <n v="0"/>
    <n v="0"/>
    <n v="0"/>
    <n v="0"/>
    <n v="0"/>
    <n v="0"/>
  </r>
  <r>
    <n v="719"/>
    <d v="2015-06-22T00:00:00"/>
    <x v="0"/>
    <s v="UN"/>
    <s v="Qandil"/>
    <x v="2"/>
    <m/>
    <s v="Sumel"/>
    <m/>
    <m/>
    <s v="Summer"/>
    <s v="Delivered"/>
    <s v="In-kind"/>
    <s v="SRP"/>
    <n v="1131"/>
    <m/>
    <m/>
    <m/>
    <n v="0"/>
    <n v="0"/>
    <n v="0"/>
    <n v="0"/>
    <n v="0"/>
    <n v="1131"/>
    <n v="0"/>
    <n v="0"/>
    <n v="0"/>
    <n v="0"/>
    <n v="0"/>
    <n v="0"/>
    <n v="0"/>
    <n v="0"/>
    <n v="2262"/>
    <n v="0"/>
    <n v="1131"/>
    <n v="0"/>
    <n v="0"/>
    <n v="0"/>
    <n v="0"/>
    <n v="0"/>
    <n v="0"/>
    <n v="0"/>
  </r>
  <r>
    <n v="720"/>
    <d v="2015-06-23T00:00:00"/>
    <x v="0"/>
    <s v="UN"/>
    <s v="Qandil"/>
    <x v="2"/>
    <m/>
    <s v="Sumel"/>
    <m/>
    <m/>
    <s v="Summer"/>
    <s v="Delivered"/>
    <s v="In-kind"/>
    <s v="SRP"/>
    <n v="1309"/>
    <m/>
    <m/>
    <m/>
    <n v="0"/>
    <n v="0"/>
    <n v="0"/>
    <n v="0"/>
    <n v="0"/>
    <n v="1309"/>
    <n v="0"/>
    <n v="0"/>
    <n v="0"/>
    <n v="0"/>
    <n v="0"/>
    <n v="0"/>
    <n v="0"/>
    <n v="0"/>
    <n v="2618"/>
    <n v="0"/>
    <n v="1309"/>
    <n v="0"/>
    <n v="0"/>
    <n v="0"/>
    <n v="0"/>
    <n v="0"/>
    <n v="0"/>
    <n v="0"/>
  </r>
  <r>
    <n v="721"/>
    <d v="2015-06-24T00:00:00"/>
    <x v="0"/>
    <s v="UN"/>
    <s v="Qandil"/>
    <x v="2"/>
    <m/>
    <s v="Amedia"/>
    <m/>
    <m/>
    <s v="Summer"/>
    <s v="Delivered"/>
    <s v="In-kind"/>
    <s v="SRP"/>
    <n v="749"/>
    <m/>
    <m/>
    <m/>
    <n v="0"/>
    <n v="0"/>
    <n v="0"/>
    <n v="0"/>
    <n v="0"/>
    <n v="749"/>
    <n v="0"/>
    <n v="0"/>
    <n v="0"/>
    <n v="0"/>
    <n v="0"/>
    <n v="0"/>
    <n v="0"/>
    <n v="0"/>
    <n v="1498"/>
    <n v="0"/>
    <n v="749"/>
    <n v="0"/>
    <n v="0"/>
    <n v="0"/>
    <n v="0"/>
    <n v="0"/>
    <n v="0"/>
    <n v="0"/>
  </r>
  <r>
    <n v="722"/>
    <d v="2015-06-24T00:00:00"/>
    <x v="12"/>
    <s v="Int'l NGO"/>
    <m/>
    <x v="2"/>
    <m/>
    <s v="Sumel"/>
    <m/>
    <m/>
    <s v="Summer"/>
    <s v="Delivered"/>
    <s v="In-kind"/>
    <s v="non-SRP"/>
    <n v="200"/>
    <m/>
    <m/>
    <m/>
    <n v="0"/>
    <n v="0"/>
    <n v="200"/>
    <n v="0"/>
    <n v="800"/>
    <n v="400"/>
    <n v="0"/>
    <n v="0"/>
    <n v="0"/>
    <n v="0"/>
    <n v="200"/>
    <n v="0"/>
    <n v="0"/>
    <n v="0"/>
    <m/>
    <n v="0"/>
    <n v="0"/>
    <n v="0"/>
    <n v="0"/>
    <n v="0"/>
    <n v="0"/>
    <n v="0"/>
    <n v="0"/>
    <n v="0"/>
  </r>
  <r>
    <n v="723"/>
    <d v="2015-06-25T00:00:00"/>
    <x v="6"/>
    <s v="UN"/>
    <s v="IOM"/>
    <x v="5"/>
    <m/>
    <s v="Fares_الفارس"/>
    <m/>
    <m/>
    <s v="Summer"/>
    <s v="Delivered"/>
    <s v="In-kind"/>
    <s v="SRP"/>
    <n v="350"/>
    <n v="350"/>
    <m/>
    <m/>
    <n v="0"/>
    <n v="0"/>
    <n v="0"/>
    <n v="2100"/>
    <n v="2100"/>
    <n v="0"/>
    <n v="0"/>
    <n v="0"/>
    <n v="0"/>
    <n v="350"/>
    <n v="350"/>
    <n v="0"/>
    <n v="0"/>
    <n v="0"/>
    <n v="0"/>
    <n v="0"/>
    <n v="350"/>
    <n v="350"/>
    <n v="2100"/>
    <n v="0"/>
    <n v="0"/>
    <n v="0"/>
    <n v="0"/>
    <n v="0"/>
  </r>
  <r>
    <n v="724"/>
    <d v="2015-06-25T00:00:00"/>
    <x v="0"/>
    <s v="UN"/>
    <s v="REACH "/>
    <x v="1"/>
    <m/>
    <s v="KIRKUK - Daquq"/>
    <m/>
    <s v="Unfinished/Abandoned building"/>
    <s v="Normal"/>
    <s v="Delivered"/>
    <s v="In-kind"/>
    <s v="SRP"/>
    <n v="35"/>
    <n v="35"/>
    <m/>
    <m/>
    <n v="0"/>
    <n v="0"/>
    <n v="35"/>
    <n v="210"/>
    <n v="210"/>
    <n v="35"/>
    <n v="35"/>
    <n v="0"/>
    <n v="0"/>
    <n v="35"/>
    <n v="35"/>
    <n v="0"/>
    <n v="0"/>
    <n v="0"/>
    <n v="0"/>
    <n v="0"/>
    <n v="35"/>
    <n v="0"/>
    <n v="0"/>
    <n v="0"/>
    <n v="0"/>
    <n v="0"/>
    <n v="0"/>
    <n v="0"/>
  </r>
  <r>
    <n v="725"/>
    <d v="2015-06-25T00:00:00"/>
    <x v="0"/>
    <s v="UN"/>
    <s v="Qandil"/>
    <x v="2"/>
    <m/>
    <s v="Zakho"/>
    <m/>
    <m/>
    <s v="Summer"/>
    <s v="Delivered"/>
    <s v="In-kind"/>
    <s v="SRP"/>
    <n v="1545"/>
    <m/>
    <m/>
    <m/>
    <n v="0"/>
    <n v="0"/>
    <n v="0"/>
    <n v="0"/>
    <n v="0"/>
    <n v="1545"/>
    <n v="0"/>
    <n v="0"/>
    <n v="0"/>
    <n v="0"/>
    <n v="0"/>
    <n v="0"/>
    <n v="0"/>
    <n v="0"/>
    <n v="3090"/>
    <n v="0"/>
    <n v="1545"/>
    <n v="0"/>
    <n v="0"/>
    <n v="0"/>
    <n v="0"/>
    <n v="0"/>
    <n v="0"/>
    <n v="0"/>
  </r>
  <r>
    <n v="726"/>
    <d v="2015-06-28T00:00:00"/>
    <x v="0"/>
    <s v="UN"/>
    <s v="REACH "/>
    <x v="1"/>
    <m/>
    <s v="KIRKUK - Kirkuk"/>
    <m/>
    <s v="Unfinished/Abandoned building"/>
    <s v="Normal"/>
    <s v="Delivered"/>
    <s v="In-kind"/>
    <s v="SRP"/>
    <n v="24"/>
    <n v="24"/>
    <m/>
    <m/>
    <n v="0"/>
    <n v="0"/>
    <n v="24"/>
    <n v="144"/>
    <n v="144"/>
    <n v="24"/>
    <n v="24"/>
    <n v="0"/>
    <n v="0"/>
    <n v="24"/>
    <n v="24"/>
    <n v="0"/>
    <n v="0"/>
    <n v="0"/>
    <n v="0"/>
    <n v="0"/>
    <n v="24"/>
    <n v="0"/>
    <n v="0"/>
    <n v="0"/>
    <n v="0"/>
    <n v="0"/>
    <n v="0"/>
    <n v="0"/>
  </r>
  <r>
    <n v="727"/>
    <d v="2015-06-29T00:00:00"/>
    <x v="6"/>
    <s v="UN"/>
    <s v="IOM"/>
    <x v="5"/>
    <m/>
    <s v="Balad_بلد"/>
    <m/>
    <m/>
    <s v="Summer"/>
    <s v="Delivered"/>
    <s v="In-kind"/>
    <s v="SRP"/>
    <n v="350"/>
    <n v="350"/>
    <m/>
    <m/>
    <n v="0"/>
    <n v="0"/>
    <n v="0"/>
    <n v="2100"/>
    <n v="2100"/>
    <n v="0"/>
    <n v="0"/>
    <n v="0"/>
    <n v="0"/>
    <n v="350"/>
    <n v="350"/>
    <n v="0"/>
    <n v="0"/>
    <n v="0"/>
    <n v="0"/>
    <n v="0"/>
    <n v="350"/>
    <n v="350"/>
    <n v="350"/>
    <n v="0"/>
    <n v="0"/>
    <n v="0"/>
    <n v="0"/>
    <n v="2100"/>
  </r>
  <r>
    <n v="728"/>
    <d v="2015-06-29T00:00:00"/>
    <x v="21"/>
    <s v="Int'l NGO"/>
    <s v="YAO"/>
    <x v="3"/>
    <m/>
    <s v="Halabja_حلبجة"/>
    <m/>
    <m/>
    <s v="Summer"/>
    <s v="Delivered"/>
    <s v="In-kind"/>
    <s v="non-SRP"/>
    <n v="1146"/>
    <m/>
    <m/>
    <m/>
    <n v="0"/>
    <n v="0"/>
    <n v="0"/>
    <n v="0"/>
    <n v="0"/>
    <n v="1146"/>
    <n v="0"/>
    <n v="0"/>
    <n v="0"/>
    <n v="0"/>
    <n v="0"/>
    <n v="0"/>
    <n v="0"/>
    <n v="0"/>
    <n v="2292"/>
    <n v="0"/>
    <n v="1146"/>
    <n v="0"/>
    <n v="0"/>
    <n v="0"/>
    <n v="0"/>
    <n v="0"/>
    <n v="0"/>
    <n v="0"/>
  </r>
  <r>
    <n v="729"/>
    <d v="2015-06-29T00:00:00"/>
    <x v="21"/>
    <s v="Int'l NGO"/>
    <s v="YAO"/>
    <x v="3"/>
    <m/>
    <s v="Kalar_كلار"/>
    <m/>
    <m/>
    <s v="Summer"/>
    <s v="Delivered"/>
    <s v="In-kind"/>
    <s v="non-SRP"/>
    <n v="80"/>
    <n v="80"/>
    <m/>
    <m/>
    <n v="0"/>
    <n v="0"/>
    <n v="91"/>
    <n v="481"/>
    <n v="481"/>
    <n v="1809"/>
    <n v="27"/>
    <n v="0"/>
    <n v="0"/>
    <n v="86"/>
    <n v="0"/>
    <n v="0"/>
    <n v="0"/>
    <n v="0"/>
    <n v="3304"/>
    <n v="0"/>
    <n v="1200"/>
    <n v="0"/>
    <n v="0"/>
    <n v="0"/>
    <n v="0"/>
    <n v="0"/>
    <n v="0"/>
    <n v="0"/>
  </r>
  <r>
    <n v="730"/>
    <d v="2015-06-29T00:00:00"/>
    <x v="21"/>
    <s v="Int'l NGO"/>
    <s v="YAO"/>
    <x v="3"/>
    <m/>
    <s v="Sulaymaniya_السليمانية"/>
    <m/>
    <m/>
    <s v="Summer"/>
    <s v="Delivered"/>
    <s v="In-kind"/>
    <s v="non-SRP"/>
    <n v="4"/>
    <n v="4"/>
    <m/>
    <m/>
    <n v="0"/>
    <n v="0"/>
    <n v="5"/>
    <n v="31"/>
    <n v="62"/>
    <n v="4"/>
    <n v="4"/>
    <n v="0"/>
    <n v="0"/>
    <n v="4"/>
    <n v="0"/>
    <n v="0"/>
    <n v="0"/>
    <n v="0"/>
    <n v="0"/>
    <n v="0"/>
    <n v="0"/>
    <n v="0"/>
    <n v="0"/>
    <n v="0"/>
    <n v="0"/>
    <n v="0"/>
    <n v="0"/>
    <n v="0"/>
  </r>
  <r>
    <n v="731"/>
    <d v="2015-06-29T00:00:00"/>
    <x v="21"/>
    <s v="Int'l NGO"/>
    <s v="YAO"/>
    <x v="3"/>
    <m/>
    <s v="Sulaymaniya_السليمانية"/>
    <m/>
    <m/>
    <s v="Summer"/>
    <s v="Delivered"/>
    <s v="In-kind"/>
    <s v="non-SRP"/>
    <n v="2850"/>
    <m/>
    <m/>
    <m/>
    <n v="0"/>
    <n v="0"/>
    <n v="0"/>
    <n v="0"/>
    <n v="0"/>
    <n v="2850"/>
    <n v="0"/>
    <n v="0"/>
    <n v="0"/>
    <n v="0"/>
    <n v="0"/>
    <n v="0"/>
    <n v="0"/>
    <n v="0"/>
    <n v="5700"/>
    <n v="0"/>
    <n v="2850"/>
    <n v="0"/>
    <n v="0"/>
    <n v="0"/>
    <n v="0"/>
    <n v="0"/>
    <n v="0"/>
    <n v="0"/>
  </r>
  <r>
    <n v="732"/>
    <d v="2015-06-29T00:00:00"/>
    <x v="28"/>
    <s v="Nat'l NGO"/>
    <s v="REACH"/>
    <x v="1"/>
    <m/>
    <s v="Kirkuk__كركوك"/>
    <m/>
    <m/>
    <s v="Normal"/>
    <s v="Delivered"/>
    <s v="In-kind"/>
    <s v="non-SRP"/>
    <n v="242"/>
    <n v="242"/>
    <m/>
    <m/>
    <n v="0"/>
    <n v="0"/>
    <n v="1452"/>
    <n v="1452"/>
    <n v="1452"/>
    <n v="1452"/>
    <n v="0"/>
    <n v="0"/>
    <n v="1452"/>
    <n v="1452"/>
    <n v="0"/>
    <n v="0"/>
    <n v="0"/>
    <n v="0"/>
    <n v="0"/>
    <n v="0"/>
    <n v="0"/>
    <n v="0"/>
    <n v="0"/>
    <n v="0"/>
    <n v="0"/>
    <n v="0"/>
    <n v="0"/>
    <n v="0"/>
  </r>
  <r>
    <n v="733"/>
    <d v="2015-06-29T00:00:00"/>
    <x v="28"/>
    <s v="Nat'l NGO"/>
    <s v="REACH"/>
    <x v="3"/>
    <m/>
    <s v="Sulaymaniya_السليمانية"/>
    <m/>
    <m/>
    <s v="Normal"/>
    <s v="Delivered"/>
    <s v="In-kind"/>
    <s v="non-SRP"/>
    <n v="16"/>
    <n v="16"/>
    <m/>
    <m/>
    <n v="0"/>
    <n v="0"/>
    <n v="0"/>
    <n v="96"/>
    <n v="93"/>
    <n v="0"/>
    <n v="0"/>
    <n v="0"/>
    <n v="93"/>
    <n v="93"/>
    <n v="0"/>
    <n v="0"/>
    <n v="0"/>
    <n v="0"/>
    <n v="0"/>
    <n v="0"/>
    <n v="0"/>
    <n v="0"/>
    <n v="0"/>
    <n v="0"/>
    <n v="0"/>
    <n v="0"/>
    <n v="0"/>
    <n v="93"/>
  </r>
  <r>
    <n v="734"/>
    <d v="2015-06-29T00:00:00"/>
    <x v="27"/>
    <s v="Int'l NGO"/>
    <s v="Qandil"/>
    <x v="2"/>
    <m/>
    <s v="Sumel_سميل"/>
    <m/>
    <m/>
    <s v="Summer"/>
    <s v="Delivered"/>
    <s v="In-kind"/>
    <s v="non-SRP"/>
    <n v="3"/>
    <n v="3"/>
    <m/>
    <m/>
    <n v="0"/>
    <n v="0"/>
    <n v="3"/>
    <n v="18"/>
    <n v="0"/>
    <n v="3"/>
    <n v="3"/>
    <n v="0"/>
    <n v="3"/>
    <n v="3"/>
    <n v="0"/>
    <n v="0"/>
    <n v="0"/>
    <n v="0"/>
    <n v="0"/>
    <n v="0"/>
    <n v="0"/>
    <n v="0"/>
    <n v="0"/>
    <n v="0"/>
    <n v="0"/>
    <n v="0"/>
    <n v="0"/>
    <n v="0"/>
  </r>
  <r>
    <n v="735"/>
    <d v="2015-06-29T00:00:00"/>
    <x v="27"/>
    <s v="Int'l NGO"/>
    <s v="Qandil"/>
    <x v="2"/>
    <m/>
    <s v="Sumel_سميل"/>
    <m/>
    <m/>
    <s v="Summer"/>
    <s v="Delivered"/>
    <s v="In-kind"/>
    <s v="non-SRP"/>
    <n v="7553"/>
    <m/>
    <m/>
    <m/>
    <n v="0"/>
    <n v="0"/>
    <n v="0"/>
    <n v="0"/>
    <n v="0"/>
    <n v="7553"/>
    <n v="0"/>
    <n v="0"/>
    <n v="0"/>
    <n v="0"/>
    <n v="0"/>
    <n v="0"/>
    <n v="0"/>
    <n v="0"/>
    <n v="15106"/>
    <n v="0"/>
    <n v="7553"/>
    <n v="0"/>
    <n v="0"/>
    <n v="0"/>
    <n v="0"/>
    <n v="0"/>
    <n v="0"/>
    <n v="0"/>
  </r>
  <r>
    <n v="736"/>
    <d v="2015-06-29T00:00:00"/>
    <x v="27"/>
    <s v="Int'l NGO"/>
    <s v="Qandil"/>
    <x v="2"/>
    <m/>
    <s v="Zakho_زاخو"/>
    <m/>
    <m/>
    <s v="Summer"/>
    <s v="Delivered"/>
    <s v="In-kind"/>
    <s v="non-SRP"/>
    <n v="1545"/>
    <m/>
    <m/>
    <m/>
    <n v="0"/>
    <n v="0"/>
    <n v="0"/>
    <n v="0"/>
    <n v="0"/>
    <n v="1545"/>
    <n v="0"/>
    <n v="0"/>
    <n v="0"/>
    <n v="0"/>
    <n v="0"/>
    <n v="0"/>
    <n v="0"/>
    <n v="0"/>
    <n v="3090"/>
    <n v="0"/>
    <n v="1545"/>
    <n v="0"/>
    <n v="0"/>
    <n v="0"/>
    <n v="0"/>
    <n v="0"/>
    <n v="0"/>
    <n v="0"/>
  </r>
  <r>
    <n v="737"/>
    <d v="2015-06-29T00:00:00"/>
    <x v="27"/>
    <s v="Int'l NGO"/>
    <s v="Qandil"/>
    <x v="4"/>
    <m/>
    <s v="Choman_جومان"/>
    <m/>
    <m/>
    <s v="Summer"/>
    <s v="Delivered"/>
    <s v="In-kind"/>
    <s v="non-SRP"/>
    <n v="61"/>
    <m/>
    <m/>
    <m/>
    <n v="0"/>
    <n v="0"/>
    <n v="0"/>
    <n v="0"/>
    <n v="0"/>
    <n v="61"/>
    <n v="0"/>
    <n v="0"/>
    <n v="0"/>
    <n v="0"/>
    <n v="0"/>
    <n v="0"/>
    <n v="0"/>
    <n v="0"/>
    <n v="122"/>
    <n v="0"/>
    <n v="61"/>
    <n v="0"/>
    <n v="0"/>
    <n v="0"/>
    <n v="0"/>
    <n v="0"/>
    <n v="0"/>
    <n v="0"/>
  </r>
  <r>
    <n v="738"/>
    <d v="2015-06-29T00:00:00"/>
    <x v="27"/>
    <s v="Int'l NGO"/>
    <s v="Qandil"/>
    <x v="4"/>
    <m/>
    <s v="Erbil__اربيل"/>
    <m/>
    <m/>
    <s v="Summer"/>
    <s v="Delivered"/>
    <s v="In-kind"/>
    <s v="non-SRP"/>
    <n v="2000"/>
    <m/>
    <m/>
    <m/>
    <n v="0"/>
    <n v="0"/>
    <n v="0"/>
    <n v="0"/>
    <n v="0"/>
    <n v="2000"/>
    <n v="0"/>
    <n v="0"/>
    <n v="0"/>
    <n v="0"/>
    <n v="0"/>
    <n v="0"/>
    <n v="0"/>
    <n v="0"/>
    <n v="4000"/>
    <n v="0"/>
    <n v="2000"/>
    <n v="0"/>
    <n v="0"/>
    <n v="0"/>
    <n v="0"/>
    <n v="0"/>
    <n v="0"/>
    <n v="0"/>
  </r>
  <r>
    <n v="739"/>
    <d v="2015-06-29T00:00:00"/>
    <x v="27"/>
    <s v="Int'l NGO"/>
    <s v="Qandil"/>
    <x v="4"/>
    <m/>
    <s v="Koisnjaq_كويسنجق"/>
    <m/>
    <m/>
    <s v="Summer"/>
    <s v="Delivered"/>
    <s v="In-kind"/>
    <s v="non-SRP"/>
    <n v="485"/>
    <m/>
    <m/>
    <m/>
    <n v="0"/>
    <n v="0"/>
    <n v="0"/>
    <n v="0"/>
    <n v="0"/>
    <n v="485"/>
    <n v="0"/>
    <n v="0"/>
    <n v="0"/>
    <n v="0"/>
    <n v="0"/>
    <n v="0"/>
    <n v="0"/>
    <n v="0"/>
    <n v="970"/>
    <n v="0"/>
    <n v="1700"/>
    <n v="0"/>
    <n v="0"/>
    <n v="0"/>
    <n v="0"/>
    <n v="0"/>
    <n v="0"/>
    <n v="0"/>
  </r>
  <r>
    <n v="740"/>
    <d v="2015-06-29T00:00:00"/>
    <x v="27"/>
    <s v="Int'l NGO"/>
    <s v="Qandil"/>
    <x v="4"/>
    <m/>
    <s v="Mergasur_ميركسور"/>
    <m/>
    <m/>
    <s v="Summer"/>
    <s v="Delivered"/>
    <s v="In-kind"/>
    <s v="non-SRP"/>
    <n v="60"/>
    <m/>
    <m/>
    <m/>
    <n v="0"/>
    <n v="0"/>
    <n v="0"/>
    <n v="0"/>
    <n v="0"/>
    <n v="60"/>
    <n v="0"/>
    <n v="0"/>
    <n v="0"/>
    <n v="0"/>
    <n v="0"/>
    <n v="0"/>
    <n v="0"/>
    <n v="0"/>
    <n v="120"/>
    <n v="0"/>
    <n v="60"/>
    <n v="0"/>
    <n v="0"/>
    <n v="0"/>
    <n v="0"/>
    <n v="0"/>
    <n v="0"/>
    <n v="0"/>
  </r>
  <r>
    <n v="741"/>
    <d v="2015-06-29T00:00:00"/>
    <x v="27"/>
    <s v="Int'l NGO"/>
    <s v="Qandil"/>
    <x v="4"/>
    <m/>
    <s v="Shaqlawa_شقلاوة"/>
    <m/>
    <m/>
    <s v="Summer"/>
    <s v="Delivered"/>
    <s v="In-kind"/>
    <s v="non-SRP"/>
    <n v="1000"/>
    <m/>
    <m/>
    <m/>
    <n v="0"/>
    <n v="0"/>
    <n v="0"/>
    <n v="0"/>
    <n v="0"/>
    <n v="1000"/>
    <n v="0"/>
    <n v="0"/>
    <n v="0"/>
    <n v="0"/>
    <n v="0"/>
    <n v="0"/>
    <n v="0"/>
    <n v="0"/>
    <n v="0"/>
    <n v="1000"/>
    <n v="1000"/>
    <n v="0"/>
    <n v="0"/>
    <n v="0"/>
    <n v="0"/>
    <n v="0"/>
    <n v="0"/>
    <n v="0"/>
  </r>
  <r>
    <n v="742"/>
    <d v="2015-06-29T00:00:00"/>
    <x v="27"/>
    <s v="Int'l NGO"/>
    <s v="Qandil"/>
    <x v="4"/>
    <m/>
    <s v="Soran_راوندوز-صوران"/>
    <m/>
    <m/>
    <s v="Summer"/>
    <s v="Delivered"/>
    <s v="In-kind"/>
    <s v="non-SRP"/>
    <n v="1500"/>
    <m/>
    <m/>
    <m/>
    <n v="0"/>
    <n v="0"/>
    <n v="0"/>
    <n v="0"/>
    <n v="0"/>
    <n v="1500"/>
    <n v="0"/>
    <n v="0"/>
    <n v="0"/>
    <n v="0"/>
    <n v="0"/>
    <n v="0"/>
    <n v="0"/>
    <n v="0"/>
    <n v="2000"/>
    <n v="0"/>
    <n v="1500"/>
    <n v="0"/>
    <n v="0"/>
    <n v="0"/>
    <n v="0"/>
    <n v="0"/>
    <n v="0"/>
    <n v="0"/>
  </r>
  <r>
    <n v="743"/>
    <d v="2015-06-29T00:00:00"/>
    <x v="0"/>
    <s v="UN"/>
    <s v="Qandil"/>
    <x v="2"/>
    <m/>
    <s v="Zakho"/>
    <m/>
    <m/>
    <s v="Summer"/>
    <s v="Delivered"/>
    <s v="In-kind"/>
    <s v="SRP"/>
    <n v="1341"/>
    <m/>
    <m/>
    <m/>
    <n v="0"/>
    <n v="0"/>
    <n v="0"/>
    <n v="0"/>
    <n v="0"/>
    <n v="1341"/>
    <n v="0"/>
    <n v="0"/>
    <n v="0"/>
    <n v="0"/>
    <n v="0"/>
    <n v="0"/>
    <n v="0"/>
    <n v="0"/>
    <m/>
    <n v="0"/>
    <n v="1341"/>
    <n v="0"/>
    <n v="0"/>
    <n v="0"/>
    <n v="0"/>
    <n v="0"/>
    <n v="0"/>
    <n v="0"/>
  </r>
  <r>
    <n v="744"/>
    <d v="2015-06-30T00:00:00"/>
    <x v="6"/>
    <s v="UN"/>
    <s v="IOM"/>
    <x v="9"/>
    <m/>
    <s v="Karkh_الكرخ"/>
    <m/>
    <m/>
    <s v="Summer"/>
    <s v="Delivered"/>
    <s v="In-kind"/>
    <s v="SRP"/>
    <n v="200"/>
    <n v="200"/>
    <m/>
    <m/>
    <n v="0"/>
    <n v="0"/>
    <n v="0"/>
    <n v="1200"/>
    <n v="1200"/>
    <n v="0"/>
    <n v="0"/>
    <n v="0"/>
    <n v="0"/>
    <n v="200"/>
    <n v="0"/>
    <n v="0"/>
    <n v="0"/>
    <n v="0"/>
    <n v="0"/>
    <n v="0"/>
    <n v="200"/>
    <n v="200"/>
    <n v="200"/>
    <n v="0"/>
    <n v="0"/>
    <n v="0"/>
    <n v="0"/>
    <n v="1200"/>
  </r>
  <r>
    <n v="745"/>
    <d v="2015-06-30T00:00:00"/>
    <x v="0"/>
    <s v="UN"/>
    <s v="UNHCR"/>
    <x v="9"/>
    <m/>
    <s v="BAGHDAD - Resafa"/>
    <m/>
    <s v="Unfinished/Abandoned building"/>
    <s v="Normal"/>
    <s v="Delivered"/>
    <s v="In-kind"/>
    <s v="SRP"/>
    <n v="7"/>
    <n v="7"/>
    <m/>
    <m/>
    <n v="0"/>
    <n v="0"/>
    <n v="7"/>
    <n v="42"/>
    <n v="42"/>
    <n v="7"/>
    <n v="7"/>
    <n v="0"/>
    <n v="0"/>
    <n v="7"/>
    <n v="7"/>
    <n v="0"/>
    <n v="0"/>
    <n v="0"/>
    <n v="0"/>
    <n v="0"/>
    <n v="7"/>
    <n v="0"/>
    <n v="0"/>
    <n v="0"/>
    <n v="0"/>
    <n v="0"/>
    <n v="0"/>
    <n v="0"/>
  </r>
  <r>
    <n v="746"/>
    <d v="2015-06-30T00:00:00"/>
    <x v="0"/>
    <s v="UN"/>
    <s v="UNHCR"/>
    <x v="9"/>
    <m/>
    <s v="BAGHDAD - Resafa"/>
    <m/>
    <s v="Unfinished/Abandoned building"/>
    <s v="Normal"/>
    <s v="Delivered"/>
    <s v="In-kind"/>
    <s v="SRP"/>
    <n v="25"/>
    <n v="25"/>
    <m/>
    <m/>
    <n v="0"/>
    <n v="0"/>
    <n v="25"/>
    <n v="150"/>
    <n v="150"/>
    <n v="25"/>
    <n v="25"/>
    <n v="0"/>
    <n v="0"/>
    <n v="25"/>
    <n v="25"/>
    <n v="0"/>
    <n v="0"/>
    <n v="0"/>
    <n v="0"/>
    <n v="0"/>
    <n v="25"/>
    <n v="0"/>
    <n v="0"/>
    <n v="0"/>
    <n v="0"/>
    <n v="0"/>
    <n v="0"/>
    <n v="0"/>
  </r>
  <r>
    <n v="747"/>
    <d v="2015-06-30T00:00:00"/>
    <x v="27"/>
    <s v="Int'l NGO"/>
    <s v="Qandil"/>
    <x v="8"/>
    <m/>
    <s v="Shikhan_الشيخان"/>
    <m/>
    <m/>
    <s v="Summer"/>
    <s v="Delivered"/>
    <s v="In-kind"/>
    <s v="non-SRP"/>
    <n v="3518"/>
    <m/>
    <m/>
    <m/>
    <n v="0"/>
    <n v="0"/>
    <n v="0"/>
    <n v="0"/>
    <n v="0"/>
    <n v="3518"/>
    <n v="0"/>
    <n v="0"/>
    <n v="0"/>
    <n v="0"/>
    <n v="0"/>
    <n v="0"/>
    <n v="0"/>
    <n v="0"/>
    <n v="7036"/>
    <n v="0"/>
    <n v="3518"/>
    <n v="0"/>
    <n v="0"/>
    <n v="0"/>
    <n v="0"/>
    <n v="0"/>
    <n v="0"/>
    <n v="0"/>
  </r>
  <r>
    <n v="748"/>
    <d v="2015-06-30T00:00:00"/>
    <x v="0"/>
    <s v="UN"/>
    <s v="Qandil"/>
    <x v="2"/>
    <m/>
    <s v="Zakho"/>
    <m/>
    <m/>
    <s v="Summer"/>
    <s v="Delivered"/>
    <s v="In-kind"/>
    <s v="SRP"/>
    <n v="1500"/>
    <m/>
    <m/>
    <m/>
    <n v="0"/>
    <n v="0"/>
    <n v="0"/>
    <n v="0"/>
    <n v="0"/>
    <n v="1500"/>
    <n v="0"/>
    <n v="0"/>
    <m/>
    <m/>
    <m/>
    <n v="0"/>
    <n v="0"/>
    <n v="0"/>
    <m/>
    <n v="0"/>
    <n v="1500"/>
    <n v="0"/>
    <n v="0"/>
    <n v="0"/>
    <n v="0"/>
    <n v="0"/>
    <n v="0"/>
    <n v="0"/>
  </r>
  <r>
    <n v="749"/>
    <d v="2015-07-01T00:00:00"/>
    <x v="6"/>
    <s v="UN"/>
    <s v="IOM"/>
    <x v="4"/>
    <m/>
    <s v="Shaqlawa_شقلاوة"/>
    <m/>
    <m/>
    <s v="Summer"/>
    <s v="Delivered"/>
    <s v="In-kind"/>
    <s v="SRP"/>
    <n v="200"/>
    <n v="200"/>
    <m/>
    <m/>
    <n v="0"/>
    <n v="0"/>
    <n v="0"/>
    <n v="1200"/>
    <n v="1200"/>
    <n v="0"/>
    <n v="0"/>
    <n v="0"/>
    <n v="0"/>
    <n v="200"/>
    <n v="200"/>
    <n v="0"/>
    <n v="0"/>
    <n v="0"/>
    <n v="0"/>
    <n v="0"/>
    <n v="200"/>
    <n v="0"/>
    <n v="200"/>
    <n v="0"/>
    <n v="0"/>
    <n v="0"/>
    <n v="0"/>
    <n v="1200"/>
  </r>
  <r>
    <n v="750"/>
    <d v="2015-07-01T00:00:00"/>
    <x v="6"/>
    <s v="UN"/>
    <s v="IOM"/>
    <x v="5"/>
    <m/>
    <s v="Balad_بلد"/>
    <m/>
    <m/>
    <s v="Summer"/>
    <s v="Delivered"/>
    <s v="In-kind"/>
    <s v="SRP"/>
    <n v="325"/>
    <n v="325"/>
    <m/>
    <m/>
    <n v="0"/>
    <n v="0"/>
    <n v="0"/>
    <n v="1950"/>
    <n v="1950"/>
    <n v="0"/>
    <n v="0"/>
    <n v="0"/>
    <n v="325"/>
    <n v="325"/>
    <n v="325"/>
    <n v="0"/>
    <n v="0"/>
    <n v="0"/>
    <n v="0"/>
    <n v="0"/>
    <n v="325"/>
    <n v="0"/>
    <n v="325"/>
    <n v="0"/>
    <n v="0"/>
    <n v="0"/>
    <n v="0"/>
    <n v="1950"/>
  </r>
  <r>
    <n v="751"/>
    <d v="2015-07-01T00:00:00"/>
    <x v="6"/>
    <s v="UN"/>
    <s v="IOM"/>
    <x v="4"/>
    <m/>
    <s v="Shaqlawa_شقلاوة"/>
    <m/>
    <m/>
    <s v="Summer"/>
    <s v="Delivered"/>
    <s v="In-kind"/>
    <s v="SRP"/>
    <n v="200"/>
    <n v="200"/>
    <m/>
    <m/>
    <n v="0"/>
    <n v="0"/>
    <n v="0"/>
    <n v="1200"/>
    <n v="1200"/>
    <n v="0"/>
    <n v="0"/>
    <n v="0"/>
    <n v="0"/>
    <n v="200"/>
    <n v="200"/>
    <n v="0"/>
    <n v="0"/>
    <n v="0"/>
    <n v="0"/>
    <n v="0"/>
    <n v="200"/>
    <n v="0"/>
    <n v="200"/>
    <n v="0"/>
    <n v="0"/>
    <n v="0"/>
    <n v="0"/>
    <n v="1200"/>
  </r>
  <r>
    <n v="752"/>
    <d v="2015-07-01T00:00:00"/>
    <x v="0"/>
    <s v="UN"/>
    <s v="UNHCR"/>
    <x v="9"/>
    <m/>
    <s v="BAGHDAD - Resafa"/>
    <m/>
    <s v="Unfinished/Abandoned building"/>
    <s v="Normal"/>
    <s v="Delivered"/>
    <s v="In-kind"/>
    <s v="SRP"/>
    <n v="31"/>
    <n v="31"/>
    <m/>
    <m/>
    <n v="0"/>
    <n v="0"/>
    <n v="31"/>
    <n v="186"/>
    <n v="186"/>
    <n v="31"/>
    <n v="31"/>
    <n v="0"/>
    <n v="0"/>
    <n v="31"/>
    <n v="31"/>
    <n v="0"/>
    <n v="0"/>
    <n v="0"/>
    <n v="0"/>
    <n v="0"/>
    <n v="31"/>
    <n v="0"/>
    <n v="0"/>
    <n v="0"/>
    <n v="0"/>
    <n v="0"/>
    <n v="0"/>
    <n v="0"/>
  </r>
  <r>
    <n v="753"/>
    <d v="2015-07-01T00:00:00"/>
    <x v="0"/>
    <s v="UN"/>
    <s v="UNHCR"/>
    <x v="9"/>
    <m/>
    <s v="BAGHDAD - Karkh"/>
    <m/>
    <s v="Unfinished/Abandoned building"/>
    <s v="Normal"/>
    <s v="Delivered"/>
    <s v="In-kind"/>
    <s v="SRP"/>
    <n v="21"/>
    <n v="21"/>
    <m/>
    <m/>
    <n v="0"/>
    <n v="0"/>
    <n v="21"/>
    <n v="126"/>
    <n v="126"/>
    <n v="21"/>
    <n v="21"/>
    <n v="0"/>
    <n v="0"/>
    <n v="21"/>
    <n v="21"/>
    <n v="0"/>
    <n v="0"/>
    <n v="0"/>
    <n v="0"/>
    <n v="0"/>
    <n v="21"/>
    <n v="0"/>
    <n v="0"/>
    <n v="0"/>
    <n v="0"/>
    <n v="0"/>
    <n v="0"/>
    <n v="0"/>
  </r>
  <r>
    <n v="754"/>
    <d v="2015-07-01T00:00:00"/>
    <x v="0"/>
    <s v="UN"/>
    <s v="UNHCR"/>
    <x v="9"/>
    <m/>
    <s v="BAGHDAD - Karkh"/>
    <m/>
    <s v="Unfinished/Abandoned building"/>
    <s v="Normal"/>
    <s v="Delivered"/>
    <s v="In-kind"/>
    <s v="SRP"/>
    <n v="90"/>
    <n v="90"/>
    <m/>
    <m/>
    <n v="0"/>
    <n v="0"/>
    <n v="90"/>
    <n v="540"/>
    <n v="540"/>
    <n v="90"/>
    <n v="90"/>
    <n v="0"/>
    <n v="0"/>
    <n v="90"/>
    <n v="90"/>
    <n v="0"/>
    <n v="0"/>
    <n v="0"/>
    <n v="0"/>
    <n v="0"/>
    <n v="90"/>
    <n v="0"/>
    <n v="0"/>
    <n v="0"/>
    <n v="0"/>
    <n v="0"/>
    <n v="0"/>
    <n v="0"/>
  </r>
  <r>
    <n v="755"/>
    <d v="2015-07-01T00:00:00"/>
    <x v="0"/>
    <s v="UN"/>
    <s v="Qandil"/>
    <x v="2"/>
    <m/>
    <s v="Zakho_زاخو"/>
    <m/>
    <s v="Chamishku Camp"/>
    <s v="Normal"/>
    <s v="Delivered"/>
    <s v="In-kind"/>
    <s v="SRP"/>
    <n v="1392"/>
    <m/>
    <m/>
    <m/>
    <n v="0"/>
    <n v="0"/>
    <n v="0"/>
    <n v="0"/>
    <n v="0"/>
    <n v="1392"/>
    <n v="0"/>
    <n v="0"/>
    <n v="0"/>
    <n v="0"/>
    <n v="0"/>
    <n v="0"/>
    <n v="0"/>
    <n v="0"/>
    <n v="0"/>
    <n v="0"/>
    <n v="1392"/>
    <n v="0"/>
    <n v="0"/>
    <n v="0"/>
    <n v="0"/>
    <n v="0"/>
    <n v="0"/>
    <n v="0"/>
  </r>
  <r>
    <n v="756"/>
    <d v="2015-07-01T00:00:00"/>
    <x v="0"/>
    <s v="UN"/>
    <s v="Qandil"/>
    <x v="2"/>
    <m/>
    <s v="Zakho_زاخو"/>
    <m/>
    <s v="Bersive1"/>
    <s v="Normal"/>
    <s v="Delivered"/>
    <s v="In-kind"/>
    <s v="SRP"/>
    <n v="542"/>
    <m/>
    <m/>
    <m/>
    <n v="0"/>
    <n v="0"/>
    <n v="0"/>
    <n v="0"/>
    <n v="0"/>
    <n v="542"/>
    <n v="0"/>
    <n v="0"/>
    <n v="0"/>
    <n v="0"/>
    <n v="0"/>
    <n v="0"/>
    <n v="0"/>
    <n v="0"/>
    <n v="0"/>
    <n v="0"/>
    <n v="542"/>
    <n v="0"/>
    <n v="0"/>
    <n v="0"/>
    <n v="0"/>
    <n v="0"/>
    <n v="0"/>
    <n v="0"/>
  </r>
  <r>
    <n v="757"/>
    <d v="2015-07-01T00:00:00"/>
    <x v="0"/>
    <s v="UN"/>
    <s v="Qandil"/>
    <x v="2"/>
    <m/>
    <s v="Sumel_سميل"/>
    <m/>
    <s v="Kabarto1 Camp"/>
    <s v="Normal"/>
    <s v="Delivered"/>
    <s v="In-kind"/>
    <s v="SRP"/>
    <n v="18"/>
    <m/>
    <m/>
    <m/>
    <n v="0"/>
    <n v="0"/>
    <n v="0"/>
    <n v="0"/>
    <n v="0"/>
    <n v="18"/>
    <n v="0"/>
    <n v="0"/>
    <n v="0"/>
    <n v="0"/>
    <n v="0"/>
    <n v="0"/>
    <n v="0"/>
    <n v="0"/>
    <n v="36"/>
    <n v="0"/>
    <n v="18"/>
    <n v="0"/>
    <n v="0"/>
    <n v="0"/>
    <n v="0"/>
    <n v="0"/>
    <n v="0"/>
    <n v="0"/>
  </r>
  <r>
    <n v="758"/>
    <d v="2015-07-02T00:00:00"/>
    <x v="6"/>
    <s v="UN"/>
    <s v="IOM"/>
    <x v="4"/>
    <m/>
    <s v="Shaqlawa_شقلاوة"/>
    <m/>
    <m/>
    <s v="Summer"/>
    <s v="Delivered"/>
    <s v="In-kind"/>
    <s v="SRP"/>
    <n v="200"/>
    <n v="200"/>
    <m/>
    <m/>
    <n v="0"/>
    <n v="0"/>
    <n v="0"/>
    <n v="1200"/>
    <n v="1200"/>
    <n v="0"/>
    <n v="0"/>
    <n v="0"/>
    <n v="0"/>
    <n v="200"/>
    <n v="200"/>
    <n v="0"/>
    <n v="0"/>
    <n v="0"/>
    <n v="0"/>
    <n v="0"/>
    <n v="200"/>
    <n v="0"/>
    <n v="200"/>
    <n v="0"/>
    <n v="0"/>
    <n v="0"/>
    <n v="0"/>
    <n v="1200"/>
  </r>
  <r>
    <n v="759"/>
    <d v="2015-07-02T00:00:00"/>
    <x v="0"/>
    <s v="UN"/>
    <s v="UNHCR"/>
    <x v="9"/>
    <m/>
    <s v="BAGHDAD - Resafa"/>
    <m/>
    <s v="Unfinished/Abandoned building"/>
    <s v="Normal"/>
    <s v="Delivered"/>
    <s v="In-kind"/>
    <s v="SRP"/>
    <n v="16"/>
    <n v="16"/>
    <m/>
    <m/>
    <n v="0"/>
    <n v="0"/>
    <n v="16"/>
    <n v="96"/>
    <n v="96"/>
    <n v="16"/>
    <n v="16"/>
    <n v="0"/>
    <n v="0"/>
    <n v="16"/>
    <n v="16"/>
    <n v="0"/>
    <n v="0"/>
    <n v="0"/>
    <n v="0"/>
    <n v="0"/>
    <n v="16"/>
    <n v="0"/>
    <n v="0"/>
    <n v="0"/>
    <n v="0"/>
    <n v="0"/>
    <n v="0"/>
    <n v="0"/>
  </r>
  <r>
    <n v="760"/>
    <d v="2015-07-02T00:00:00"/>
    <x v="0"/>
    <s v="UN"/>
    <s v="UNHCR"/>
    <x v="9"/>
    <m/>
    <s v="BAGHDAD - Resafa"/>
    <m/>
    <s v="Unfinished/Abandoned building"/>
    <s v="Normal"/>
    <s v="Delivered"/>
    <s v="In-kind"/>
    <s v="SRP"/>
    <n v="17"/>
    <n v="17"/>
    <m/>
    <m/>
    <n v="0"/>
    <n v="0"/>
    <n v="17"/>
    <n v="102"/>
    <n v="102"/>
    <n v="17"/>
    <n v="17"/>
    <n v="0"/>
    <n v="0"/>
    <n v="17"/>
    <n v="17"/>
    <n v="0"/>
    <n v="0"/>
    <n v="0"/>
    <n v="0"/>
    <n v="0"/>
    <n v="17"/>
    <n v="0"/>
    <n v="0"/>
    <n v="0"/>
    <n v="0"/>
    <n v="0"/>
    <n v="0"/>
    <n v="0"/>
  </r>
  <r>
    <n v="761"/>
    <d v="2015-07-02T00:00:00"/>
    <x v="0"/>
    <s v="UN"/>
    <s v="Qandil"/>
    <x v="2"/>
    <m/>
    <s v="Zakho_زاخو"/>
    <m/>
    <s v="Bersive1"/>
    <s v="Normal"/>
    <s v="Delivered"/>
    <s v="In-kind"/>
    <s v="SRP"/>
    <n v="1336"/>
    <m/>
    <m/>
    <m/>
    <n v="0"/>
    <n v="0"/>
    <n v="0"/>
    <n v="0"/>
    <n v="0"/>
    <n v="1336"/>
    <n v="0"/>
    <n v="0"/>
    <n v="0"/>
    <n v="0"/>
    <n v="0"/>
    <n v="0"/>
    <n v="0"/>
    <n v="0"/>
    <n v="0"/>
    <n v="0"/>
    <n v="1336"/>
    <n v="0"/>
    <n v="0"/>
    <n v="0"/>
    <n v="0"/>
    <n v="0"/>
    <n v="0"/>
    <n v="0"/>
  </r>
  <r>
    <n v="762"/>
    <d v="2015-07-04T00:00:00"/>
    <x v="6"/>
    <s v="UN"/>
    <s v="IOM"/>
    <x v="12"/>
    <m/>
    <s v="Kerbala__كربلاء"/>
    <m/>
    <m/>
    <s v="Summer"/>
    <s v="Delivered"/>
    <s v="In-kind"/>
    <s v="SRP"/>
    <n v="300"/>
    <n v="300"/>
    <m/>
    <m/>
    <n v="0"/>
    <n v="0"/>
    <n v="0"/>
    <n v="1800"/>
    <n v="1800"/>
    <n v="0"/>
    <n v="0"/>
    <n v="0"/>
    <n v="0"/>
    <n v="300"/>
    <n v="300"/>
    <n v="0"/>
    <n v="0"/>
    <n v="0"/>
    <n v="0"/>
    <n v="0"/>
    <n v="300"/>
    <n v="0"/>
    <n v="300"/>
    <n v="0"/>
    <n v="0"/>
    <n v="0"/>
    <n v="0"/>
    <n v="1800"/>
  </r>
  <r>
    <n v="763"/>
    <d v="2015-07-05T00:00:00"/>
    <x v="0"/>
    <s v="UN"/>
    <s v="Muslim Aid"/>
    <x v="5"/>
    <m/>
    <s v="SALAH AL DIN - Samarra"/>
    <m/>
    <s v="Unfinished/Abandoned building"/>
    <s v="Normal"/>
    <s v="Delivered"/>
    <s v="In-kind"/>
    <s v="SRP"/>
    <n v="500"/>
    <n v="500"/>
    <m/>
    <m/>
    <n v="0"/>
    <n v="0"/>
    <n v="500"/>
    <n v="3000"/>
    <n v="3000"/>
    <n v="500"/>
    <n v="500"/>
    <n v="0"/>
    <n v="0"/>
    <n v="500"/>
    <n v="500"/>
    <n v="0"/>
    <n v="0"/>
    <n v="0"/>
    <n v="0"/>
    <n v="0"/>
    <n v="500"/>
    <n v="0"/>
    <n v="0"/>
    <n v="0"/>
    <n v="0"/>
    <n v="0"/>
    <n v="0"/>
    <n v="0"/>
  </r>
  <r>
    <n v="764"/>
    <d v="2015-07-05T00:00:00"/>
    <x v="0"/>
    <s v="UN"/>
    <s v="UNHCR"/>
    <x v="9"/>
    <m/>
    <s v="BAGHDAD - Karkh"/>
    <m/>
    <s v="Unfinished/Abandoned building"/>
    <s v="Normal"/>
    <s v="Delivered"/>
    <s v="In-kind"/>
    <s v="SRP"/>
    <n v="309"/>
    <n v="309"/>
    <m/>
    <m/>
    <n v="0"/>
    <n v="0"/>
    <n v="309"/>
    <n v="1854"/>
    <n v="1854"/>
    <n v="309"/>
    <n v="309"/>
    <n v="0"/>
    <n v="0"/>
    <n v="309"/>
    <n v="309"/>
    <n v="0"/>
    <n v="0"/>
    <n v="0"/>
    <n v="0"/>
    <n v="0"/>
    <n v="309"/>
    <n v="0"/>
    <n v="0"/>
    <n v="0"/>
    <n v="0"/>
    <n v="0"/>
    <n v="0"/>
    <n v="0"/>
  </r>
  <r>
    <n v="765"/>
    <d v="2015-07-05T00:00:00"/>
    <x v="0"/>
    <s v="UN"/>
    <s v="UNHCR"/>
    <x v="9"/>
    <m/>
    <s v="BAGHDAD - Resafa"/>
    <m/>
    <s v="Unfinished/Abandoned building"/>
    <s v="Normal"/>
    <s v="Delivered"/>
    <s v="In-kind"/>
    <s v="SRP"/>
    <n v="181"/>
    <n v="181"/>
    <m/>
    <m/>
    <n v="0"/>
    <n v="0"/>
    <n v="181"/>
    <n v="1086"/>
    <n v="1086"/>
    <n v="181"/>
    <n v="181"/>
    <n v="0"/>
    <n v="0"/>
    <n v="181"/>
    <n v="181"/>
    <n v="0"/>
    <n v="0"/>
    <n v="0"/>
    <n v="0"/>
    <n v="0"/>
    <n v="181"/>
    <n v="0"/>
    <n v="0"/>
    <n v="0"/>
    <n v="0"/>
    <n v="0"/>
    <n v="0"/>
    <n v="0"/>
  </r>
  <r>
    <n v="766"/>
    <d v="2015-07-06T00:00:00"/>
    <x v="6"/>
    <s v="UN"/>
    <s v="IOM"/>
    <x v="4"/>
    <m/>
    <s v="Soran_راوندوز-صوران"/>
    <m/>
    <m/>
    <s v="Summer"/>
    <s v="Delivered"/>
    <s v="In-kind"/>
    <s v="SRP"/>
    <n v="200"/>
    <n v="200"/>
    <m/>
    <m/>
    <n v="0"/>
    <n v="0"/>
    <n v="0"/>
    <n v="1200"/>
    <n v="1200"/>
    <n v="0"/>
    <n v="0"/>
    <n v="0"/>
    <n v="0"/>
    <n v="200"/>
    <n v="200"/>
    <n v="0"/>
    <n v="0"/>
    <n v="0"/>
    <n v="0"/>
    <n v="0"/>
    <n v="200"/>
    <n v="0"/>
    <n v="200"/>
    <n v="0"/>
    <n v="0"/>
    <n v="0"/>
    <n v="0"/>
    <n v="1200"/>
  </r>
  <r>
    <n v="767"/>
    <d v="2015-07-06T00:00:00"/>
    <x v="6"/>
    <s v="UN"/>
    <s v="IOM"/>
    <x v="5"/>
    <m/>
    <s v="Samarra_سامراء"/>
    <m/>
    <m/>
    <s v="Summer"/>
    <s v="Delivered"/>
    <s v="In-kind"/>
    <s v="SRP"/>
    <n v="325"/>
    <n v="325"/>
    <m/>
    <m/>
    <n v="0"/>
    <n v="0"/>
    <n v="0"/>
    <n v="1950"/>
    <n v="1950"/>
    <n v="0"/>
    <n v="0"/>
    <n v="0"/>
    <n v="325"/>
    <n v="325"/>
    <n v="325"/>
    <n v="0"/>
    <n v="0"/>
    <n v="0"/>
    <n v="0"/>
    <n v="0"/>
    <n v="325"/>
    <n v="0"/>
    <n v="325"/>
    <n v="0"/>
    <n v="0"/>
    <n v="0"/>
    <n v="0"/>
    <n v="1950"/>
  </r>
  <r>
    <n v="768"/>
    <d v="2015-07-06T00:00:00"/>
    <x v="0"/>
    <s v="UN"/>
    <s v="Qandil"/>
    <x v="4"/>
    <m/>
    <s v="ERBIL - Erbil"/>
    <m/>
    <s v="Rented houses"/>
    <s v="Summer"/>
    <s v="Delivered"/>
    <s v="In-kind"/>
    <s v="SRP"/>
    <n v="25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769"/>
    <d v="2015-07-06T00:00:00"/>
    <x v="0"/>
    <s v="UN"/>
    <s v="REACH "/>
    <x v="1"/>
    <m/>
    <s v="KIRKUK - Kirkuk"/>
    <m/>
    <s v="Unfinished/Abandoned building"/>
    <s v="Normal"/>
    <s v="Delivered"/>
    <s v="In-kind"/>
    <s v="SRP"/>
    <n v="58"/>
    <n v="58"/>
    <m/>
    <m/>
    <n v="0"/>
    <n v="0"/>
    <n v="58"/>
    <n v="348"/>
    <n v="348"/>
    <n v="58"/>
    <n v="58"/>
    <n v="0"/>
    <n v="0"/>
    <n v="58"/>
    <n v="58"/>
    <n v="0"/>
    <n v="0"/>
    <n v="0"/>
    <n v="0"/>
    <n v="0"/>
    <n v="58"/>
    <n v="0"/>
    <n v="0"/>
    <n v="0"/>
    <n v="0"/>
    <n v="0"/>
    <n v="0"/>
    <n v="0"/>
  </r>
  <r>
    <n v="770"/>
    <d v="2015-07-06T00:00:00"/>
    <x v="0"/>
    <s v="UN"/>
    <s v="Qandil"/>
    <x v="2"/>
    <m/>
    <s v="Zakho_زاخو"/>
    <m/>
    <s v="Bersive1"/>
    <s v="Normal"/>
    <s v="Delivered"/>
    <s v="In-kind"/>
    <s v="SRP"/>
    <n v="23"/>
    <m/>
    <m/>
    <m/>
    <n v="0"/>
    <n v="0"/>
    <n v="0"/>
    <n v="0"/>
    <n v="0"/>
    <n v="23"/>
    <n v="0"/>
    <n v="0"/>
    <n v="0"/>
    <n v="0"/>
    <n v="0"/>
    <n v="0"/>
    <n v="0"/>
    <n v="0"/>
    <n v="0"/>
    <n v="0"/>
    <n v="23"/>
    <n v="0"/>
    <n v="0"/>
    <n v="0"/>
    <n v="0"/>
    <n v="0"/>
    <n v="0"/>
    <n v="0"/>
  </r>
  <r>
    <n v="771"/>
    <d v="2015-07-07T00:00:00"/>
    <x v="6"/>
    <s v="UN"/>
    <s v="IOM"/>
    <x v="4"/>
    <m/>
    <s v="Soran_راوندوز-صوران"/>
    <m/>
    <m/>
    <s v="Summer"/>
    <s v="Delivered"/>
    <s v="In-kind"/>
    <s v="SRP"/>
    <n v="150"/>
    <n v="150"/>
    <m/>
    <m/>
    <n v="0"/>
    <n v="0"/>
    <n v="0"/>
    <n v="900"/>
    <n v="900"/>
    <n v="0"/>
    <n v="0"/>
    <n v="0"/>
    <n v="0"/>
    <n v="150"/>
    <n v="150"/>
    <n v="0"/>
    <n v="0"/>
    <n v="0"/>
    <n v="0"/>
    <n v="0"/>
    <n v="150"/>
    <n v="0"/>
    <n v="150"/>
    <n v="0"/>
    <n v="0"/>
    <n v="0"/>
    <n v="0"/>
    <n v="900"/>
  </r>
  <r>
    <n v="772"/>
    <d v="2015-07-07T00:00:00"/>
    <x v="6"/>
    <s v="UN"/>
    <s v="IOM"/>
    <x v="7"/>
    <m/>
    <s v="Kut_الكوت"/>
    <m/>
    <m/>
    <s v="Summer"/>
    <s v="Delivered"/>
    <s v="In-kind"/>
    <s v="SRP"/>
    <n v="150"/>
    <n v="150"/>
    <m/>
    <m/>
    <n v="0"/>
    <n v="0"/>
    <n v="0"/>
    <n v="0"/>
    <n v="900"/>
    <n v="0"/>
    <n v="0"/>
    <n v="0"/>
    <n v="0"/>
    <n v="0"/>
    <n v="900"/>
    <n v="0"/>
    <n v="0"/>
    <n v="0"/>
    <n v="0"/>
    <n v="0"/>
    <n v="150"/>
    <n v="0"/>
    <n v="150"/>
    <n v="0"/>
    <n v="0"/>
    <n v="0"/>
    <n v="0"/>
    <n v="0"/>
  </r>
  <r>
    <n v="773"/>
    <d v="2015-07-07T00:00:00"/>
    <x v="6"/>
    <s v="UN"/>
    <s v="IOM"/>
    <x v="6"/>
    <m/>
    <s v="Hilla_الحلة"/>
    <m/>
    <m/>
    <s v="Summer"/>
    <s v="Delivered"/>
    <s v="In-kind"/>
    <s v="SRP"/>
    <n v="150"/>
    <n v="150"/>
    <m/>
    <m/>
    <n v="0"/>
    <n v="0"/>
    <n v="0"/>
    <n v="0"/>
    <n v="900"/>
    <n v="0"/>
    <n v="0"/>
    <n v="0"/>
    <n v="0"/>
    <n v="0"/>
    <n v="900"/>
    <n v="0"/>
    <n v="0"/>
    <n v="0"/>
    <n v="0"/>
    <n v="0"/>
    <n v="150"/>
    <n v="0"/>
    <n v="150"/>
    <n v="0"/>
    <n v="0"/>
    <n v="0"/>
    <n v="0"/>
    <n v="0"/>
  </r>
  <r>
    <n v="774"/>
    <d v="2015-07-07T00:00:00"/>
    <x v="0"/>
    <s v="UN"/>
    <s v="REACH "/>
    <x v="1"/>
    <m/>
    <s v="KIRKUK - Kirkuk"/>
    <m/>
    <s v="Unknown shelter type"/>
    <s v="Normal"/>
    <s v="Delivered"/>
    <s v="In-kind"/>
    <s v="SRP"/>
    <n v="48"/>
    <n v="48"/>
    <m/>
    <m/>
    <n v="0"/>
    <n v="0"/>
    <n v="48"/>
    <n v="288"/>
    <n v="288"/>
    <n v="48"/>
    <n v="48"/>
    <n v="0"/>
    <n v="0"/>
    <n v="48"/>
    <n v="48"/>
    <n v="0"/>
    <n v="0"/>
    <n v="0"/>
    <n v="0"/>
    <n v="0"/>
    <n v="48"/>
    <n v="0"/>
    <n v="0"/>
    <n v="0"/>
    <n v="0"/>
    <n v="0"/>
    <n v="0"/>
    <n v="0"/>
  </r>
  <r>
    <n v="775"/>
    <d v="2015-07-08T00:00:00"/>
    <x v="6"/>
    <s v="UN"/>
    <s v="IOM"/>
    <x v="4"/>
    <m/>
    <s v="Soran_راوندوز-صوران"/>
    <m/>
    <m/>
    <s v="Summer"/>
    <s v="Delivered"/>
    <s v="In-kind"/>
    <s v="SRP"/>
    <n v="150"/>
    <n v="150"/>
    <m/>
    <m/>
    <n v="0"/>
    <n v="0"/>
    <n v="0"/>
    <n v="600"/>
    <n v="600"/>
    <n v="0"/>
    <n v="0"/>
    <n v="0"/>
    <n v="0"/>
    <n v="150"/>
    <n v="150"/>
    <n v="0"/>
    <n v="0"/>
    <n v="0"/>
    <n v="0"/>
    <n v="0"/>
    <n v="0"/>
    <n v="0"/>
    <n v="150"/>
    <n v="0"/>
    <n v="0"/>
    <n v="0"/>
    <n v="0"/>
    <n v="600"/>
  </r>
  <r>
    <n v="776"/>
    <d v="2015-07-08T00:00:00"/>
    <x v="6"/>
    <s v="UN"/>
    <s v="IOM"/>
    <x v="5"/>
    <m/>
    <s v="Samarra_سامراء"/>
    <m/>
    <m/>
    <s v="Summer"/>
    <s v="Delivered"/>
    <s v="In-kind"/>
    <s v="SRP"/>
    <n v="200"/>
    <n v="200"/>
    <m/>
    <m/>
    <n v="0"/>
    <n v="0"/>
    <n v="0"/>
    <n v="0"/>
    <n v="1200"/>
    <n v="0"/>
    <n v="0"/>
    <n v="0"/>
    <n v="0"/>
    <n v="0"/>
    <n v="200"/>
    <n v="0"/>
    <n v="0"/>
    <n v="0"/>
    <n v="0"/>
    <n v="0"/>
    <n v="200"/>
    <n v="0"/>
    <n v="200"/>
    <n v="0"/>
    <n v="0"/>
    <n v="0"/>
    <n v="0"/>
    <n v="0"/>
  </r>
  <r>
    <n v="777"/>
    <d v="2015-07-08T00:00:00"/>
    <x v="6"/>
    <s v="UN"/>
    <s v="IOM"/>
    <x v="9"/>
    <m/>
    <s v="Karkh_الكرخ"/>
    <m/>
    <m/>
    <s v="Summer"/>
    <s v="Delivered"/>
    <s v="In-kind"/>
    <s v="SRP"/>
    <n v="200"/>
    <n v="200"/>
    <m/>
    <m/>
    <n v="0"/>
    <n v="0"/>
    <n v="0"/>
    <n v="0"/>
    <n v="1200"/>
    <n v="0"/>
    <n v="0"/>
    <n v="0"/>
    <n v="0"/>
    <n v="0"/>
    <n v="200"/>
    <n v="0"/>
    <n v="0"/>
    <n v="0"/>
    <n v="0"/>
    <n v="0"/>
    <n v="200"/>
    <n v="0"/>
    <n v="200"/>
    <n v="0"/>
    <n v="0"/>
    <n v="0"/>
    <n v="0"/>
    <n v="0"/>
  </r>
  <r>
    <n v="778"/>
    <d v="2015-07-08T00:00:00"/>
    <x v="0"/>
    <s v="UN"/>
    <s v="REACH "/>
    <x v="1"/>
    <m/>
    <s v="KIRKUK - Daquq"/>
    <m/>
    <s v="Unknown shelter type"/>
    <s v="Normal"/>
    <s v="Delivered"/>
    <s v="In-kind"/>
    <s v="SRP"/>
    <n v="100"/>
    <n v="100"/>
    <m/>
    <m/>
    <n v="0"/>
    <n v="0"/>
    <n v="100"/>
    <n v="600"/>
    <n v="600"/>
    <n v="100"/>
    <n v="100"/>
    <n v="0"/>
    <n v="0"/>
    <n v="100"/>
    <n v="100"/>
    <n v="0"/>
    <n v="0"/>
    <n v="0"/>
    <n v="0"/>
    <n v="0"/>
    <n v="100"/>
    <n v="0"/>
    <n v="0"/>
    <n v="0"/>
    <n v="0"/>
    <n v="0"/>
    <n v="0"/>
    <n v="0"/>
  </r>
  <r>
    <n v="779"/>
    <d v="2015-07-08T00:00:00"/>
    <x v="0"/>
    <s v="UN"/>
    <s v="Qandil"/>
    <x v="2"/>
    <m/>
    <s v="Zakho_زاخو"/>
    <m/>
    <s v="Bersive1"/>
    <s v="Normal"/>
    <s v="Delivered"/>
    <s v="In-kind"/>
    <s v="SRP"/>
    <n v="5"/>
    <m/>
    <m/>
    <m/>
    <n v="0"/>
    <n v="0"/>
    <n v="0"/>
    <n v="0"/>
    <n v="0"/>
    <n v="5"/>
    <n v="0"/>
    <n v="0"/>
    <n v="0"/>
    <n v="0"/>
    <n v="0"/>
    <n v="0"/>
    <n v="0"/>
    <n v="0"/>
    <n v="0"/>
    <n v="0"/>
    <n v="5"/>
    <n v="0"/>
    <n v="0"/>
    <n v="0"/>
    <n v="0"/>
    <n v="0"/>
    <n v="0"/>
    <n v="0"/>
  </r>
  <r>
    <n v="780"/>
    <d v="2015-07-08T00:00:00"/>
    <x v="0"/>
    <s v="UN"/>
    <s v="Qandil"/>
    <x v="2"/>
    <m/>
    <s v="Dahuk__دهوك"/>
    <m/>
    <s v="Dohuk city"/>
    <s v="Normal"/>
    <s v="Delivered"/>
    <s v="In-kind"/>
    <s v="SRP"/>
    <n v="5"/>
    <n v="5"/>
    <m/>
    <m/>
    <n v="0"/>
    <n v="0"/>
    <n v="5"/>
    <n v="24"/>
    <n v="0"/>
    <n v="5"/>
    <n v="5"/>
    <m/>
    <n v="5"/>
    <m/>
    <n v="5"/>
    <n v="0"/>
    <n v="0"/>
    <n v="0"/>
    <n v="0"/>
    <n v="0"/>
    <n v="5"/>
    <n v="0"/>
    <n v="0"/>
    <n v="0"/>
    <n v="0"/>
    <n v="0"/>
    <n v="0"/>
    <n v="0"/>
  </r>
  <r>
    <n v="781"/>
    <d v="2015-07-09T00:00:00"/>
    <x v="6"/>
    <s v="UN"/>
    <s v="IOM"/>
    <x v="6"/>
    <m/>
    <s v="Mahawil_المحاويل"/>
    <m/>
    <m/>
    <s v="Summer"/>
    <s v="Delivered"/>
    <s v="In-kind"/>
    <s v="SRP"/>
    <n v="150"/>
    <n v="150"/>
    <m/>
    <m/>
    <n v="0"/>
    <n v="0"/>
    <n v="0"/>
    <n v="0"/>
    <n v="0"/>
    <n v="0"/>
    <n v="0"/>
    <n v="0"/>
    <n v="0"/>
    <n v="0"/>
    <n v="150"/>
    <n v="0"/>
    <n v="0"/>
    <n v="0"/>
    <n v="0"/>
    <n v="0"/>
    <n v="150"/>
    <n v="0"/>
    <n v="150"/>
    <n v="0"/>
    <n v="0"/>
    <n v="0"/>
    <n v="0"/>
    <n v="0"/>
  </r>
  <r>
    <n v="782"/>
    <d v="2015-07-09T00:00:00"/>
    <x v="0"/>
    <s v="UN"/>
    <s v="REACH "/>
    <x v="1"/>
    <m/>
    <s v="KIRKUK - Kirkuk"/>
    <m/>
    <s v="Unknown shelter type"/>
    <s v="Normal"/>
    <s v="Delivered"/>
    <s v="In-kind"/>
    <s v="SRP"/>
    <n v="100"/>
    <n v="100"/>
    <m/>
    <m/>
    <n v="0"/>
    <n v="0"/>
    <n v="100"/>
    <n v="600"/>
    <n v="600"/>
    <n v="100"/>
    <n v="100"/>
    <n v="0"/>
    <n v="0"/>
    <n v="100"/>
    <n v="100"/>
    <n v="0"/>
    <n v="0"/>
    <n v="0"/>
    <n v="0"/>
    <n v="0"/>
    <n v="100"/>
    <n v="0"/>
    <n v="0"/>
    <n v="0"/>
    <n v="0"/>
    <n v="0"/>
    <n v="0"/>
    <n v="0"/>
  </r>
  <r>
    <n v="783"/>
    <d v="2015-07-09T00:00:00"/>
    <x v="32"/>
    <s v="Governement"/>
    <s v="MOMD"/>
    <x v="2"/>
    <m/>
    <s v="Bardarash"/>
    <m/>
    <s v="Bardarash camp"/>
    <s v="Normal"/>
    <s v="Delivered"/>
    <s v="In-kind"/>
    <s v="non-SRP"/>
    <n v="1948"/>
    <m/>
    <m/>
    <m/>
    <n v="0"/>
    <n v="0"/>
    <n v="0"/>
    <n v="0"/>
    <n v="0"/>
    <n v="201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784"/>
    <d v="2015-07-12T00:00:00"/>
    <x v="0"/>
    <s v="UN"/>
    <s v="BCF"/>
    <x v="4"/>
    <m/>
    <s v="ERBIL - Erbil"/>
    <m/>
    <s v="Camp"/>
    <s v="Normal"/>
    <s v="Delivered"/>
    <s v="In-kind"/>
    <s v="SRP"/>
    <n v="50"/>
    <n v="50"/>
    <m/>
    <m/>
    <n v="0"/>
    <n v="0"/>
    <n v="50"/>
    <n v="300"/>
    <n v="300"/>
    <n v="50"/>
    <n v="50"/>
    <n v="0"/>
    <n v="50"/>
    <n v="50"/>
    <n v="50"/>
    <n v="0"/>
    <n v="0"/>
    <n v="0"/>
    <n v="0"/>
    <n v="0"/>
    <n v="0"/>
    <n v="0"/>
    <n v="0"/>
    <n v="0"/>
    <n v="0"/>
    <n v="0"/>
    <n v="0"/>
    <n v="0"/>
  </r>
  <r>
    <n v="785"/>
    <d v="2015-07-12T00:00:00"/>
    <x v="32"/>
    <s v="Governement"/>
    <s v="MOMD"/>
    <x v="2"/>
    <m/>
    <s v="Shekhan "/>
    <m/>
    <s v="Essien Camp"/>
    <s v="Normal"/>
    <s v="Delivered"/>
    <s v="In-kind"/>
    <s v="non-SRP"/>
    <n v="2586"/>
    <m/>
    <m/>
    <m/>
    <n v="0"/>
    <n v="0"/>
    <n v="0"/>
    <n v="0"/>
    <n v="0"/>
    <n v="281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786"/>
    <d v="2015-07-13T00:00:00"/>
    <x v="6"/>
    <s v="UN"/>
    <s v="IOM"/>
    <x v="5"/>
    <m/>
    <s v="Samarra_سامراء"/>
    <m/>
    <m/>
    <s v="Summer"/>
    <s v="Delivered"/>
    <s v="In-kind"/>
    <s v="SRP"/>
    <n v="400"/>
    <n v="400"/>
    <m/>
    <m/>
    <n v="0"/>
    <n v="0"/>
    <n v="0"/>
    <n v="0"/>
    <n v="2400"/>
    <n v="0"/>
    <n v="0"/>
    <n v="0"/>
    <n v="0"/>
    <n v="0"/>
    <n v="400"/>
    <n v="0"/>
    <n v="0"/>
    <n v="0"/>
    <n v="0"/>
    <n v="0"/>
    <n v="400"/>
    <n v="0"/>
    <n v="400"/>
    <n v="0"/>
    <n v="0"/>
    <n v="0"/>
    <n v="0"/>
    <n v="0"/>
  </r>
  <r>
    <n v="787"/>
    <d v="2015-07-13T00:00:00"/>
    <x v="6"/>
    <s v="UN"/>
    <s v="IOM"/>
    <x v="3"/>
    <m/>
    <s v="Sulaymaniya_السليمانية"/>
    <m/>
    <m/>
    <s v="Summer"/>
    <s v="Delivered"/>
    <s v="In-kind"/>
    <s v="SRP"/>
    <n v="200"/>
    <n v="200"/>
    <m/>
    <m/>
    <n v="0"/>
    <n v="0"/>
    <n v="0"/>
    <n v="800"/>
    <n v="800"/>
    <n v="0"/>
    <n v="0"/>
    <n v="0"/>
    <n v="0"/>
    <n v="200"/>
    <n v="200"/>
    <n v="0"/>
    <n v="0"/>
    <n v="0"/>
    <n v="0"/>
    <n v="0"/>
    <n v="200"/>
    <n v="0"/>
    <n v="200"/>
    <n v="0"/>
    <n v="0"/>
    <n v="0"/>
    <n v="0"/>
    <n v="800"/>
  </r>
  <r>
    <n v="788"/>
    <d v="2015-07-13T00:00:00"/>
    <x v="32"/>
    <s v="Governement"/>
    <s v="MOMD"/>
    <x v="2"/>
    <m/>
    <s v="Shekhan "/>
    <m/>
    <s v="Sheekhan camp"/>
    <s v="Normal"/>
    <s v="Delivered"/>
    <s v="In-kind"/>
    <s v="non-SRP"/>
    <n v="985"/>
    <m/>
    <m/>
    <m/>
    <n v="0"/>
    <n v="0"/>
    <n v="0"/>
    <n v="0"/>
    <n v="0"/>
    <n v="100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789"/>
    <d v="2015-07-14T00:00:00"/>
    <x v="6"/>
    <s v="UN"/>
    <s v="IOM"/>
    <x v="1"/>
    <m/>
    <s v="Kirkuk__كركوك"/>
    <m/>
    <m/>
    <s v="Summer"/>
    <s v="Delivered"/>
    <s v="In-kind"/>
    <s v="SRP"/>
    <n v="250"/>
    <n v="250"/>
    <m/>
    <m/>
    <n v="0"/>
    <n v="0"/>
    <n v="0"/>
    <n v="1000"/>
    <n v="1000"/>
    <n v="0"/>
    <n v="0"/>
    <n v="0"/>
    <n v="250"/>
    <n v="250"/>
    <n v="250"/>
    <n v="0"/>
    <n v="0"/>
    <n v="0"/>
    <n v="0"/>
    <n v="0"/>
    <n v="250"/>
    <n v="0"/>
    <n v="250"/>
    <n v="0"/>
    <n v="0"/>
    <n v="0"/>
    <n v="0"/>
    <n v="1000"/>
  </r>
  <r>
    <n v="790"/>
    <d v="2015-07-14T00:00:00"/>
    <x v="6"/>
    <s v="UN"/>
    <s v="IOM"/>
    <x v="3"/>
    <m/>
    <s v="Sulaymaniya_السليمانية"/>
    <m/>
    <m/>
    <s v="Summer"/>
    <s v="Delivered"/>
    <s v="In-kind"/>
    <s v="SRP"/>
    <n v="150"/>
    <n v="150"/>
    <m/>
    <m/>
    <n v="0"/>
    <n v="0"/>
    <n v="0"/>
    <n v="600"/>
    <n v="600"/>
    <n v="0"/>
    <n v="0"/>
    <n v="0"/>
    <n v="0"/>
    <n v="150"/>
    <n v="150"/>
    <n v="0"/>
    <n v="0"/>
    <n v="0"/>
    <n v="0"/>
    <n v="0"/>
    <n v="150"/>
    <n v="0"/>
    <n v="150"/>
    <n v="0"/>
    <n v="0"/>
    <n v="0"/>
    <n v="0"/>
    <n v="600"/>
  </r>
  <r>
    <n v="791"/>
    <d v="2015-07-15T00:00:00"/>
    <x v="6"/>
    <s v="UN"/>
    <s v="IOM"/>
    <x v="9"/>
    <m/>
    <s v="Resafa_الرصافة"/>
    <m/>
    <m/>
    <s v="Summer"/>
    <s v="Delivered"/>
    <s v="In-kind"/>
    <s v="SRP"/>
    <n v="250"/>
    <n v="250"/>
    <m/>
    <m/>
    <n v="0"/>
    <n v="0"/>
    <n v="0"/>
    <n v="0"/>
    <n v="1500"/>
    <n v="0"/>
    <n v="0"/>
    <n v="0"/>
    <n v="0"/>
    <n v="0"/>
    <n v="250"/>
    <n v="0"/>
    <n v="0"/>
    <n v="0"/>
    <n v="0"/>
    <n v="0"/>
    <n v="250"/>
    <n v="0"/>
    <n v="250"/>
    <n v="0"/>
    <n v="0"/>
    <n v="0"/>
    <n v="0"/>
    <n v="0"/>
  </r>
  <r>
    <n v="792"/>
    <d v="2015-07-15T00:00:00"/>
    <x v="6"/>
    <s v="UN"/>
    <s v="IOM"/>
    <x v="3"/>
    <m/>
    <s v="Sulaymaniya_السليمانية"/>
    <m/>
    <m/>
    <s v="Summer"/>
    <s v="Delivered"/>
    <s v="In-kind"/>
    <s v="SRP"/>
    <n v="150"/>
    <n v="150"/>
    <m/>
    <m/>
    <n v="0"/>
    <n v="0"/>
    <n v="0"/>
    <n v="600"/>
    <n v="600"/>
    <n v="0"/>
    <n v="0"/>
    <n v="0"/>
    <n v="150"/>
    <n v="150"/>
    <n v="150"/>
    <n v="0"/>
    <n v="0"/>
    <n v="0"/>
    <n v="0"/>
    <n v="0"/>
    <n v="150"/>
    <n v="0"/>
    <n v="150"/>
    <n v="0"/>
    <n v="0"/>
    <n v="0"/>
    <n v="0"/>
    <n v="600"/>
  </r>
  <r>
    <n v="793"/>
    <d v="2015-07-15T00:00:00"/>
    <x v="32"/>
    <s v="Governement"/>
    <s v="MOMD"/>
    <x v="2"/>
    <m/>
    <s v="Akre"/>
    <m/>
    <s v="Mammilian camp"/>
    <s v="Normal"/>
    <s v="Delivered"/>
    <s v="In-kind"/>
    <s v="non-SRP"/>
    <n v="2365"/>
    <m/>
    <m/>
    <m/>
    <n v="0"/>
    <n v="0"/>
    <n v="0"/>
    <n v="0"/>
    <n v="0"/>
    <n v="201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794"/>
    <d v="2015-07-16T00:00:00"/>
    <x v="0"/>
    <s v="UN"/>
    <s v="Qandil"/>
    <x v="2"/>
    <m/>
    <s v="Sumel_سميل"/>
    <m/>
    <s v="Khanke Camp"/>
    <s v="Normal"/>
    <s v="Delivered"/>
    <s v="In-kind"/>
    <s v="SRP"/>
    <n v="1"/>
    <n v="1"/>
    <m/>
    <m/>
    <n v="0"/>
    <n v="0"/>
    <n v="1"/>
    <n v="6"/>
    <n v="0"/>
    <n v="1"/>
    <n v="1"/>
    <m/>
    <n v="1"/>
    <m/>
    <n v="1"/>
    <n v="0"/>
    <n v="0"/>
    <n v="0"/>
    <n v="0"/>
    <n v="0"/>
    <n v="1"/>
    <n v="0"/>
    <n v="0"/>
    <n v="0"/>
    <n v="0"/>
    <n v="0"/>
    <n v="0"/>
    <n v="0"/>
  </r>
  <r>
    <n v="795"/>
    <d v="2015-07-23T00:00:00"/>
    <x v="6"/>
    <s v="UN"/>
    <s v="IOM"/>
    <x v="5"/>
    <m/>
    <s v="Tikrit_تكريت"/>
    <m/>
    <m/>
    <s v="Summer"/>
    <s v="Delivered"/>
    <s v="In-kind"/>
    <s v="SRP"/>
    <n v="350"/>
    <n v="350"/>
    <m/>
    <m/>
    <n v="0"/>
    <n v="0"/>
    <n v="0"/>
    <n v="350"/>
    <n v="2100"/>
    <n v="0"/>
    <n v="0"/>
    <n v="0"/>
    <n v="350"/>
    <n v="0"/>
    <n v="350"/>
    <n v="0"/>
    <n v="0"/>
    <n v="0"/>
    <n v="0"/>
    <n v="0"/>
    <n v="350"/>
    <n v="0"/>
    <n v="350"/>
    <n v="0"/>
    <n v="0"/>
    <n v="0"/>
    <n v="0"/>
    <n v="0"/>
  </r>
  <r>
    <n v="796"/>
    <d v="2015-07-24T00:00:00"/>
    <x v="6"/>
    <s v="UN"/>
    <s v="IOM"/>
    <x v="5"/>
    <m/>
    <s v="Balad_بلد"/>
    <m/>
    <m/>
    <s v="Summer"/>
    <s v="Delivered"/>
    <s v="In-kind"/>
    <s v="SRP"/>
    <n v="250"/>
    <n v="250"/>
    <m/>
    <m/>
    <n v="0"/>
    <n v="0"/>
    <n v="0"/>
    <n v="250"/>
    <n v="1500"/>
    <n v="0"/>
    <n v="0"/>
    <n v="0"/>
    <n v="250"/>
    <n v="0"/>
    <n v="250"/>
    <n v="0"/>
    <n v="0"/>
    <n v="0"/>
    <n v="0"/>
    <n v="0"/>
    <n v="250"/>
    <n v="0"/>
    <n v="250"/>
    <n v="0"/>
    <n v="0"/>
    <n v="0"/>
    <n v="0"/>
    <n v="0"/>
  </r>
  <r>
    <n v="797"/>
    <d v="2015-07-26T00:00:00"/>
    <x v="0"/>
    <s v="UN"/>
    <s v="REACH "/>
    <x v="1"/>
    <m/>
    <s v="KIRKUK - Kirkuk"/>
    <m/>
    <s v="Camp"/>
    <s v="Normal"/>
    <s v="Delivered"/>
    <s v="In-kind"/>
    <s v="SRP"/>
    <n v="256"/>
    <n v="256"/>
    <m/>
    <m/>
    <n v="0"/>
    <n v="0"/>
    <n v="256"/>
    <n v="1536"/>
    <n v="1536"/>
    <n v="256"/>
    <n v="256"/>
    <n v="0"/>
    <n v="0"/>
    <n v="256"/>
    <n v="256"/>
    <n v="0"/>
    <n v="0"/>
    <n v="0"/>
    <n v="0"/>
    <n v="0"/>
    <n v="256"/>
    <n v="0"/>
    <n v="0"/>
    <n v="0"/>
    <n v="0"/>
    <n v="0"/>
    <n v="0"/>
    <n v="0"/>
  </r>
  <r>
    <n v="798"/>
    <d v="2015-07-28T00:00:00"/>
    <x v="6"/>
    <s v="UN"/>
    <s v="IOM"/>
    <x v="14"/>
    <m/>
    <s v="Falluja_الفلوجة"/>
    <m/>
    <m/>
    <s v="Summer"/>
    <s v="Delivered"/>
    <s v="In-kind"/>
    <s v="SRP"/>
    <n v="600"/>
    <n v="600"/>
    <m/>
    <m/>
    <n v="0"/>
    <n v="0"/>
    <n v="0"/>
    <n v="600"/>
    <n v="3600"/>
    <n v="0"/>
    <n v="0"/>
    <n v="0"/>
    <n v="600"/>
    <n v="0"/>
    <n v="600"/>
    <n v="0"/>
    <n v="0"/>
    <n v="0"/>
    <n v="0"/>
    <n v="0"/>
    <n v="600"/>
    <n v="0"/>
    <n v="600"/>
    <n v="0"/>
    <n v="0"/>
    <n v="0"/>
    <n v="0"/>
    <n v="3600"/>
  </r>
  <r>
    <n v="799"/>
    <d v="2015-07-28T00:00:00"/>
    <x v="21"/>
    <s v="Int'l NGO"/>
    <s v="YAO"/>
    <x v="3"/>
    <m/>
    <s v="Kalar_كلار"/>
    <m/>
    <m/>
    <s v="Summer"/>
    <s v="Delivered"/>
    <s v="In-kind"/>
    <s v="non-SRP"/>
    <n v="28"/>
    <n v="28"/>
    <m/>
    <m/>
    <n v="0"/>
    <n v="0"/>
    <n v="28"/>
    <n v="190"/>
    <n v="190"/>
    <n v="90"/>
    <n v="21"/>
    <n v="0"/>
    <n v="0"/>
    <n v="28"/>
    <n v="0"/>
    <n v="0"/>
    <n v="0"/>
    <n v="0"/>
    <n v="66"/>
    <n v="0"/>
    <n v="28"/>
    <n v="0"/>
    <n v="0"/>
    <n v="33"/>
    <n v="0"/>
    <n v="0"/>
    <n v="0"/>
    <n v="0"/>
  </r>
  <r>
    <n v="800"/>
    <d v="2015-07-29T00:00:00"/>
    <x v="28"/>
    <s v="Nat'l NGO"/>
    <s v="REACH"/>
    <x v="1"/>
    <m/>
    <s v="Kirkuk__كركوك"/>
    <m/>
    <m/>
    <s v="Summer"/>
    <s v="Delivered"/>
    <s v="In-kind"/>
    <s v="non-SRP"/>
    <n v="722"/>
    <n v="722"/>
    <m/>
    <m/>
    <n v="0"/>
    <n v="0"/>
    <n v="0"/>
    <n v="722"/>
    <n v="722"/>
    <n v="722"/>
    <n v="0"/>
    <n v="0"/>
    <n v="722"/>
    <n v="722"/>
    <n v="0"/>
    <n v="0"/>
    <n v="0"/>
    <n v="0"/>
    <n v="0"/>
    <n v="0"/>
    <n v="0"/>
    <n v="0"/>
    <n v="0"/>
    <n v="0"/>
    <n v="0"/>
    <n v="0"/>
    <n v="0"/>
    <n v="0"/>
  </r>
  <r>
    <n v="801"/>
    <d v="2015-07-30T00:00:00"/>
    <x v="6"/>
    <s v="UN"/>
    <s v="IOM"/>
    <x v="5"/>
    <m/>
    <s v="Balad_بلد"/>
    <m/>
    <m/>
    <s v="Summer"/>
    <s v="Delivered"/>
    <s v="In-kind"/>
    <s v="SRP"/>
    <n v="300"/>
    <n v="300"/>
    <m/>
    <m/>
    <n v="0"/>
    <n v="0"/>
    <n v="0"/>
    <n v="1800"/>
    <n v="1800"/>
    <n v="0"/>
    <n v="0"/>
    <n v="0"/>
    <n v="300"/>
    <n v="0"/>
    <n v="300"/>
    <n v="0"/>
    <n v="0"/>
    <n v="0"/>
    <n v="0"/>
    <n v="0"/>
    <n v="300"/>
    <n v="0"/>
    <n v="300"/>
    <n v="0"/>
    <n v="0"/>
    <n v="0"/>
    <n v="0"/>
    <n v="1800"/>
  </r>
  <r>
    <n v="802"/>
    <d v="2015-07-30T00:00:00"/>
    <x v="6"/>
    <s v="UN"/>
    <s v="IOM"/>
    <x v="5"/>
    <m/>
    <s v="Fares_الفارس"/>
    <m/>
    <m/>
    <s v="Summer"/>
    <s v="Delivered"/>
    <s v="In-kind"/>
    <s v="SRP"/>
    <n v="300"/>
    <n v="300"/>
    <m/>
    <m/>
    <n v="0"/>
    <n v="0"/>
    <n v="0"/>
    <n v="1800"/>
    <n v="1800"/>
    <n v="0"/>
    <n v="0"/>
    <n v="0"/>
    <n v="300"/>
    <n v="0"/>
    <n v="300"/>
    <n v="0"/>
    <n v="0"/>
    <n v="0"/>
    <n v="0"/>
    <n v="0"/>
    <n v="300"/>
    <n v="0"/>
    <n v="300"/>
    <n v="0"/>
    <n v="0"/>
    <n v="0"/>
    <n v="0"/>
    <n v="1800"/>
  </r>
  <r>
    <n v="803"/>
    <d v="2015-07-30T00:00:00"/>
    <x v="28"/>
    <s v="Nat'l NGO"/>
    <s v="REACH"/>
    <x v="3"/>
    <m/>
    <s v="Sulaymaniya_السليمانية"/>
    <m/>
    <m/>
    <s v="Summer"/>
    <s v="Delivered"/>
    <s v="In-kind"/>
    <s v="non-SRP"/>
    <n v="100"/>
    <n v="100"/>
    <m/>
    <m/>
    <n v="0"/>
    <n v="0"/>
    <n v="0"/>
    <n v="100"/>
    <n v="100"/>
    <n v="0"/>
    <n v="0"/>
    <n v="0"/>
    <n v="100"/>
    <n v="100"/>
    <n v="0"/>
    <n v="0"/>
    <n v="0"/>
    <n v="0"/>
    <n v="0"/>
    <n v="0"/>
    <n v="0"/>
    <n v="0"/>
    <n v="0"/>
    <n v="0"/>
    <n v="0"/>
    <n v="0"/>
    <n v="0"/>
    <n v="100"/>
  </r>
  <r>
    <n v="804"/>
    <d v="2015-07-30T00:00:00"/>
    <x v="31"/>
    <s v="Int'l NGO"/>
    <s v="Muslim Aid"/>
    <x v="5"/>
    <m/>
    <s v="Balad_بلد"/>
    <m/>
    <m/>
    <s v="Summer"/>
    <s v="Delivered"/>
    <s v="In-kind"/>
    <s v="non-SRP"/>
    <n v="500"/>
    <n v="500"/>
    <m/>
    <m/>
    <n v="0"/>
    <n v="0"/>
    <n v="500"/>
    <n v="3000"/>
    <n v="3000"/>
    <n v="500"/>
    <n v="500"/>
    <n v="0"/>
    <n v="0"/>
    <n v="500"/>
    <n v="0"/>
    <n v="0"/>
    <n v="0"/>
    <n v="0"/>
    <n v="0"/>
    <n v="0"/>
    <n v="500"/>
    <n v="0"/>
    <n v="0"/>
    <n v="0"/>
    <n v="0"/>
    <n v="0"/>
    <n v="0"/>
    <n v="0"/>
  </r>
  <r>
    <n v="805"/>
    <d v="2015-07-30T00:00:00"/>
    <x v="7"/>
    <s v="Int'l NGO"/>
    <s v="PWJ"/>
    <x v="2"/>
    <m/>
    <s v="Sumel_سميل"/>
    <m/>
    <m/>
    <s v="Summer"/>
    <s v="Delivered"/>
    <s v="In-kind"/>
    <s v="non-SRP"/>
    <n v="303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303"/>
    <n v="0"/>
    <n v="0"/>
    <n v="0"/>
    <n v="0"/>
    <n v="0"/>
    <n v="0"/>
  </r>
  <r>
    <n v="806"/>
    <d v="2015-07-30T00:00:00"/>
    <x v="27"/>
    <s v="Int'l NGO"/>
    <s v="Qandil"/>
    <x v="2"/>
    <m/>
    <s v="Zakho_زاخو"/>
    <m/>
    <m/>
    <s v="Summer"/>
    <s v="Delivered"/>
    <s v="In-kind"/>
    <s v="non-SRP"/>
    <n v="6111"/>
    <m/>
    <m/>
    <m/>
    <n v="0"/>
    <n v="0"/>
    <n v="0"/>
    <n v="0"/>
    <n v="0"/>
    <n v="6111"/>
    <n v="0"/>
    <n v="0"/>
    <n v="0"/>
    <n v="0"/>
    <n v="0"/>
    <n v="0"/>
    <n v="0"/>
    <n v="0"/>
    <n v="0"/>
    <n v="0"/>
    <n v="6111"/>
    <n v="0"/>
    <n v="0"/>
    <n v="0"/>
    <n v="0"/>
    <n v="0"/>
    <n v="0"/>
    <n v="0"/>
  </r>
  <r>
    <n v="807"/>
    <d v="2015-07-30T00:00:00"/>
    <x v="27"/>
    <s v="Int'l NGO"/>
    <s v="Qandil"/>
    <x v="4"/>
    <m/>
    <s v="Choman_جومان"/>
    <m/>
    <m/>
    <s v="Normal"/>
    <s v="Delivered"/>
    <s v="In-kind"/>
    <s v="non-SRP"/>
    <n v="550"/>
    <m/>
    <m/>
    <m/>
    <n v="0"/>
    <n v="0"/>
    <n v="0"/>
    <n v="0"/>
    <n v="0"/>
    <n v="550"/>
    <n v="0"/>
    <n v="0"/>
    <n v="0"/>
    <n v="0"/>
    <n v="0"/>
    <n v="0"/>
    <n v="0"/>
    <n v="0"/>
    <n v="1100"/>
    <n v="0"/>
    <n v="0"/>
    <n v="0"/>
    <n v="0"/>
    <n v="0"/>
    <n v="0"/>
    <n v="0"/>
    <n v="0"/>
    <n v="0"/>
  </r>
  <r>
    <n v="808"/>
    <d v="2015-07-30T00:00:00"/>
    <x v="27"/>
    <s v="Int'l NGO"/>
    <s v="Qandil"/>
    <x v="4"/>
    <m/>
    <s v="Erbil__اربيل"/>
    <m/>
    <m/>
    <s v="Summer"/>
    <s v="Delivered"/>
    <s v="In-kind"/>
    <s v="non-SRP"/>
    <n v="2500"/>
    <m/>
    <m/>
    <m/>
    <n v="0"/>
    <n v="0"/>
    <n v="0"/>
    <n v="0"/>
    <n v="0"/>
    <n v="1950"/>
    <n v="0"/>
    <n v="0"/>
    <n v="0"/>
    <n v="0"/>
    <n v="0"/>
    <n v="0"/>
    <n v="0"/>
    <n v="0"/>
    <n v="2900"/>
    <n v="0"/>
    <n v="2500"/>
    <n v="0"/>
    <n v="0"/>
    <n v="0"/>
    <n v="0"/>
    <n v="0"/>
    <n v="0"/>
    <n v="0"/>
  </r>
  <r>
    <n v="809"/>
    <d v="2015-07-30T00:00:00"/>
    <x v="27"/>
    <s v="Int'l NGO"/>
    <s v="Qandil"/>
    <x v="4"/>
    <m/>
    <s v="Mergasur_ميركسور"/>
    <m/>
    <m/>
    <s v="Summer"/>
    <s v="Delivered"/>
    <s v="In-kind"/>
    <s v="non-SRP"/>
    <n v="2000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2000"/>
    <n v="0"/>
    <n v="0"/>
    <n v="0"/>
    <n v="0"/>
    <n v="0"/>
    <n v="0"/>
    <n v="0"/>
  </r>
  <r>
    <n v="810"/>
    <d v="2015-07-30T00:00:00"/>
    <x v="27"/>
    <s v="Int'l NGO"/>
    <s v="Qandil"/>
    <x v="4"/>
    <m/>
    <s v="Soran_راوندوز-صوران"/>
    <m/>
    <m/>
    <s v="Summer"/>
    <s v="Delivered"/>
    <s v="In-kind"/>
    <s v="non-SRP"/>
    <n v="500"/>
    <m/>
    <m/>
    <m/>
    <n v="0"/>
    <n v="0"/>
    <n v="0"/>
    <n v="0"/>
    <n v="0"/>
    <n v="500"/>
    <n v="0"/>
    <n v="0"/>
    <n v="0"/>
    <n v="0"/>
    <n v="0"/>
    <n v="0"/>
    <n v="0"/>
    <n v="0"/>
    <n v="1000"/>
    <n v="0"/>
    <n v="500"/>
    <n v="0"/>
    <n v="0"/>
    <n v="0"/>
    <n v="0"/>
    <n v="0"/>
    <n v="0"/>
    <n v="0"/>
  </r>
  <r>
    <n v="811"/>
    <d v="2015-07-31T00:00:00"/>
    <x v="0"/>
    <s v="UN"/>
    <s v="Muslim Aid"/>
    <x v="14"/>
    <m/>
    <s v="ANB - Falluja"/>
    <m/>
    <s v="Camp"/>
    <s v="Normal"/>
    <s v="Delivered"/>
    <s v="In-kind"/>
    <s v="SRP"/>
    <n v="300"/>
    <n v="300"/>
    <m/>
    <m/>
    <n v="0"/>
    <n v="0"/>
    <n v="300"/>
    <n v="1800"/>
    <n v="1800"/>
    <n v="300"/>
    <n v="300"/>
    <n v="0"/>
    <n v="0"/>
    <n v="300"/>
    <n v="300"/>
    <n v="0"/>
    <n v="0"/>
    <n v="0"/>
    <n v="0"/>
    <n v="0"/>
    <n v="300"/>
    <n v="0"/>
    <n v="0"/>
    <n v="0"/>
    <n v="0"/>
    <n v="0"/>
    <n v="0"/>
    <n v="0"/>
  </r>
  <r>
    <n v="812"/>
    <d v="2015-08-03T00:00:00"/>
    <x v="6"/>
    <s v="UN"/>
    <s v="IOM"/>
    <x v="8"/>
    <m/>
    <s v="Tilkaif_تلكيف"/>
    <m/>
    <m/>
    <s v="Summer"/>
    <s v="Delivered"/>
    <s v="In-kind"/>
    <s v="SRP"/>
    <n v="170"/>
    <n v="170"/>
    <m/>
    <m/>
    <n v="0"/>
    <n v="0"/>
    <n v="0"/>
    <n v="1020"/>
    <n v="1020"/>
    <n v="170"/>
    <n v="0"/>
    <n v="0"/>
    <n v="0"/>
    <n v="170"/>
    <n v="170"/>
    <n v="0"/>
    <n v="0"/>
    <n v="0"/>
    <n v="0"/>
    <n v="0"/>
    <n v="170"/>
    <n v="0"/>
    <n v="170"/>
    <n v="0"/>
    <n v="0"/>
    <n v="0"/>
    <n v="0"/>
    <n v="1020"/>
  </r>
  <r>
    <n v="813"/>
    <d v="2015-08-04T00:00:00"/>
    <x v="6"/>
    <s v="UN"/>
    <s v="IOM"/>
    <x v="14"/>
    <m/>
    <s v="Falluja_الفلوجة"/>
    <m/>
    <m/>
    <s v="Summer"/>
    <s v="Delivered"/>
    <s v="In-kind"/>
    <s v="SRP"/>
    <n v="600"/>
    <n v="600"/>
    <m/>
    <m/>
    <n v="0"/>
    <n v="0"/>
    <n v="0"/>
    <n v="600"/>
    <n v="3600"/>
    <n v="0"/>
    <n v="0"/>
    <n v="0"/>
    <n v="600"/>
    <n v="0"/>
    <n v="600"/>
    <n v="0"/>
    <n v="0"/>
    <n v="0"/>
    <n v="0"/>
    <n v="0"/>
    <n v="600"/>
    <n v="0"/>
    <n v="600"/>
    <n v="0"/>
    <n v="0"/>
    <n v="0"/>
    <n v="0"/>
    <n v="3600"/>
  </r>
  <r>
    <n v="814"/>
    <d v="2015-08-04T00:00:00"/>
    <x v="6"/>
    <s v="UN"/>
    <s v="IOM"/>
    <x v="1"/>
    <m/>
    <s v="Kirkuk__كركوك"/>
    <m/>
    <m/>
    <s v="Summer"/>
    <s v="Delivered"/>
    <s v="In-kind"/>
    <s v="SRP"/>
    <n v="250"/>
    <n v="250"/>
    <m/>
    <m/>
    <n v="0"/>
    <n v="0"/>
    <n v="0"/>
    <n v="1500"/>
    <n v="1500"/>
    <n v="0"/>
    <n v="0"/>
    <n v="0"/>
    <n v="250"/>
    <n v="250"/>
    <n v="250"/>
    <n v="0"/>
    <n v="0"/>
    <n v="0"/>
    <n v="0"/>
    <n v="0"/>
    <n v="250"/>
    <n v="0"/>
    <n v="250"/>
    <n v="0"/>
    <n v="0"/>
    <n v="0"/>
    <n v="0"/>
    <n v="1500"/>
  </r>
  <r>
    <n v="815"/>
    <d v="2015-08-06T00:00:00"/>
    <x v="6"/>
    <s v="UN"/>
    <s v="IOM"/>
    <x v="8"/>
    <m/>
    <s v="Tilkaif_تلكيف"/>
    <m/>
    <m/>
    <s v="Summer"/>
    <s v="Delivered"/>
    <s v="In-kind"/>
    <s v="SRP"/>
    <n v="140"/>
    <n v="140"/>
    <m/>
    <m/>
    <n v="0"/>
    <n v="0"/>
    <n v="0"/>
    <n v="840"/>
    <n v="840"/>
    <n v="140"/>
    <n v="0"/>
    <n v="0"/>
    <n v="0"/>
    <n v="0"/>
    <n v="140"/>
    <n v="0"/>
    <n v="0"/>
    <n v="0"/>
    <n v="0"/>
    <n v="0"/>
    <n v="140"/>
    <n v="0"/>
    <n v="140"/>
    <n v="0"/>
    <n v="0"/>
    <n v="0"/>
    <n v="0"/>
    <n v="840"/>
  </r>
  <r>
    <n v="816"/>
    <d v="2015-08-06T00:00:00"/>
    <x v="6"/>
    <s v="UN"/>
    <s v="IOM"/>
    <x v="5"/>
    <m/>
    <s v="Tikrit_تكريت"/>
    <m/>
    <m/>
    <s v="Summer"/>
    <s v="Delivered"/>
    <s v="In-kind"/>
    <s v="SRP"/>
    <n v="250"/>
    <n v="250"/>
    <m/>
    <m/>
    <n v="0"/>
    <n v="0"/>
    <n v="0"/>
    <n v="1500"/>
    <n v="1500"/>
    <n v="0"/>
    <n v="0"/>
    <n v="0"/>
    <n v="250"/>
    <n v="250"/>
    <n v="250"/>
    <n v="0"/>
    <n v="0"/>
    <n v="0"/>
    <n v="0"/>
    <n v="0"/>
    <n v="250"/>
    <n v="0"/>
    <n v="250"/>
    <n v="0"/>
    <n v="0"/>
    <n v="0"/>
    <n v="0"/>
    <n v="1500"/>
  </r>
  <r>
    <n v="817"/>
    <d v="2015-08-06T00:00:00"/>
    <x v="0"/>
    <s v="UN"/>
    <s v="Qandil"/>
    <x v="4"/>
    <m/>
    <s v="ERBIL - Shaqlawa"/>
    <m/>
    <s v="Rented houses"/>
    <s v="Normal"/>
    <s v="Delivered"/>
    <s v="In-kind"/>
    <s v="SRP"/>
    <n v="699"/>
    <m/>
    <m/>
    <m/>
    <n v="0"/>
    <n v="0"/>
    <n v="0"/>
    <n v="0"/>
    <n v="0"/>
    <n v="699"/>
    <n v="0"/>
    <n v="0"/>
    <n v="0"/>
    <n v="0"/>
    <n v="0"/>
    <n v="0"/>
    <n v="0"/>
    <n v="0"/>
    <n v="699"/>
    <n v="0"/>
    <n v="699"/>
    <n v="0"/>
    <n v="0"/>
    <n v="0"/>
    <n v="0"/>
    <n v="0"/>
    <n v="0"/>
    <n v="0"/>
  </r>
  <r>
    <n v="818"/>
    <d v="2015-08-09T00:00:00"/>
    <x v="6"/>
    <s v="UN"/>
    <s v="IOM"/>
    <x v="12"/>
    <m/>
    <s v="Kerbala__كربلاء"/>
    <m/>
    <m/>
    <s v="Summer"/>
    <s v="Delivered"/>
    <s v="In-kind"/>
    <s v="SRP"/>
    <n v="150"/>
    <n v="150"/>
    <m/>
    <m/>
    <n v="0"/>
    <n v="0"/>
    <n v="0"/>
    <n v="900"/>
    <n v="900"/>
    <n v="0"/>
    <n v="0"/>
    <n v="0"/>
    <n v="150"/>
    <n v="150"/>
    <n v="150"/>
    <n v="0"/>
    <n v="0"/>
    <n v="0"/>
    <n v="0"/>
    <n v="0"/>
    <n v="150"/>
    <n v="0"/>
    <n v="150"/>
    <n v="0"/>
    <n v="0"/>
    <n v="0"/>
    <n v="0"/>
    <n v="900"/>
  </r>
  <r>
    <n v="819"/>
    <d v="2015-08-10T00:00:00"/>
    <x v="0"/>
    <s v="UN"/>
    <s v="Qandil"/>
    <x v="4"/>
    <m/>
    <s v="ERBIL - Soran"/>
    <m/>
    <s v="Rented houses"/>
    <s v="Normal"/>
    <s v="Delivered"/>
    <s v="In-kind"/>
    <s v="SRP"/>
    <n v="450"/>
    <n v="450"/>
    <m/>
    <m/>
    <n v="0"/>
    <n v="0"/>
    <n v="450"/>
    <n v="2700"/>
    <n v="2700"/>
    <n v="450"/>
    <n v="450"/>
    <n v="0"/>
    <n v="0"/>
    <n v="450"/>
    <n v="450"/>
    <n v="0"/>
    <n v="0"/>
    <n v="0"/>
    <n v="0"/>
    <n v="0"/>
    <n v="450"/>
    <n v="0"/>
    <n v="0"/>
    <n v="0"/>
    <n v="0"/>
    <n v="0"/>
    <n v="0"/>
    <n v="0"/>
  </r>
  <r>
    <n v="820"/>
    <d v="2015-08-10T00:00:00"/>
    <x v="0"/>
    <s v="UN"/>
    <s v="Qandil"/>
    <x v="4"/>
    <m/>
    <s v="ERBIL - Erbil"/>
    <m/>
    <s v="Rented houses"/>
    <s v="Normal"/>
    <s v="Delivered"/>
    <s v="In-kind"/>
    <s v="SRP"/>
    <n v="60"/>
    <m/>
    <m/>
    <m/>
    <n v="0"/>
    <n v="0"/>
    <n v="60"/>
    <n v="360"/>
    <n v="360"/>
    <n v="60"/>
    <n v="60"/>
    <n v="0"/>
    <n v="0"/>
    <n v="60"/>
    <n v="60"/>
    <n v="0"/>
    <n v="0"/>
    <n v="0"/>
    <n v="0"/>
    <n v="0"/>
    <n v="0"/>
    <n v="0"/>
    <n v="0"/>
    <n v="0"/>
    <n v="0"/>
    <n v="0"/>
    <n v="0"/>
    <n v="0"/>
  </r>
  <r>
    <n v="821"/>
    <d v="2015-08-11T00:00:00"/>
    <x v="6"/>
    <s v="UN"/>
    <s v="IOM"/>
    <x v="14"/>
    <m/>
    <s v="Falluja_الفلوجة"/>
    <m/>
    <m/>
    <s v="Summer"/>
    <s v="Delivered"/>
    <s v="In-kind"/>
    <s v="SRP"/>
    <n v="600"/>
    <n v="600"/>
    <m/>
    <m/>
    <n v="0"/>
    <n v="0"/>
    <n v="0"/>
    <n v="600"/>
    <n v="3600"/>
    <n v="0"/>
    <n v="0"/>
    <n v="0"/>
    <n v="600"/>
    <n v="0"/>
    <n v="600"/>
    <n v="0"/>
    <n v="0"/>
    <n v="0"/>
    <n v="0"/>
    <n v="0"/>
    <n v="600"/>
    <n v="0"/>
    <n v="600"/>
    <n v="0"/>
    <n v="0"/>
    <n v="0"/>
    <n v="0"/>
    <n v="3600"/>
  </r>
  <r>
    <n v="822"/>
    <d v="2015-08-11T00:00:00"/>
    <x v="6"/>
    <s v="UN"/>
    <s v="IOM"/>
    <x v="5"/>
    <m/>
    <s v="Tikrit_تكريت"/>
    <m/>
    <m/>
    <s v="Summer"/>
    <s v="Delivered"/>
    <s v="In-kind"/>
    <s v="SRP"/>
    <n v="250"/>
    <n v="250"/>
    <m/>
    <m/>
    <n v="0"/>
    <n v="0"/>
    <n v="0"/>
    <n v="1500"/>
    <n v="1500"/>
    <n v="0"/>
    <n v="0"/>
    <n v="0"/>
    <n v="250"/>
    <n v="250"/>
    <n v="250"/>
    <n v="0"/>
    <n v="0"/>
    <n v="0"/>
    <n v="0"/>
    <n v="0"/>
    <n v="250"/>
    <n v="0"/>
    <n v="250"/>
    <n v="0"/>
    <n v="0"/>
    <n v="0"/>
    <n v="0"/>
    <n v="1500"/>
  </r>
  <r>
    <n v="823"/>
    <d v="2015-08-11T00:00:00"/>
    <x v="0"/>
    <s v="UN"/>
    <s v="Qandil"/>
    <x v="4"/>
    <m/>
    <s v="ERBIL - Shaqlawa"/>
    <m/>
    <s v="Rented houses"/>
    <s v="Normal"/>
    <s v="Delivered"/>
    <s v="In-kind"/>
    <s v="SRP"/>
    <n v="250"/>
    <n v="250"/>
    <m/>
    <m/>
    <n v="0"/>
    <n v="0"/>
    <n v="250"/>
    <n v="1500"/>
    <n v="1500"/>
    <n v="250"/>
    <n v="250"/>
    <n v="0"/>
    <n v="0"/>
    <n v="250"/>
    <n v="250"/>
    <n v="0"/>
    <n v="0"/>
    <n v="0"/>
    <n v="0"/>
    <n v="0"/>
    <n v="250"/>
    <n v="0"/>
    <n v="0"/>
    <n v="0"/>
    <n v="0"/>
    <n v="0"/>
    <n v="0"/>
    <n v="0"/>
  </r>
  <r>
    <n v="824"/>
    <d v="2015-08-11T00:00:00"/>
    <x v="0"/>
    <s v="UN"/>
    <s v="Qandil"/>
    <x v="4"/>
    <m/>
    <s v="ERBIL - Erbil"/>
    <m/>
    <s v="Rented houses"/>
    <s v="Normal"/>
    <s v="Delivered"/>
    <s v="In-kind"/>
    <s v="SRP"/>
    <n v="70"/>
    <m/>
    <m/>
    <m/>
    <n v="0"/>
    <n v="0"/>
    <n v="70"/>
    <n v="420"/>
    <n v="420"/>
    <n v="70"/>
    <n v="70"/>
    <n v="0"/>
    <n v="0"/>
    <n v="70"/>
    <n v="70"/>
    <n v="0"/>
    <n v="0"/>
    <n v="0"/>
    <n v="0"/>
    <n v="0"/>
    <n v="0"/>
    <n v="0"/>
    <n v="0"/>
    <n v="0"/>
    <n v="0"/>
    <n v="0"/>
    <n v="0"/>
    <n v="0"/>
  </r>
  <r>
    <n v="825"/>
    <d v="2015-08-12T00:00:00"/>
    <x v="6"/>
    <s v="UN"/>
    <s v="IOM"/>
    <x v="9"/>
    <m/>
    <s v="Karkh_الكرخ"/>
    <m/>
    <m/>
    <s v="Summer"/>
    <s v="Delivered"/>
    <s v="In-kind"/>
    <s v="SRP"/>
    <n v="200"/>
    <n v="200"/>
    <m/>
    <m/>
    <n v="0"/>
    <n v="0"/>
    <n v="0"/>
    <n v="1200"/>
    <n v="1200"/>
    <n v="0"/>
    <n v="0"/>
    <n v="0"/>
    <n v="200"/>
    <n v="200"/>
    <n v="200"/>
    <n v="0"/>
    <n v="0"/>
    <n v="0"/>
    <n v="0"/>
    <n v="0"/>
    <n v="200"/>
    <n v="0"/>
    <n v="200"/>
    <n v="0"/>
    <n v="0"/>
    <n v="0"/>
    <n v="0"/>
    <n v="1200"/>
  </r>
  <r>
    <n v="826"/>
    <d v="2015-08-12T00:00:00"/>
    <x v="6"/>
    <s v="UN"/>
    <s v="IOM"/>
    <x v="5"/>
    <m/>
    <s v="Samarra_سامراء"/>
    <m/>
    <m/>
    <s v="Summer"/>
    <s v="Delivered"/>
    <s v="In-kind"/>
    <s v="SRP"/>
    <n v="250"/>
    <n v="250"/>
    <m/>
    <m/>
    <n v="0"/>
    <n v="0"/>
    <n v="0"/>
    <n v="1500"/>
    <n v="1500"/>
    <n v="0"/>
    <n v="0"/>
    <n v="0"/>
    <n v="250"/>
    <n v="250"/>
    <n v="250"/>
    <n v="0"/>
    <n v="0"/>
    <n v="0"/>
    <n v="0"/>
    <n v="0"/>
    <n v="250"/>
    <n v="0"/>
    <n v="250"/>
    <n v="0"/>
    <n v="0"/>
    <n v="0"/>
    <n v="0"/>
    <n v="1500"/>
  </r>
  <r>
    <n v="827"/>
    <d v="2015-08-13T00:00:00"/>
    <x v="0"/>
    <s v="UN"/>
    <s v="Qandil"/>
    <x v="4"/>
    <m/>
    <s v="ERBIL - Choman"/>
    <m/>
    <s v="Rented houses"/>
    <s v="Normal"/>
    <s v="Delivered"/>
    <s v="In-kind"/>
    <s v="SRP"/>
    <n v="40"/>
    <n v="40"/>
    <m/>
    <m/>
    <n v="0"/>
    <n v="0"/>
    <n v="40"/>
    <n v="240"/>
    <n v="240"/>
    <n v="40"/>
    <n v="40"/>
    <n v="0"/>
    <n v="0"/>
    <n v="40"/>
    <n v="40"/>
    <n v="0"/>
    <n v="0"/>
    <n v="0"/>
    <n v="0"/>
    <n v="0"/>
    <n v="40"/>
    <n v="0"/>
    <n v="0"/>
    <n v="0"/>
    <n v="0"/>
    <n v="0"/>
    <n v="0"/>
    <n v="0"/>
  </r>
  <r>
    <n v="828"/>
    <d v="2015-08-13T00:00:00"/>
    <x v="0"/>
    <s v="UN"/>
    <s v="Qandil"/>
    <x v="4"/>
    <m/>
    <s v="ERBIL - Mergasur"/>
    <m/>
    <s v="Rented houses"/>
    <s v="Normal"/>
    <s v="Delivered"/>
    <s v="In-kind"/>
    <s v="SRP"/>
    <n v="30"/>
    <n v="30"/>
    <m/>
    <m/>
    <n v="0"/>
    <n v="0"/>
    <n v="30"/>
    <n v="180"/>
    <n v="180"/>
    <n v="30"/>
    <n v="30"/>
    <n v="0"/>
    <n v="0"/>
    <n v="30"/>
    <n v="30"/>
    <n v="0"/>
    <n v="0"/>
    <n v="0"/>
    <n v="0"/>
    <n v="0"/>
    <n v="30"/>
    <n v="0"/>
    <n v="0"/>
    <n v="0"/>
    <n v="0"/>
    <n v="0"/>
    <n v="0"/>
    <n v="0"/>
  </r>
  <r>
    <n v="829"/>
    <d v="2015-08-16T00:00:00"/>
    <x v="0"/>
    <s v="UN"/>
    <s v="UNHCR"/>
    <x v="9"/>
    <m/>
    <s v="BAGHDAD - Resafa"/>
    <m/>
    <s v="Unknown shelter type"/>
    <s v="Normal"/>
    <s v="Delivered"/>
    <s v="In-kind"/>
    <s v="SRP"/>
    <n v="100"/>
    <m/>
    <m/>
    <m/>
    <m/>
    <m/>
    <m/>
    <m/>
    <m/>
    <m/>
    <m/>
    <m/>
    <m/>
    <m/>
    <m/>
    <m/>
    <m/>
    <m/>
    <m/>
    <m/>
    <m/>
    <m/>
    <m/>
    <m/>
    <m/>
    <m/>
    <m/>
    <m/>
  </r>
  <r>
    <n v="830"/>
    <d v="2015-08-16T00:00:00"/>
    <x v="0"/>
    <s v="UN"/>
    <s v="Qandil"/>
    <x v="4"/>
    <m/>
    <s v="ERBIL - Erbil"/>
    <m/>
    <s v="Rented houses"/>
    <s v="Normal"/>
    <s v="Delivered"/>
    <s v="In-kind"/>
    <s v="SRP"/>
    <n v="250"/>
    <n v="250"/>
    <m/>
    <m/>
    <n v="0"/>
    <n v="0"/>
    <n v="250"/>
    <n v="1500"/>
    <n v="1500"/>
    <n v="250"/>
    <n v="250"/>
    <n v="0"/>
    <n v="0"/>
    <n v="250"/>
    <n v="250"/>
    <n v="0"/>
    <n v="0"/>
    <n v="0"/>
    <n v="0"/>
    <n v="0"/>
    <n v="250"/>
    <n v="0"/>
    <n v="0"/>
    <n v="0"/>
    <n v="0"/>
    <n v="0"/>
    <n v="0"/>
    <n v="0"/>
  </r>
  <r>
    <n v="831"/>
    <d v="2015-08-16T00:00:00"/>
    <x v="0"/>
    <s v="UN"/>
    <s v="UNHCR"/>
    <x v="9"/>
    <m/>
    <s v="BAGHDAD - Resafa"/>
    <m/>
    <s v="Unknown shelter type"/>
    <s v="Normal"/>
    <s v="Delivered"/>
    <s v="In-kind"/>
    <s v="SRP"/>
    <n v="72"/>
    <m/>
    <m/>
    <m/>
    <m/>
    <m/>
    <m/>
    <m/>
    <m/>
    <m/>
    <m/>
    <m/>
    <m/>
    <m/>
    <m/>
    <m/>
    <m/>
    <m/>
    <m/>
    <m/>
    <m/>
    <m/>
    <m/>
    <m/>
    <m/>
    <m/>
    <m/>
    <m/>
  </r>
  <r>
    <n v="832"/>
    <d v="2015-08-16T00:00:00"/>
    <x v="0"/>
    <s v="UN"/>
    <s v="UNHCR"/>
    <x v="9"/>
    <m/>
    <s v="BAGHDAD - Karkh"/>
    <m/>
    <s v="Unknown shelter type"/>
    <s v="Normal"/>
    <s v="Delivered"/>
    <s v="In-kind"/>
    <s v="SRP"/>
    <n v="75"/>
    <m/>
    <m/>
    <m/>
    <m/>
    <m/>
    <m/>
    <m/>
    <m/>
    <m/>
    <m/>
    <m/>
    <m/>
    <m/>
    <m/>
    <m/>
    <m/>
    <m/>
    <m/>
    <m/>
    <m/>
    <m/>
    <m/>
    <m/>
    <m/>
    <m/>
    <m/>
    <m/>
  </r>
  <r>
    <n v="833"/>
    <d v="2015-08-16T00:00:00"/>
    <x v="0"/>
    <s v="UN"/>
    <s v="UNHCR"/>
    <x v="9"/>
    <m/>
    <s v="BAGHDAD - Karkh"/>
    <m/>
    <s v="Unknown shelter type"/>
    <s v="Normal"/>
    <s v="Delivered"/>
    <s v="In-kind"/>
    <s v="SRP"/>
    <n v="7"/>
    <m/>
    <m/>
    <m/>
    <m/>
    <m/>
    <m/>
    <m/>
    <m/>
    <m/>
    <m/>
    <m/>
    <m/>
    <m/>
    <m/>
    <m/>
    <m/>
    <m/>
    <m/>
    <m/>
    <m/>
    <m/>
    <m/>
    <m/>
    <m/>
    <m/>
    <m/>
    <m/>
  </r>
  <r>
    <n v="834"/>
    <d v="2015-08-16T00:00:00"/>
    <x v="0"/>
    <s v="UN"/>
    <s v="UNHCR"/>
    <x v="9"/>
    <m/>
    <s v="BAGHDAD - Resafa"/>
    <m/>
    <s v="Unknown shelter type"/>
    <s v="Normal"/>
    <s v="Delivered"/>
    <s v="In-kind"/>
    <s v="SRP"/>
    <n v="31"/>
    <m/>
    <m/>
    <m/>
    <m/>
    <m/>
    <m/>
    <m/>
    <m/>
    <m/>
    <m/>
    <m/>
    <m/>
    <m/>
    <m/>
    <m/>
    <m/>
    <m/>
    <m/>
    <m/>
    <m/>
    <m/>
    <m/>
    <m/>
    <m/>
    <m/>
    <m/>
    <m/>
  </r>
  <r>
    <n v="835"/>
    <d v="2015-08-16T00:00:00"/>
    <x v="0"/>
    <s v="UN"/>
    <s v="UNHCR"/>
    <x v="9"/>
    <m/>
    <s v="BAGHDAD - Resafa"/>
    <m/>
    <s v="Unknown shelter type"/>
    <s v="Normal"/>
    <s v="Delivered"/>
    <s v="In-kind"/>
    <s v="SRP"/>
    <n v="8"/>
    <m/>
    <m/>
    <m/>
    <m/>
    <m/>
    <m/>
    <m/>
    <m/>
    <m/>
    <m/>
    <m/>
    <m/>
    <m/>
    <m/>
    <m/>
    <m/>
    <m/>
    <m/>
    <m/>
    <m/>
    <m/>
    <m/>
    <m/>
    <m/>
    <m/>
    <m/>
    <m/>
  </r>
  <r>
    <n v="836"/>
    <d v="2015-08-16T00:00:00"/>
    <x v="0"/>
    <s v="UN"/>
    <s v="UNHCR"/>
    <x v="9"/>
    <m/>
    <s v="BAGHDAD - Karkh"/>
    <m/>
    <s v="Unknown shelter type"/>
    <s v="Normal"/>
    <s v="Delivered"/>
    <s v="In-kind"/>
    <s v="SRP"/>
    <n v="8"/>
    <m/>
    <m/>
    <m/>
    <m/>
    <m/>
    <m/>
    <m/>
    <m/>
    <m/>
    <m/>
    <m/>
    <m/>
    <m/>
    <m/>
    <m/>
    <m/>
    <m/>
    <m/>
    <m/>
    <m/>
    <m/>
    <m/>
    <m/>
    <m/>
    <m/>
    <m/>
    <m/>
  </r>
  <r>
    <n v="837"/>
    <d v="2015-08-17T00:00:00"/>
    <x v="6"/>
    <s v="UN"/>
    <s v="IOM"/>
    <x v="11"/>
    <m/>
    <s v="Diwaniya_الديوانية"/>
    <m/>
    <m/>
    <s v="Summer"/>
    <s v="Delivered"/>
    <s v="In-kind"/>
    <s v="SRP"/>
    <n v="200"/>
    <n v="200"/>
    <m/>
    <m/>
    <n v="0"/>
    <n v="0"/>
    <n v="0"/>
    <n v="0"/>
    <n v="1200"/>
    <n v="0"/>
    <n v="0"/>
    <n v="0"/>
    <n v="0"/>
    <n v="0"/>
    <n v="200"/>
    <n v="0"/>
    <n v="0"/>
    <n v="0"/>
    <n v="0"/>
    <n v="0"/>
    <n v="200"/>
    <n v="0"/>
    <n v="200"/>
    <n v="0"/>
    <n v="0"/>
    <n v="0"/>
    <n v="0"/>
    <n v="0"/>
  </r>
  <r>
    <n v="838"/>
    <d v="2015-08-17T00:00:00"/>
    <x v="6"/>
    <s v="UN"/>
    <s v="IOM"/>
    <x v="8"/>
    <m/>
    <s v="Tilkaif_تلكيف"/>
    <m/>
    <m/>
    <s v="Summer"/>
    <s v="Delivered"/>
    <s v="In-kind"/>
    <s v="SRP"/>
    <n v="140"/>
    <n v="140"/>
    <m/>
    <m/>
    <n v="0"/>
    <n v="0"/>
    <n v="0"/>
    <n v="0"/>
    <n v="840"/>
    <n v="0"/>
    <n v="0"/>
    <n v="0"/>
    <n v="0"/>
    <n v="0"/>
    <n v="140"/>
    <n v="0"/>
    <n v="0"/>
    <n v="0"/>
    <n v="0"/>
    <n v="0"/>
    <n v="140"/>
    <n v="0"/>
    <n v="140"/>
    <n v="0"/>
    <n v="0"/>
    <n v="0"/>
    <n v="0"/>
    <n v="0"/>
  </r>
  <r>
    <n v="839"/>
    <d v="2015-08-17T00:00:00"/>
    <x v="0"/>
    <s v="UN"/>
    <s v="Muslim Aid"/>
    <x v="5"/>
    <m/>
    <s v="SALAH AL DIN - Samarra"/>
    <m/>
    <m/>
    <s v="Normal"/>
    <s v="Delivered"/>
    <s v="In-kind"/>
    <s v="SRP"/>
    <n v="349"/>
    <n v="349"/>
    <m/>
    <m/>
    <n v="0"/>
    <n v="0"/>
    <n v="349"/>
    <n v="2094"/>
    <n v="2094"/>
    <n v="349"/>
    <n v="349"/>
    <n v="0"/>
    <n v="349"/>
    <n v="0"/>
    <n v="0"/>
    <n v="0"/>
    <n v="0"/>
    <n v="0"/>
    <n v="0"/>
    <n v="0"/>
    <n v="349"/>
    <n v="0"/>
    <n v="0"/>
    <n v="0"/>
    <n v="0"/>
    <n v="0"/>
    <n v="0"/>
    <n v="0"/>
  </r>
  <r>
    <n v="840"/>
    <d v="2015-08-17T00:00:00"/>
    <x v="0"/>
    <s v="UN"/>
    <s v="UNHCR"/>
    <x v="9"/>
    <m/>
    <s v="BAGHDAD - Resafa"/>
    <m/>
    <s v="Unknown shelter type"/>
    <s v="Normal"/>
    <s v="Delivered"/>
    <s v="In-kind"/>
    <s v="SRP"/>
    <n v="17"/>
    <m/>
    <m/>
    <m/>
    <m/>
    <m/>
    <m/>
    <m/>
    <m/>
    <m/>
    <m/>
    <m/>
    <m/>
    <m/>
    <m/>
    <m/>
    <m/>
    <m/>
    <m/>
    <m/>
    <m/>
    <m/>
    <m/>
    <m/>
    <m/>
    <m/>
    <m/>
    <m/>
  </r>
  <r>
    <n v="841"/>
    <d v="2015-08-17T00:00:00"/>
    <x v="0"/>
    <s v="UN"/>
    <s v="UNHCR"/>
    <x v="9"/>
    <m/>
    <s v="BAGHDAD - Resafa"/>
    <m/>
    <s v="Unknown shelter type"/>
    <s v="Normal"/>
    <s v="Delivered"/>
    <s v="In-kind"/>
    <s v="SRP"/>
    <n v="4"/>
    <m/>
    <m/>
    <m/>
    <m/>
    <m/>
    <m/>
    <m/>
    <m/>
    <m/>
    <m/>
    <m/>
    <m/>
    <m/>
    <m/>
    <m/>
    <m/>
    <m/>
    <m/>
    <m/>
    <m/>
    <m/>
    <m/>
    <m/>
    <m/>
    <m/>
    <m/>
    <m/>
  </r>
  <r>
    <n v="842"/>
    <d v="2015-08-17T00:00:00"/>
    <x v="0"/>
    <s v="UN"/>
    <s v="UNHCR"/>
    <x v="9"/>
    <m/>
    <s v="BAGHDAD - Resafa"/>
    <m/>
    <s v="Unfinished/Abandoned building"/>
    <s v="Normal"/>
    <s v="Delivered"/>
    <s v="In-kind"/>
    <s v="SRP"/>
    <n v="11"/>
    <m/>
    <m/>
    <m/>
    <m/>
    <m/>
    <m/>
    <m/>
    <m/>
    <m/>
    <m/>
    <m/>
    <m/>
    <m/>
    <m/>
    <m/>
    <m/>
    <m/>
    <m/>
    <m/>
    <m/>
    <m/>
    <m/>
    <m/>
    <m/>
    <m/>
    <m/>
    <m/>
  </r>
  <r>
    <n v="843"/>
    <d v="2015-08-17T00:00:00"/>
    <x v="0"/>
    <s v="UN"/>
    <s v="UNHCR"/>
    <x v="9"/>
    <m/>
    <s v="BAGHDAD - Karkh"/>
    <m/>
    <s v="Unknown shelter type"/>
    <s v="Normal"/>
    <s v="Delivered"/>
    <s v="In-kind"/>
    <s v="SRP"/>
    <n v="65"/>
    <m/>
    <m/>
    <m/>
    <m/>
    <m/>
    <m/>
    <m/>
    <m/>
    <m/>
    <m/>
    <m/>
    <m/>
    <m/>
    <m/>
    <m/>
    <m/>
    <m/>
    <m/>
    <m/>
    <m/>
    <m/>
    <m/>
    <m/>
    <m/>
    <m/>
    <m/>
    <m/>
  </r>
  <r>
    <n v="844"/>
    <d v="2015-08-17T00:00:00"/>
    <x v="0"/>
    <s v="UN"/>
    <s v="Qandil"/>
    <x v="4"/>
    <m/>
    <s v="ERBIL - Erbil"/>
    <m/>
    <s v="Rented houses"/>
    <s v="Normal"/>
    <s v="Delivered"/>
    <s v="In-kind"/>
    <s v="SRP"/>
    <n v="250"/>
    <m/>
    <m/>
    <m/>
    <n v="0"/>
    <n v="0"/>
    <n v="250"/>
    <n v="1500"/>
    <n v="1500"/>
    <n v="250"/>
    <n v="250"/>
    <n v="0"/>
    <n v="0"/>
    <n v="250"/>
    <n v="250"/>
    <n v="0"/>
    <n v="0"/>
    <n v="0"/>
    <n v="0"/>
    <n v="0"/>
    <n v="0"/>
    <n v="0"/>
    <n v="0"/>
    <n v="0"/>
    <n v="0"/>
    <n v="0"/>
    <n v="0"/>
    <n v="0"/>
  </r>
  <r>
    <n v="845"/>
    <d v="2015-08-18T00:00:00"/>
    <x v="6"/>
    <s v="UN"/>
    <s v="IOM"/>
    <x v="14"/>
    <m/>
    <s v="Falluja_الفلوجة"/>
    <m/>
    <m/>
    <s v="Summer"/>
    <s v="Delivered"/>
    <s v="In-kind"/>
    <s v="SRP"/>
    <n v="600"/>
    <n v="600"/>
    <m/>
    <m/>
    <n v="0"/>
    <n v="0"/>
    <n v="0"/>
    <n v="600"/>
    <n v="3600"/>
    <n v="0"/>
    <n v="0"/>
    <n v="0"/>
    <n v="600"/>
    <n v="0"/>
    <n v="600"/>
    <n v="0"/>
    <n v="0"/>
    <n v="0"/>
    <n v="0"/>
    <n v="0"/>
    <n v="600"/>
    <n v="0"/>
    <n v="600"/>
    <n v="0"/>
    <n v="0"/>
    <n v="0"/>
    <n v="0"/>
    <n v="3600"/>
  </r>
  <r>
    <n v="846"/>
    <d v="2015-08-18T00:00:00"/>
    <x v="6"/>
    <s v="UN"/>
    <s v="IOM"/>
    <x v="5"/>
    <m/>
    <s v="Samarra_سامراء"/>
    <m/>
    <m/>
    <s v="Summer"/>
    <s v="Delivered"/>
    <s v="In-kind"/>
    <s v="SRP"/>
    <n v="250"/>
    <n v="250"/>
    <m/>
    <m/>
    <n v="0"/>
    <n v="0"/>
    <n v="0"/>
    <n v="1500"/>
    <n v="1500"/>
    <n v="0"/>
    <n v="0"/>
    <n v="0"/>
    <n v="250"/>
    <n v="250"/>
    <n v="250"/>
    <n v="0"/>
    <n v="0"/>
    <n v="0"/>
    <n v="0"/>
    <n v="0"/>
    <n v="250"/>
    <n v="0"/>
    <n v="250"/>
    <n v="0"/>
    <n v="0"/>
    <n v="0"/>
    <n v="0"/>
    <n v="1500"/>
  </r>
  <r>
    <n v="847"/>
    <d v="2015-08-18T00:00:00"/>
    <x v="0"/>
    <s v="UN"/>
    <s v="UNHCR"/>
    <x v="9"/>
    <m/>
    <s v="BAGHDAD - Resafa"/>
    <m/>
    <s v="Unknown shelter type"/>
    <s v="Normal"/>
    <s v="Delivered"/>
    <s v="In-kind"/>
    <s v="SRP"/>
    <n v="16"/>
    <m/>
    <m/>
    <m/>
    <m/>
    <m/>
    <m/>
    <m/>
    <m/>
    <m/>
    <m/>
    <m/>
    <m/>
    <m/>
    <m/>
    <m/>
    <m/>
    <m/>
    <m/>
    <m/>
    <m/>
    <m/>
    <m/>
    <m/>
    <m/>
    <m/>
    <m/>
    <m/>
  </r>
  <r>
    <n v="848"/>
    <d v="2015-08-18T00:00:00"/>
    <x v="0"/>
    <s v="UN"/>
    <s v="UNHCR"/>
    <x v="9"/>
    <m/>
    <s v="BAGHDAD - Karkh"/>
    <m/>
    <s v="Unknown shelter type"/>
    <s v="Normal"/>
    <s v="Delivered"/>
    <s v="In-kind"/>
    <s v="SRP"/>
    <n v="60"/>
    <m/>
    <m/>
    <m/>
    <m/>
    <m/>
    <m/>
    <m/>
    <m/>
    <m/>
    <m/>
    <m/>
    <m/>
    <m/>
    <m/>
    <m/>
    <m/>
    <m/>
    <m/>
    <m/>
    <m/>
    <m/>
    <m/>
    <m/>
    <m/>
    <m/>
    <m/>
    <m/>
  </r>
  <r>
    <n v="849"/>
    <d v="2015-08-18T00:00:00"/>
    <x v="0"/>
    <s v="UN"/>
    <s v="UNHCR"/>
    <x v="9"/>
    <m/>
    <s v="BAGHDAD - Karkh"/>
    <m/>
    <s v="Unknown shelter type"/>
    <s v="Normal"/>
    <s v="Delivered"/>
    <s v="In-kind"/>
    <s v="SRP"/>
    <n v="91"/>
    <m/>
    <m/>
    <m/>
    <m/>
    <m/>
    <m/>
    <m/>
    <m/>
    <m/>
    <m/>
    <m/>
    <m/>
    <m/>
    <m/>
    <m/>
    <m/>
    <m/>
    <m/>
    <m/>
    <m/>
    <m/>
    <m/>
    <m/>
    <m/>
    <m/>
    <m/>
    <m/>
  </r>
  <r>
    <n v="850"/>
    <d v="2015-08-18T00:00:00"/>
    <x v="0"/>
    <s v="UN"/>
    <s v="UNHCR"/>
    <x v="9"/>
    <m/>
    <s v="BAGHDAD - Resafa"/>
    <m/>
    <s v="Unknown shelter type"/>
    <s v="Normal"/>
    <s v="Delivered"/>
    <s v="In-kind"/>
    <s v="SRP"/>
    <n v="11"/>
    <m/>
    <m/>
    <m/>
    <m/>
    <m/>
    <m/>
    <m/>
    <m/>
    <m/>
    <m/>
    <m/>
    <m/>
    <m/>
    <m/>
    <m/>
    <m/>
    <m/>
    <m/>
    <m/>
    <m/>
    <m/>
    <m/>
    <m/>
    <m/>
    <m/>
    <m/>
    <m/>
  </r>
  <r>
    <n v="851"/>
    <d v="2015-08-18T00:00:00"/>
    <x v="0"/>
    <s v="UN"/>
    <s v="Qandil"/>
    <x v="4"/>
    <m/>
    <s v="ERBIL - Koisnjaq"/>
    <m/>
    <s v="Rented houses"/>
    <s v="Normal"/>
    <s v="Delivered"/>
    <s v="In-kind"/>
    <s v="SRP"/>
    <n v="173"/>
    <m/>
    <m/>
    <m/>
    <n v="0"/>
    <n v="0"/>
    <n v="173"/>
    <n v="1038"/>
    <n v="1038"/>
    <n v="173"/>
    <n v="173"/>
    <n v="0"/>
    <n v="0"/>
    <n v="173"/>
    <n v="173"/>
    <n v="0"/>
    <n v="0"/>
    <n v="0"/>
    <n v="0"/>
    <n v="0"/>
    <n v="0"/>
    <n v="0"/>
    <n v="0"/>
    <n v="0"/>
    <n v="0"/>
    <n v="0"/>
    <n v="0"/>
    <n v="0"/>
  </r>
  <r>
    <n v="852"/>
    <d v="2015-08-19T00:00:00"/>
    <x v="0"/>
    <s v="UN"/>
    <s v="UNHCR"/>
    <x v="9"/>
    <m/>
    <s v="BAGHDAD - Resafa"/>
    <m/>
    <s v="Unknown shelter type"/>
    <s v="Normal"/>
    <s v="Delivered"/>
    <s v="In-kind"/>
    <s v="SRP"/>
    <n v="5"/>
    <m/>
    <m/>
    <m/>
    <m/>
    <m/>
    <m/>
    <m/>
    <m/>
    <m/>
    <m/>
    <m/>
    <m/>
    <m/>
    <m/>
    <m/>
    <m/>
    <m/>
    <m/>
    <m/>
    <m/>
    <m/>
    <m/>
    <m/>
    <m/>
    <m/>
    <m/>
    <m/>
  </r>
  <r>
    <n v="853"/>
    <d v="2015-08-19T00:00:00"/>
    <x v="0"/>
    <s v="UN"/>
    <s v="UNHCR"/>
    <x v="9"/>
    <m/>
    <s v="BAGHDAD - Karkh"/>
    <m/>
    <s v="Unknown shelter type"/>
    <s v="Normal"/>
    <s v="Delivered"/>
    <s v="In-kind"/>
    <s v="SRP"/>
    <n v="75"/>
    <m/>
    <m/>
    <m/>
    <m/>
    <m/>
    <m/>
    <m/>
    <m/>
    <m/>
    <m/>
    <m/>
    <m/>
    <m/>
    <m/>
    <m/>
    <m/>
    <m/>
    <m/>
    <m/>
    <m/>
    <m/>
    <m/>
    <m/>
    <m/>
    <m/>
    <m/>
    <m/>
  </r>
  <r>
    <n v="854"/>
    <d v="2015-08-20T00:00:00"/>
    <x v="6"/>
    <s v="UN"/>
    <s v="IOM"/>
    <x v="4"/>
    <m/>
    <s v="Shaqlawa_شقلاوة"/>
    <m/>
    <m/>
    <s v="Summer"/>
    <s v="Delivered"/>
    <s v="In-kind"/>
    <s v="SRP"/>
    <n v="140"/>
    <n v="140"/>
    <m/>
    <m/>
    <n v="0"/>
    <n v="0"/>
    <n v="0"/>
    <n v="0"/>
    <n v="840"/>
    <n v="0"/>
    <n v="0"/>
    <n v="0"/>
    <n v="140"/>
    <n v="0"/>
    <n v="140"/>
    <n v="0"/>
    <n v="0"/>
    <n v="0"/>
    <n v="0"/>
    <n v="0"/>
    <n v="140"/>
    <n v="0"/>
    <n v="140"/>
    <n v="0"/>
    <n v="0"/>
    <n v="0"/>
    <n v="0"/>
    <n v="0"/>
  </r>
  <r>
    <n v="855"/>
    <d v="2015-08-20T00:00:00"/>
    <x v="6"/>
    <s v="UN"/>
    <s v="IOM"/>
    <x v="1"/>
    <m/>
    <s v="Kirkuk__كركوك"/>
    <m/>
    <m/>
    <s v="Summer"/>
    <s v="Delivered"/>
    <s v="In-kind"/>
    <s v="SRP"/>
    <n v="200"/>
    <n v="200"/>
    <m/>
    <m/>
    <n v="0"/>
    <n v="0"/>
    <n v="0"/>
    <n v="1200"/>
    <n v="1200"/>
    <n v="0"/>
    <n v="0"/>
    <n v="0"/>
    <n v="200"/>
    <n v="0"/>
    <n v="200"/>
    <n v="0"/>
    <n v="0"/>
    <n v="0"/>
    <n v="0"/>
    <n v="0"/>
    <n v="200"/>
    <n v="0"/>
    <n v="200"/>
    <n v="0"/>
    <n v="0"/>
    <n v="0"/>
    <n v="0"/>
    <n v="1200"/>
  </r>
  <r>
    <n v="856"/>
    <d v="2015-08-20T00:00:00"/>
    <x v="0"/>
    <s v="UN"/>
    <s v="UNHCR"/>
    <x v="9"/>
    <m/>
    <s v="BAGHDAD - Resafa"/>
    <m/>
    <s v="Unknown shelter type"/>
    <s v="Normal"/>
    <s v="Delivered"/>
    <s v="In-kind"/>
    <s v="SRP"/>
    <n v="57"/>
    <m/>
    <m/>
    <m/>
    <m/>
    <m/>
    <m/>
    <m/>
    <m/>
    <m/>
    <m/>
    <m/>
    <m/>
    <m/>
    <m/>
    <m/>
    <m/>
    <m/>
    <m/>
    <m/>
    <m/>
    <m/>
    <m/>
    <m/>
    <m/>
    <m/>
    <m/>
    <m/>
  </r>
  <r>
    <n v="857"/>
    <d v="2015-08-20T00:00:00"/>
    <x v="0"/>
    <s v="UN"/>
    <s v="Qandil"/>
    <x v="4"/>
    <m/>
    <s v="ERBIL - Soran"/>
    <m/>
    <s v="Rented houses"/>
    <s v="Normal"/>
    <s v="Delivered"/>
    <s v="In-kind"/>
    <s v="SRP"/>
    <n v="130"/>
    <m/>
    <m/>
    <m/>
    <n v="0"/>
    <n v="0"/>
    <n v="130"/>
    <n v="780"/>
    <n v="780"/>
    <n v="130"/>
    <n v="130"/>
    <n v="0"/>
    <n v="0"/>
    <n v="130"/>
    <n v="130"/>
    <n v="0"/>
    <n v="0"/>
    <n v="0"/>
    <n v="0"/>
    <n v="0"/>
    <n v="0"/>
    <n v="0"/>
    <n v="0"/>
    <n v="0"/>
    <n v="0"/>
    <n v="0"/>
    <n v="0"/>
    <n v="0"/>
  </r>
  <r>
    <n v="858"/>
    <d v="2015-08-24T00:00:00"/>
    <x v="0"/>
    <s v="UN"/>
    <s v="Muslim Aid"/>
    <x v="14"/>
    <m/>
    <s v="ANB - Falluja"/>
    <m/>
    <s v="Camp"/>
    <s v="Normal"/>
    <s v="Delivered"/>
    <s v="In-kind"/>
    <s v="SRP"/>
    <n v="380"/>
    <m/>
    <m/>
    <m/>
    <n v="0"/>
    <n v="0"/>
    <n v="3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859"/>
    <d v="2015-08-24T00:00:00"/>
    <x v="0"/>
    <s v="UN"/>
    <s v="Muslim Aid"/>
    <x v="14"/>
    <m/>
    <s v="ANB - Falluja"/>
    <m/>
    <s v="Camp"/>
    <s v="Summer"/>
    <s v="Delivered"/>
    <s v="In-kind"/>
    <s v="SRP"/>
    <n v="325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325"/>
    <n v="0"/>
    <n v="0"/>
    <n v="0"/>
    <n v="0"/>
    <n v="0"/>
    <n v="0"/>
    <n v="0"/>
  </r>
  <r>
    <n v="860"/>
    <d v="2015-08-24T00:00:00"/>
    <x v="0"/>
    <s v="UN"/>
    <s v="UNHCR"/>
    <x v="9"/>
    <m/>
    <s v="BAGHDAD - Resafa"/>
    <m/>
    <s v="Unknown shelter type"/>
    <s v="Summer"/>
    <s v="Delivered"/>
    <s v="In-kind"/>
    <s v="SRP"/>
    <n v="10"/>
    <m/>
    <m/>
    <m/>
    <m/>
    <m/>
    <m/>
    <m/>
    <m/>
    <m/>
    <m/>
    <m/>
    <m/>
    <m/>
    <m/>
    <m/>
    <m/>
    <m/>
    <m/>
    <m/>
    <m/>
    <m/>
    <m/>
    <m/>
    <m/>
    <m/>
    <m/>
    <m/>
  </r>
  <r>
    <n v="861"/>
    <d v="2015-08-24T00:00:00"/>
    <x v="0"/>
    <s v="UN"/>
    <s v="UNHCR"/>
    <x v="9"/>
    <m/>
    <s v="BAGHDAD - Resafa"/>
    <m/>
    <s v="Unknown shelter type"/>
    <s v="Summer"/>
    <s v="Delivered"/>
    <s v="In-kind"/>
    <s v="SRP"/>
    <n v="12"/>
    <m/>
    <m/>
    <m/>
    <m/>
    <m/>
    <m/>
    <m/>
    <m/>
    <m/>
    <m/>
    <m/>
    <m/>
    <m/>
    <m/>
    <m/>
    <m/>
    <m/>
    <m/>
    <m/>
    <m/>
    <m/>
    <m/>
    <m/>
    <m/>
    <m/>
    <m/>
    <m/>
  </r>
  <r>
    <n v="862"/>
    <d v="2015-08-24T00:00:00"/>
    <x v="0"/>
    <s v="UN"/>
    <s v="UNHCR"/>
    <x v="9"/>
    <m/>
    <s v="BAGHDAD - Karkh"/>
    <m/>
    <s v="Unknown shelter type"/>
    <s v="Summer"/>
    <s v="Delivered"/>
    <s v="In-kind"/>
    <s v="SRP"/>
    <n v="30"/>
    <m/>
    <m/>
    <m/>
    <m/>
    <m/>
    <m/>
    <m/>
    <m/>
    <m/>
    <m/>
    <m/>
    <m/>
    <m/>
    <m/>
    <m/>
    <m/>
    <m/>
    <m/>
    <m/>
    <m/>
    <m/>
    <m/>
    <m/>
    <m/>
    <m/>
    <m/>
    <m/>
  </r>
  <r>
    <n v="863"/>
    <d v="2015-08-25T00:00:00"/>
    <x v="0"/>
    <s v="UN"/>
    <s v="UNHCR"/>
    <x v="9"/>
    <m/>
    <s v="BAGHDAD - Resafa"/>
    <m/>
    <s v="Unknown shelter type"/>
    <s v="Summer"/>
    <s v="Delivered"/>
    <s v="In-kind"/>
    <s v="SRP"/>
    <n v="27"/>
    <m/>
    <m/>
    <m/>
    <m/>
    <m/>
    <m/>
    <m/>
    <m/>
    <m/>
    <m/>
    <m/>
    <m/>
    <m/>
    <m/>
    <m/>
    <m/>
    <m/>
    <m/>
    <m/>
    <m/>
    <m/>
    <m/>
    <m/>
    <m/>
    <m/>
    <m/>
    <m/>
  </r>
  <r>
    <n v="864"/>
    <d v="2015-08-25T00:00:00"/>
    <x v="0"/>
    <s v="UN"/>
    <s v="UNHCR"/>
    <x v="9"/>
    <m/>
    <s v="BAGHDAD - Resafa"/>
    <m/>
    <s v="Unknown shelter type"/>
    <s v="Summer"/>
    <s v="Delivered"/>
    <s v="In-kind"/>
    <s v="SRP"/>
    <n v="31"/>
    <m/>
    <m/>
    <m/>
    <m/>
    <m/>
    <m/>
    <m/>
    <m/>
    <m/>
    <m/>
    <m/>
    <m/>
    <m/>
    <m/>
    <m/>
    <m/>
    <m/>
    <m/>
    <m/>
    <m/>
    <m/>
    <m/>
    <m/>
    <m/>
    <m/>
    <m/>
    <m/>
  </r>
  <r>
    <n v="865"/>
    <d v="2015-08-25T00:00:00"/>
    <x v="0"/>
    <s v="UN"/>
    <s v="UNHCR"/>
    <x v="9"/>
    <m/>
    <s v="BAGHDAD - Mahmoudiya"/>
    <m/>
    <s v="Unknown shelter type"/>
    <s v="Summer"/>
    <s v="Delivered"/>
    <s v="In-kind"/>
    <s v="SRP"/>
    <n v="100"/>
    <m/>
    <m/>
    <m/>
    <m/>
    <m/>
    <m/>
    <m/>
    <m/>
    <m/>
    <m/>
    <m/>
    <m/>
    <m/>
    <m/>
    <m/>
    <m/>
    <m/>
    <m/>
    <m/>
    <m/>
    <m/>
    <m/>
    <m/>
    <m/>
    <m/>
    <m/>
    <m/>
  </r>
  <r>
    <n v="866"/>
    <d v="2015-08-25T00:00:00"/>
    <x v="0"/>
    <s v="UN"/>
    <s v="UNHCR"/>
    <x v="9"/>
    <m/>
    <s v="BAGHDAD - Karkh"/>
    <m/>
    <s v="Camp"/>
    <s v="Summer"/>
    <s v="Delivered"/>
    <s v="In-kind"/>
    <s v="SRP"/>
    <n v="11"/>
    <m/>
    <m/>
    <m/>
    <m/>
    <m/>
    <m/>
    <m/>
    <m/>
    <m/>
    <m/>
    <m/>
    <m/>
    <m/>
    <m/>
    <m/>
    <m/>
    <m/>
    <m/>
    <m/>
    <m/>
    <m/>
    <m/>
    <m/>
    <m/>
    <m/>
    <m/>
    <m/>
  </r>
  <r>
    <n v="867"/>
    <d v="2015-08-25T00:00:00"/>
    <x v="0"/>
    <s v="UN"/>
    <s v="UNHCR"/>
    <x v="9"/>
    <m/>
    <s v="BAGHDAD - Abu Ghraib"/>
    <m/>
    <s v="Unknown shelter type"/>
    <s v="Summer"/>
    <s v="Delivered"/>
    <s v="In-kind"/>
    <s v="SRP"/>
    <n v="28"/>
    <m/>
    <m/>
    <m/>
    <m/>
    <m/>
    <m/>
    <m/>
    <m/>
    <m/>
    <m/>
    <m/>
    <m/>
    <m/>
    <m/>
    <m/>
    <m/>
    <m/>
    <m/>
    <m/>
    <m/>
    <m/>
    <m/>
    <m/>
    <m/>
    <m/>
    <m/>
    <m/>
  </r>
  <r>
    <n v="868"/>
    <d v="2015-08-26T00:00:00"/>
    <x v="6"/>
    <s v="UN"/>
    <s v="IOM"/>
    <x v="12"/>
    <m/>
    <s v="Kerbala__كربلاء"/>
    <m/>
    <m/>
    <s v="Summer"/>
    <s v="Delivered"/>
    <s v="In-kind"/>
    <s v="SRP"/>
    <n v="150"/>
    <n v="150"/>
    <m/>
    <m/>
    <n v="0"/>
    <n v="0"/>
    <n v="0"/>
    <n v="900"/>
    <n v="900"/>
    <n v="0"/>
    <n v="0"/>
    <n v="0"/>
    <n v="150"/>
    <n v="0"/>
    <n v="150"/>
    <n v="0"/>
    <n v="0"/>
    <n v="0"/>
    <n v="0"/>
    <n v="0"/>
    <n v="150"/>
    <n v="0"/>
    <n v="150"/>
    <n v="0"/>
    <n v="0"/>
    <n v="0"/>
    <n v="0"/>
    <n v="900"/>
  </r>
  <r>
    <n v="869"/>
    <d v="2015-08-26T00:00:00"/>
    <x v="6"/>
    <s v="UN"/>
    <s v="IOM"/>
    <x v="5"/>
    <m/>
    <s v="Samarra_سامراء"/>
    <m/>
    <m/>
    <s v="Summer"/>
    <s v="Delivered"/>
    <s v="In-kind"/>
    <s v="SRP"/>
    <n v="250"/>
    <n v="250"/>
    <m/>
    <m/>
    <n v="0"/>
    <n v="0"/>
    <n v="0"/>
    <n v="0"/>
    <n v="1500"/>
    <n v="0"/>
    <n v="0"/>
    <n v="0"/>
    <n v="250"/>
    <n v="0"/>
    <n v="250"/>
    <n v="0"/>
    <n v="0"/>
    <n v="0"/>
    <n v="0"/>
    <n v="0"/>
    <n v="250"/>
    <n v="0"/>
    <n v="250"/>
    <n v="0"/>
    <n v="0"/>
    <n v="0"/>
    <n v="0"/>
    <n v="0"/>
  </r>
  <r>
    <n v="870"/>
    <d v="2015-08-26T00:00:00"/>
    <x v="0"/>
    <s v="UN"/>
    <s v="UNHCR"/>
    <x v="9"/>
    <m/>
    <s v="BAGHDAD - Karkh"/>
    <m/>
    <s v="Camp"/>
    <s v="Summer"/>
    <s v="Delivered"/>
    <s v="In-kind"/>
    <s v="SRP"/>
    <n v="57"/>
    <m/>
    <m/>
    <m/>
    <m/>
    <m/>
    <m/>
    <m/>
    <m/>
    <m/>
    <m/>
    <m/>
    <m/>
    <m/>
    <m/>
    <m/>
    <m/>
    <m/>
    <m/>
    <m/>
    <m/>
    <m/>
    <m/>
    <m/>
    <m/>
    <m/>
    <m/>
    <m/>
  </r>
  <r>
    <n v="871"/>
    <d v="2015-08-26T00:00:00"/>
    <x v="0"/>
    <s v="UN"/>
    <s v="UNHCR"/>
    <x v="9"/>
    <m/>
    <s v="BAGHDAD - Karkh"/>
    <m/>
    <s v="Collective Centre"/>
    <s v="Summer"/>
    <s v="Delivered"/>
    <s v="In-kind"/>
    <s v="SRP"/>
    <n v="79"/>
    <m/>
    <m/>
    <m/>
    <m/>
    <m/>
    <m/>
    <m/>
    <m/>
    <m/>
    <m/>
    <m/>
    <m/>
    <m/>
    <m/>
    <m/>
    <m/>
    <m/>
    <m/>
    <m/>
    <m/>
    <m/>
    <m/>
    <m/>
    <m/>
    <m/>
    <m/>
    <m/>
  </r>
  <r>
    <n v="872"/>
    <d v="2015-08-26T00:00:00"/>
    <x v="0"/>
    <s v="UN"/>
    <s v="UNHCR"/>
    <x v="9"/>
    <m/>
    <s v="BAGHDAD - Kadhimia"/>
    <m/>
    <s v="Unknown shelter type"/>
    <s v="Summer"/>
    <s v="Delivered"/>
    <s v="In-kind"/>
    <s v="SRP"/>
    <n v="272"/>
    <m/>
    <m/>
    <m/>
    <m/>
    <m/>
    <m/>
    <m/>
    <m/>
    <m/>
    <m/>
    <m/>
    <m/>
    <m/>
    <m/>
    <m/>
    <m/>
    <m/>
    <m/>
    <m/>
    <m/>
    <m/>
    <m/>
    <m/>
    <m/>
    <m/>
    <m/>
    <m/>
  </r>
  <r>
    <n v="873"/>
    <d v="2015-08-26T00:00:00"/>
    <x v="0"/>
    <s v="UN"/>
    <s v="Muslim Aid"/>
    <x v="14"/>
    <m/>
    <s v="ANB - Falluja"/>
    <m/>
    <s v="Camp"/>
    <s v="Summer"/>
    <s v="Delivered"/>
    <s v="In-kind"/>
    <s v="SRP"/>
    <n v="265"/>
    <m/>
    <m/>
    <m/>
    <n v="0"/>
    <n v="0"/>
    <n v="0"/>
    <n v="0"/>
    <n v="0"/>
    <n v="265"/>
    <n v="0"/>
    <n v="0"/>
    <n v="0"/>
    <n v="0"/>
    <n v="0"/>
    <n v="0"/>
    <n v="0"/>
    <n v="0"/>
    <n v="0"/>
    <n v="0"/>
    <n v="265"/>
    <n v="0"/>
    <n v="0"/>
    <n v="0"/>
    <n v="0"/>
    <n v="0"/>
    <n v="0"/>
    <n v="0"/>
  </r>
  <r>
    <n v="874"/>
    <d v="2015-08-26T00:00:00"/>
    <x v="0"/>
    <s v="UN"/>
    <m/>
    <x v="10"/>
    <m/>
    <m/>
    <m/>
    <s v="Unknown shelter type"/>
    <s v="Normal"/>
    <s v="Delivered"/>
    <s v="In-kind"/>
    <s v="SRP"/>
    <n v="275"/>
    <m/>
    <m/>
    <m/>
    <n v="0"/>
    <n v="0"/>
    <n v="275"/>
    <n v="0"/>
    <n v="0"/>
    <n v="27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875"/>
    <d v="2015-08-27T00:00:00"/>
    <x v="6"/>
    <s v="UN"/>
    <s v="IOM"/>
    <x v="8"/>
    <m/>
    <s v="Tilkaif_تلكيف"/>
    <m/>
    <m/>
    <s v="Summer"/>
    <s v="Delivered"/>
    <s v="In-kind"/>
    <s v="SRP"/>
    <n v="80"/>
    <n v="80"/>
    <m/>
    <m/>
    <n v="0"/>
    <n v="0"/>
    <n v="0"/>
    <n v="0"/>
    <n v="480"/>
    <n v="0"/>
    <n v="0"/>
    <n v="0"/>
    <n v="80"/>
    <n v="0"/>
    <n v="80"/>
    <n v="0"/>
    <n v="0"/>
    <n v="0"/>
    <n v="0"/>
    <n v="0"/>
    <n v="80"/>
    <n v="0"/>
    <n v="80"/>
    <n v="0"/>
    <n v="0"/>
    <n v="0"/>
    <n v="0"/>
    <n v="0"/>
  </r>
  <r>
    <n v="876"/>
    <d v="2015-08-27T00:00:00"/>
    <x v="6"/>
    <s v="UN"/>
    <s v="IOM"/>
    <x v="13"/>
    <m/>
    <s v="Basrah__البصرة"/>
    <m/>
    <m/>
    <s v="Summer"/>
    <s v="Delivered"/>
    <s v="In-kind"/>
    <s v="SRP"/>
    <n v="50"/>
    <n v="50"/>
    <m/>
    <m/>
    <n v="0"/>
    <n v="0"/>
    <n v="0"/>
    <n v="300"/>
    <n v="300"/>
    <n v="0"/>
    <n v="0"/>
    <n v="0"/>
    <n v="50"/>
    <n v="50"/>
    <n v="50"/>
    <n v="0"/>
    <n v="0"/>
    <n v="0"/>
    <n v="0"/>
    <n v="0"/>
    <n v="50"/>
    <n v="0"/>
    <n v="50"/>
    <n v="0"/>
    <n v="0"/>
    <n v="0"/>
    <n v="0"/>
    <n v="300"/>
  </r>
  <r>
    <n v="877"/>
    <d v="2015-08-27T00:00:00"/>
    <x v="0"/>
    <s v="UN"/>
    <s v="Qandil"/>
    <x v="4"/>
    <m/>
    <s v="ERBIL - Erbil"/>
    <m/>
    <s v="Rented houses"/>
    <s v="Normal"/>
    <s v="Delivered"/>
    <s v="In-kind"/>
    <s v="SRP"/>
    <n v="250"/>
    <m/>
    <m/>
    <m/>
    <n v="0"/>
    <n v="0"/>
    <n v="250"/>
    <n v="1500"/>
    <n v="1500"/>
    <n v="250"/>
    <n v="250"/>
    <n v="0"/>
    <n v="0"/>
    <n v="250"/>
    <n v="250"/>
    <n v="0"/>
    <n v="0"/>
    <n v="0"/>
    <n v="0"/>
    <n v="0"/>
    <n v="0"/>
    <n v="0"/>
    <n v="0"/>
    <n v="0"/>
    <n v="0"/>
    <n v="0"/>
    <n v="0"/>
    <n v="0"/>
  </r>
  <r>
    <n v="878"/>
    <d v="2015-08-27T00:00:00"/>
    <x v="0"/>
    <s v="UN"/>
    <s v="Qandil"/>
    <x v="4"/>
    <m/>
    <s v="ERBIL - Erbil"/>
    <m/>
    <s v="Rented houses"/>
    <s v="Normal"/>
    <s v="Delivered"/>
    <s v="In-kind"/>
    <s v="SRP"/>
    <n v="240"/>
    <m/>
    <m/>
    <m/>
    <n v="0"/>
    <n v="0"/>
    <n v="240"/>
    <n v="1440"/>
    <n v="1440"/>
    <n v="240"/>
    <n v="240"/>
    <n v="0"/>
    <n v="0"/>
    <n v="240"/>
    <n v="240"/>
    <n v="0"/>
    <n v="0"/>
    <n v="0"/>
    <n v="0"/>
    <n v="0"/>
    <n v="0"/>
    <n v="0"/>
    <n v="0"/>
    <n v="0"/>
    <n v="0"/>
    <n v="0"/>
    <n v="0"/>
    <n v="0"/>
  </r>
  <r>
    <n v="879"/>
    <d v="2015-08-31T00:00:00"/>
    <x v="6"/>
    <s v="UN"/>
    <s v="IOM"/>
    <x v="5"/>
    <m/>
    <s v="Samarra_سامراء"/>
    <m/>
    <m/>
    <s v="Summer"/>
    <s v="Delivered"/>
    <s v="In-kind"/>
    <s v="SRP"/>
    <n v="205"/>
    <n v="205"/>
    <m/>
    <m/>
    <n v="0"/>
    <n v="0"/>
    <n v="0"/>
    <n v="0"/>
    <n v="1230"/>
    <n v="0"/>
    <n v="0"/>
    <n v="0"/>
    <n v="205"/>
    <n v="0"/>
    <n v="205"/>
    <n v="0"/>
    <n v="0"/>
    <n v="0"/>
    <n v="0"/>
    <n v="0"/>
    <n v="205"/>
    <n v="0"/>
    <n v="205"/>
    <n v="0"/>
    <n v="0"/>
    <n v="0"/>
    <n v="0"/>
    <n v="0"/>
  </r>
  <r>
    <n v="880"/>
    <d v="2015-08-31T00:00:00"/>
    <x v="6"/>
    <s v="UN"/>
    <s v="IOM"/>
    <x v="5"/>
    <m/>
    <s v="Tooz_طوز خورماتو"/>
    <m/>
    <m/>
    <s v="Summer"/>
    <s v="Delivered"/>
    <s v="In-kind"/>
    <s v="SRP"/>
    <n v="300"/>
    <n v="300"/>
    <m/>
    <m/>
    <n v="0"/>
    <n v="0"/>
    <n v="0"/>
    <n v="0"/>
    <n v="1800"/>
    <n v="0"/>
    <n v="0"/>
    <n v="0"/>
    <n v="300"/>
    <n v="0"/>
    <n v="300"/>
    <n v="0"/>
    <n v="0"/>
    <n v="0"/>
    <n v="0"/>
    <n v="0"/>
    <n v="300"/>
    <n v="0"/>
    <n v="300"/>
    <n v="0"/>
    <n v="0"/>
    <n v="0"/>
    <n v="0"/>
    <n v="0"/>
  </r>
  <r>
    <n v="881"/>
    <d v="2015-08-31T00:00:00"/>
    <x v="0"/>
    <s v="UN"/>
    <s v="UNHCR"/>
    <x v="6"/>
    <m/>
    <s v="BABYLON - Hilla"/>
    <m/>
    <s v="Unfinished/Abandoned building"/>
    <s v="Normal"/>
    <s v="Delivered"/>
    <s v="In-kind"/>
    <s v="SRP"/>
    <n v="212"/>
    <m/>
    <m/>
    <m/>
    <m/>
    <m/>
    <m/>
    <m/>
    <m/>
    <m/>
    <m/>
    <m/>
    <m/>
    <m/>
    <m/>
    <m/>
    <m/>
    <m/>
    <m/>
    <m/>
    <m/>
    <m/>
    <m/>
    <m/>
    <m/>
    <m/>
    <m/>
    <m/>
  </r>
  <r>
    <n v="882"/>
    <d v="2015-08-31T00:00:00"/>
    <x v="0"/>
    <s v="UN"/>
    <s v="UNHCR"/>
    <x v="7"/>
    <m/>
    <s v="WASSIT - Na'maniya"/>
    <m/>
    <s v="Unknown shelter type"/>
    <s v="Normal"/>
    <s v="Delivered"/>
    <s v="In-kind"/>
    <s v="SRP"/>
    <n v="500"/>
    <m/>
    <m/>
    <m/>
    <m/>
    <m/>
    <m/>
    <m/>
    <m/>
    <m/>
    <m/>
    <m/>
    <m/>
    <m/>
    <m/>
    <m/>
    <m/>
    <m/>
    <m/>
    <m/>
    <m/>
    <m/>
    <m/>
    <m/>
    <m/>
    <m/>
    <m/>
    <m/>
  </r>
  <r>
    <n v="883"/>
    <d v="2015-08-31T00:00:00"/>
    <x v="0"/>
    <s v="UN"/>
    <s v="UNHCR"/>
    <x v="14"/>
    <m/>
    <s v="Amriyat Al Fallujah"/>
    <m/>
    <s v="Camp"/>
    <s v="Normal"/>
    <s v="Delivered"/>
    <s v="In-kind"/>
    <s v="SRP"/>
    <n v="270"/>
    <m/>
    <m/>
    <m/>
    <m/>
    <m/>
    <m/>
    <m/>
    <m/>
    <m/>
    <m/>
    <m/>
    <m/>
    <m/>
    <m/>
    <m/>
    <m/>
    <m/>
    <m/>
    <m/>
    <m/>
    <m/>
    <m/>
    <m/>
    <m/>
    <m/>
    <m/>
    <m/>
  </r>
  <r>
    <n v="884"/>
    <d v="2015-08-31T00:00:00"/>
    <x v="31"/>
    <s v="Int'l NGO"/>
    <s v="Muslim Aid"/>
    <x v="14"/>
    <m/>
    <m/>
    <m/>
    <m/>
    <s v="Summer"/>
    <s v="Delivered"/>
    <s v="In-kind"/>
    <s v="non-SRP"/>
    <n v="300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300"/>
    <n v="0"/>
    <n v="0"/>
    <n v="0"/>
    <n v="0"/>
    <n v="0"/>
    <n v="0"/>
    <n v="0"/>
  </r>
  <r>
    <n v="885"/>
    <d v="2015-08-31T00:00:00"/>
    <x v="7"/>
    <s v="Int'l NGO"/>
    <s v="PWJ"/>
    <x v="4"/>
    <m/>
    <s v="Soran_راوندوز-صوران"/>
    <m/>
    <m/>
    <s v="Normal"/>
    <s v="Delivered"/>
    <s v="In-kind"/>
    <s v="non-SRP"/>
    <n v="35"/>
    <m/>
    <m/>
    <m/>
    <n v="0"/>
    <n v="0"/>
    <n v="0"/>
    <n v="0"/>
    <n v="0"/>
    <n v="0"/>
    <n v="0"/>
    <n v="0"/>
    <n v="35"/>
    <n v="90"/>
    <n v="0"/>
    <n v="0"/>
    <n v="0"/>
    <n v="0"/>
    <n v="0"/>
    <n v="0"/>
    <n v="0"/>
    <n v="0"/>
    <n v="0"/>
    <n v="0"/>
    <n v="0"/>
    <n v="0"/>
    <n v="0"/>
    <n v="0"/>
  </r>
  <r>
    <n v="886"/>
    <d v="2015-08-31T00:00:00"/>
    <x v="21"/>
    <s v="Int'l NGO"/>
    <s v="YAO"/>
    <x v="0"/>
    <m/>
    <s v="Khanaqin_خانقين"/>
    <m/>
    <m/>
    <s v="Summer"/>
    <s v="Delivered"/>
    <s v="In-kind"/>
    <s v="non-SRP"/>
    <n v="20"/>
    <n v="20"/>
    <m/>
    <m/>
    <n v="0"/>
    <n v="0"/>
    <n v="20"/>
    <n v="103"/>
    <n v="103"/>
    <n v="44"/>
    <n v="32"/>
    <n v="0"/>
    <n v="0"/>
    <n v="0"/>
    <n v="20"/>
    <n v="0"/>
    <n v="0"/>
    <n v="0"/>
    <n v="0"/>
    <n v="0"/>
    <n v="21"/>
    <n v="0"/>
    <n v="0"/>
    <n v="27"/>
    <n v="0"/>
    <n v="0"/>
    <n v="0"/>
    <n v="0"/>
  </r>
  <r>
    <n v="887"/>
    <d v="2015-08-31T00:00:00"/>
    <x v="21"/>
    <s v="Int'l NGO"/>
    <s v="YAO"/>
    <x v="3"/>
    <m/>
    <s v="Kalar_كلار"/>
    <m/>
    <m/>
    <s v="Summer"/>
    <s v="Delivered"/>
    <s v="In-kind"/>
    <s v="non-SRP"/>
    <n v="310"/>
    <n v="310"/>
    <m/>
    <m/>
    <n v="0"/>
    <n v="0"/>
    <n v="310"/>
    <n v="1860"/>
    <n v="1860"/>
    <n v="620"/>
    <n v="310"/>
    <n v="0"/>
    <n v="0"/>
    <n v="310"/>
    <n v="0"/>
    <n v="0"/>
    <n v="0"/>
    <n v="0"/>
    <n v="0"/>
    <n v="0"/>
    <n v="310"/>
    <n v="0"/>
    <n v="0"/>
    <n v="310"/>
    <n v="0"/>
    <n v="0"/>
    <n v="0"/>
    <n v="0"/>
  </r>
  <r>
    <n v="888"/>
    <d v="2015-08-31T00:00:00"/>
    <x v="21"/>
    <s v="Int'l NGO"/>
    <s v="YAO"/>
    <x v="3"/>
    <m/>
    <s v="Sulaymaniya_السليمانية"/>
    <m/>
    <m/>
    <s v="Summer"/>
    <s v="Delivered"/>
    <s v="In-kind"/>
    <s v="non-SRP"/>
    <n v="1"/>
    <n v="1"/>
    <m/>
    <m/>
    <n v="0"/>
    <n v="0"/>
    <n v="1"/>
    <n v="5"/>
    <n v="5"/>
    <n v="1"/>
    <n v="1"/>
    <n v="0"/>
    <n v="0"/>
    <n v="1"/>
    <n v="0"/>
    <n v="0"/>
    <n v="0"/>
    <n v="0"/>
    <n v="0"/>
    <n v="0"/>
    <n v="1"/>
    <n v="0"/>
    <n v="0"/>
    <n v="1"/>
    <n v="0"/>
    <n v="0"/>
    <n v="0"/>
    <n v="0"/>
  </r>
  <r>
    <n v="889"/>
    <d v="2015-08-31T00:00:00"/>
    <x v="33"/>
    <s v="Int'l NGO"/>
    <s v="SCI"/>
    <x v="1"/>
    <m/>
    <s v="Kirkuk__كركوك"/>
    <m/>
    <m/>
    <s v="Normal"/>
    <s v="Delivered"/>
    <s v="In-kind"/>
    <s v="non-SRP"/>
    <n v="220"/>
    <m/>
    <m/>
    <m/>
    <n v="0"/>
    <n v="0"/>
    <n v="220"/>
    <n v="0"/>
    <n v="0"/>
    <n v="22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890"/>
    <d v="2015-08-31T00:00:00"/>
    <x v="34"/>
    <s v="Nat'l NGO"/>
    <s v="Al-Khair"/>
    <x v="17"/>
    <m/>
    <s v="Amara_العمارة"/>
    <m/>
    <m/>
    <s v="Summer"/>
    <s v="Delivered"/>
    <s v="In-kind"/>
    <s v="non-SRP"/>
    <n v="140"/>
    <n v="140"/>
    <m/>
    <m/>
    <n v="0"/>
    <n v="0"/>
    <n v="140"/>
    <n v="840"/>
    <n v="0"/>
    <n v="140"/>
    <n v="140"/>
    <n v="0"/>
    <n v="140"/>
    <n v="0"/>
    <n v="0"/>
    <n v="0"/>
    <n v="0"/>
    <n v="0"/>
    <n v="0"/>
    <n v="0"/>
    <n v="140"/>
    <n v="0"/>
    <n v="0"/>
    <n v="0"/>
    <n v="0"/>
    <n v="0"/>
    <n v="0"/>
    <n v="0"/>
  </r>
  <r>
    <n v="891"/>
    <d v="2015-08-31T00:00:00"/>
    <x v="35"/>
    <s v="Nat'l NGO"/>
    <s v="ISHO"/>
    <x v="13"/>
    <m/>
    <s v="Basrah__البصرة"/>
    <m/>
    <m/>
    <s v="Summer"/>
    <s v="Delivered"/>
    <s v="In-kind"/>
    <s v="non-SRP"/>
    <n v="86"/>
    <m/>
    <m/>
    <m/>
    <n v="0"/>
    <n v="0"/>
    <n v="86"/>
    <n v="516"/>
    <n v="0"/>
    <n v="86"/>
    <n v="86"/>
    <n v="0"/>
    <n v="0"/>
    <n v="0"/>
    <n v="0"/>
    <n v="0"/>
    <n v="0"/>
    <n v="0"/>
    <n v="0"/>
    <n v="0"/>
    <n v="135"/>
    <n v="0"/>
    <n v="0"/>
    <n v="0"/>
    <n v="0"/>
    <n v="0"/>
    <n v="0"/>
    <n v="0"/>
  </r>
  <r>
    <n v="892"/>
    <d v="2015-08-31T00:00:00"/>
    <x v="27"/>
    <s v="Int'l NGO"/>
    <s v="Qandil"/>
    <x v="2"/>
    <m/>
    <s v="Sumel_سميل"/>
    <m/>
    <m/>
    <s v="Summer"/>
    <s v="Delivered"/>
    <s v="In-kind"/>
    <s v="non-SRP"/>
    <s v="XX"/>
    <m/>
    <m/>
    <m/>
    <n v="0"/>
    <n v="0"/>
    <n v="7"/>
    <n v="155"/>
    <n v="143"/>
    <n v="2"/>
    <n v="0"/>
    <n v="0"/>
    <n v="1"/>
    <n v="1"/>
    <n v="0"/>
    <n v="0"/>
    <n v="0"/>
    <n v="0"/>
    <n v="0"/>
    <n v="0"/>
    <n v="110"/>
    <n v="0"/>
    <n v="0"/>
    <n v="0"/>
    <n v="0"/>
    <n v="0"/>
    <n v="0"/>
    <n v="0"/>
  </r>
  <r>
    <n v="893"/>
    <d v="2015-08-31T00:00:00"/>
    <x v="27"/>
    <s v="Int'l NGO"/>
    <s v="Qandil"/>
    <x v="2"/>
    <m/>
    <s v="Zakho_زاخو"/>
    <m/>
    <m/>
    <s v="Summer"/>
    <s v="Delivered"/>
    <s v="In-kind"/>
    <s v="non-SRP"/>
    <n v="1300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1300"/>
    <n v="0"/>
    <n v="0"/>
    <n v="0"/>
    <n v="0"/>
    <n v="0"/>
    <n v="0"/>
    <n v="0"/>
  </r>
  <r>
    <n v="894"/>
    <d v="2015-08-31T00:00:00"/>
    <x v="27"/>
    <s v="Int'l NGO"/>
    <s v="Qandil"/>
    <x v="4"/>
    <m/>
    <s v="Choman_جومان"/>
    <m/>
    <m/>
    <s v="Normal"/>
    <s v="Delivered"/>
    <s v="In-kind"/>
    <s v="non-SRP"/>
    <n v="40"/>
    <n v="40"/>
    <m/>
    <m/>
    <n v="0"/>
    <n v="0"/>
    <n v="40"/>
    <n v="240"/>
    <n v="0"/>
    <n v="40"/>
    <n v="40"/>
    <n v="0"/>
    <n v="0"/>
    <n v="40"/>
    <n v="0"/>
    <n v="0"/>
    <n v="0"/>
    <n v="0"/>
    <n v="0"/>
    <n v="0"/>
    <n v="0"/>
    <n v="0"/>
    <n v="0"/>
    <n v="0"/>
    <n v="0"/>
    <n v="0"/>
    <n v="0"/>
    <n v="0"/>
  </r>
  <r>
    <n v="895"/>
    <d v="2015-08-31T00:00:00"/>
    <x v="27"/>
    <s v="Int'l NGO"/>
    <s v="Qandil"/>
    <x v="4"/>
    <m/>
    <s v="Erbil__اربيل"/>
    <m/>
    <m/>
    <s v="Normal"/>
    <s v="Delivered"/>
    <s v="In-kind"/>
    <s v="non-SRP"/>
    <n v="661"/>
    <n v="661"/>
    <m/>
    <m/>
    <n v="0"/>
    <n v="0"/>
    <n v="661"/>
    <n v="3966"/>
    <n v="0"/>
    <n v="661"/>
    <n v="661"/>
    <n v="0"/>
    <n v="0"/>
    <n v="661"/>
    <n v="0"/>
    <n v="0"/>
    <n v="0"/>
    <n v="0"/>
    <n v="0"/>
    <n v="0"/>
    <n v="0"/>
    <n v="0"/>
    <n v="0"/>
    <n v="0"/>
    <n v="0"/>
    <n v="0"/>
    <n v="0"/>
    <n v="0"/>
  </r>
  <r>
    <n v="896"/>
    <d v="2015-08-31T00:00:00"/>
    <x v="27"/>
    <s v="Int'l NGO"/>
    <s v="Qandil"/>
    <x v="4"/>
    <m/>
    <s v="Koisnjaq_كويسنجق"/>
    <m/>
    <m/>
    <s v="Normal"/>
    <s v="Delivered"/>
    <s v="In-kind"/>
    <s v="non-SRP"/>
    <n v="173"/>
    <n v="173"/>
    <m/>
    <m/>
    <n v="0"/>
    <n v="0"/>
    <n v="173"/>
    <n v="1038"/>
    <n v="0"/>
    <n v="173"/>
    <n v="173"/>
    <n v="0"/>
    <n v="0"/>
    <n v="173"/>
    <n v="0"/>
    <n v="0"/>
    <n v="0"/>
    <n v="0"/>
    <n v="0"/>
    <n v="0"/>
    <n v="0"/>
    <n v="0"/>
    <n v="0"/>
    <n v="0"/>
    <n v="0"/>
    <n v="0"/>
    <n v="0"/>
    <n v="0"/>
  </r>
  <r>
    <n v="897"/>
    <d v="2015-08-31T00:00:00"/>
    <x v="27"/>
    <s v="Int'l NGO"/>
    <s v="Qandil"/>
    <x v="4"/>
    <m/>
    <s v="Mergasur_ميركسور"/>
    <m/>
    <m/>
    <s v="Normal"/>
    <s v="Delivered"/>
    <s v="In-kind"/>
    <s v="non-SRP"/>
    <n v="30"/>
    <n v="30"/>
    <m/>
    <m/>
    <n v="0"/>
    <n v="0"/>
    <n v="30"/>
    <n v="180"/>
    <n v="0"/>
    <n v="30"/>
    <n v="30"/>
    <n v="0"/>
    <n v="0"/>
    <n v="30"/>
    <n v="0"/>
    <n v="0"/>
    <n v="0"/>
    <n v="0"/>
    <n v="0"/>
    <n v="0"/>
    <n v="0"/>
    <n v="0"/>
    <n v="0"/>
    <n v="0"/>
    <n v="0"/>
    <n v="0"/>
    <n v="0"/>
    <n v="0"/>
  </r>
  <r>
    <n v="898"/>
    <d v="2015-08-31T00:00:00"/>
    <x v="27"/>
    <s v="Int'l NGO"/>
    <s v="Qandil"/>
    <x v="4"/>
    <m/>
    <s v="Shaqlawa_شقلاوة"/>
    <m/>
    <m/>
    <s v="Normal"/>
    <s v="Delivered"/>
    <s v="In-kind"/>
    <s v="non-SRP"/>
    <n v="949"/>
    <n v="949"/>
    <m/>
    <m/>
    <n v="0"/>
    <n v="0"/>
    <n v="949"/>
    <n v="5694"/>
    <n v="0"/>
    <n v="949"/>
    <n v="949"/>
    <n v="0"/>
    <n v="0"/>
    <n v="949"/>
    <n v="0"/>
    <n v="0"/>
    <n v="0"/>
    <n v="0"/>
    <n v="699"/>
    <n v="0"/>
    <n v="0"/>
    <n v="0"/>
    <n v="0"/>
    <n v="0"/>
    <n v="0"/>
    <n v="0"/>
    <n v="0"/>
    <n v="0"/>
  </r>
  <r>
    <n v="899"/>
    <d v="2015-08-31T00:00:00"/>
    <x v="27"/>
    <s v="Int'l NGO"/>
    <s v="Qandil"/>
    <x v="4"/>
    <m/>
    <s v="Soran_راوندوز-صوران"/>
    <m/>
    <m/>
    <s v="Normal"/>
    <s v="Delivered"/>
    <s v="In-kind"/>
    <s v="non-SRP"/>
    <n v="730"/>
    <n v="730"/>
    <m/>
    <m/>
    <n v="0"/>
    <n v="0"/>
    <n v="730"/>
    <n v="4380"/>
    <n v="0"/>
    <n v="730"/>
    <n v="730"/>
    <n v="0"/>
    <n v="0"/>
    <n v="730"/>
    <n v="0"/>
    <n v="0"/>
    <n v="0"/>
    <n v="0"/>
    <n v="0"/>
    <n v="0"/>
    <n v="0"/>
    <n v="0"/>
    <n v="0"/>
    <n v="0"/>
    <n v="0"/>
    <n v="0"/>
    <n v="0"/>
    <n v="0"/>
  </r>
  <r>
    <n v="900"/>
    <d v="2015-08-31T00:00:00"/>
    <x v="27"/>
    <s v="Int'l NGO"/>
    <s v="Qandil"/>
    <x v="8"/>
    <m/>
    <s v="Akre_عقرة"/>
    <m/>
    <m/>
    <s v="Normal"/>
    <s v="Delivered"/>
    <s v="In-kind"/>
    <s v="non-SRP"/>
    <s v="XX"/>
    <m/>
    <m/>
    <m/>
    <n v="0"/>
    <n v="0"/>
    <n v="224"/>
    <n v="1752"/>
    <n v="0"/>
    <n v="1"/>
    <n v="1"/>
    <n v="0"/>
    <n v="1"/>
    <n v="1"/>
    <n v="0"/>
    <n v="0"/>
    <n v="0"/>
    <n v="0"/>
    <n v="0"/>
    <n v="0"/>
    <n v="0"/>
    <n v="0"/>
    <n v="0"/>
    <n v="0"/>
    <n v="0"/>
    <n v="0"/>
    <n v="0"/>
    <n v="0"/>
  </r>
  <r>
    <n v="901"/>
    <d v="2015-08-31T00:00:00"/>
    <x v="28"/>
    <s v="Nat'l NGO"/>
    <s v="REACH"/>
    <x v="1"/>
    <m/>
    <s v="Kirkuk__كركوك"/>
    <m/>
    <m/>
    <s v="Normal"/>
    <s v="Delivered"/>
    <s v="In-kind"/>
    <s v="non-SRP"/>
    <n v="1060"/>
    <n v="1060"/>
    <m/>
    <m/>
    <n v="0"/>
    <n v="0"/>
    <n v="1060"/>
    <n v="6360"/>
    <n v="0"/>
    <n v="1060"/>
    <n v="1060"/>
    <n v="0"/>
    <n v="0"/>
    <n v="1060"/>
    <n v="0"/>
    <n v="0"/>
    <n v="0"/>
    <n v="0"/>
    <n v="0"/>
    <n v="0"/>
    <n v="0"/>
    <n v="0"/>
    <n v="0"/>
    <n v="0"/>
    <n v="0"/>
    <n v="0"/>
    <n v="0"/>
    <n v="0"/>
  </r>
  <r>
    <n v="902"/>
    <d v="2015-08-31T00:00:00"/>
    <x v="28"/>
    <s v="Nat'l NGO"/>
    <s v="REACH"/>
    <x v="3"/>
    <m/>
    <s v="Halabja_حلبجة"/>
    <m/>
    <m/>
    <s v="Summer"/>
    <s v="Delivered"/>
    <s v="In-kind"/>
    <s v="non-SRP"/>
    <n v="75"/>
    <n v="75"/>
    <m/>
    <m/>
    <n v="0"/>
    <n v="0"/>
    <n v="0"/>
    <n v="75"/>
    <n v="75"/>
    <n v="0"/>
    <n v="0"/>
    <n v="0"/>
    <n v="75"/>
    <n v="75"/>
    <n v="0"/>
    <n v="0"/>
    <n v="0"/>
    <n v="0"/>
    <n v="137"/>
    <n v="0"/>
    <n v="0"/>
    <n v="137"/>
    <n v="137"/>
    <n v="0"/>
    <n v="0"/>
    <n v="0"/>
    <n v="0"/>
    <n v="0"/>
  </r>
  <r>
    <n v="903"/>
    <d v="2015-08-31T00:00:00"/>
    <x v="28"/>
    <s v="Nat'l NGO"/>
    <s v="REACH"/>
    <x v="3"/>
    <m/>
    <s v="Sulaymaniya_السليمانية"/>
    <m/>
    <m/>
    <s v="Summer"/>
    <s v="Delivered"/>
    <s v="In-kind"/>
    <s v="non-SRP"/>
    <n v="63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63"/>
    <n v="63"/>
    <n v="0"/>
    <n v="0"/>
    <n v="0"/>
    <n v="0"/>
    <n v="0"/>
  </r>
  <r>
    <n v="904"/>
    <d v="2015-09-01T00:00:00"/>
    <x v="0"/>
    <s v="UN"/>
    <s v="Qandil"/>
    <x v="4"/>
    <m/>
    <s v="ERBIL - Erbil"/>
    <m/>
    <s v="Rented houses"/>
    <s v="Normal"/>
    <s v="Delivered"/>
    <s v="In-kind"/>
    <s v="SRP"/>
    <n v="200"/>
    <n v="200"/>
    <m/>
    <m/>
    <n v="0"/>
    <n v="0"/>
    <n v="200"/>
    <n v="1200"/>
    <n v="1200"/>
    <n v="200"/>
    <n v="200"/>
    <n v="0"/>
    <n v="0"/>
    <n v="200"/>
    <n v="200"/>
    <n v="0"/>
    <n v="0"/>
    <n v="0"/>
    <n v="0"/>
    <n v="0"/>
    <n v="200"/>
    <n v="0"/>
    <n v="0"/>
    <n v="0"/>
    <n v="0"/>
    <n v="0"/>
    <n v="0"/>
    <n v="0"/>
  </r>
  <r>
    <n v="905"/>
    <d v="2015-09-02T00:00:00"/>
    <x v="0"/>
    <s v="UN"/>
    <s v="Qandil"/>
    <x v="4"/>
    <m/>
    <s v="ERBIL - Erbil"/>
    <m/>
    <s v="Rented houses"/>
    <s v="Normal"/>
    <s v="Delivered"/>
    <s v="In-kind"/>
    <s v="SRP"/>
    <n v="100"/>
    <n v="100"/>
    <m/>
    <m/>
    <n v="0"/>
    <n v="0"/>
    <n v="100"/>
    <n v="600"/>
    <n v="600"/>
    <n v="100"/>
    <n v="100"/>
    <n v="0"/>
    <n v="0"/>
    <n v="100"/>
    <n v="100"/>
    <n v="0"/>
    <n v="0"/>
    <n v="0"/>
    <n v="0"/>
    <n v="0"/>
    <n v="0"/>
    <n v="0"/>
    <n v="0"/>
    <n v="0"/>
    <n v="0"/>
    <n v="0"/>
    <n v="0"/>
    <n v="0"/>
  </r>
  <r>
    <n v="906"/>
    <d v="2015-09-03T00:00:00"/>
    <x v="6"/>
    <s v="UN"/>
    <s v="IOM"/>
    <x v="8"/>
    <m/>
    <s v="Tilkaif_تلكيف"/>
    <m/>
    <m/>
    <s v="Summer"/>
    <s v="Delivered"/>
    <s v="In-kind"/>
    <s v="SRP"/>
    <n v="80"/>
    <n v="80"/>
    <m/>
    <m/>
    <n v="0"/>
    <n v="0"/>
    <n v="0"/>
    <n v="480"/>
    <n v="480"/>
    <n v="0"/>
    <n v="0"/>
    <n v="0"/>
    <n v="80"/>
    <n v="80"/>
    <n v="80"/>
    <n v="0"/>
    <n v="0"/>
    <n v="0"/>
    <n v="0"/>
    <n v="0"/>
    <n v="80"/>
    <n v="0"/>
    <n v="80"/>
    <n v="0"/>
    <n v="0"/>
    <n v="0"/>
    <n v="0"/>
    <n v="480"/>
  </r>
  <r>
    <n v="907"/>
    <d v="2015-09-03T00:00:00"/>
    <x v="6"/>
    <s v="UN"/>
    <s v="IOM"/>
    <x v="1"/>
    <m/>
    <s v="Kirkuk__كركوك"/>
    <m/>
    <m/>
    <s v="Summer"/>
    <s v="Delivered"/>
    <s v="In-kind"/>
    <s v="SRP"/>
    <n v="350"/>
    <n v="350"/>
    <m/>
    <m/>
    <n v="0"/>
    <n v="0"/>
    <n v="0"/>
    <n v="2100"/>
    <n v="2100"/>
    <n v="0"/>
    <n v="0"/>
    <n v="0"/>
    <n v="350"/>
    <n v="350"/>
    <n v="350"/>
    <n v="0"/>
    <n v="0"/>
    <n v="0"/>
    <n v="0"/>
    <n v="0"/>
    <n v="350"/>
    <n v="0"/>
    <n v="350"/>
    <n v="0"/>
    <n v="0"/>
    <n v="0"/>
    <n v="0"/>
    <n v="2100"/>
  </r>
  <r>
    <n v="908"/>
    <d v="2015-09-03T00:00:00"/>
    <x v="6"/>
    <s v="UN"/>
    <s v="IOM"/>
    <x v="6"/>
    <m/>
    <s v="Mahawil_المحاويل"/>
    <m/>
    <m/>
    <s v="Summer"/>
    <s v="Delivered"/>
    <s v="In-kind"/>
    <s v="SRP"/>
    <n v="150"/>
    <n v="150"/>
    <m/>
    <m/>
    <n v="0"/>
    <n v="0"/>
    <n v="0"/>
    <n v="0"/>
    <n v="900"/>
    <n v="0"/>
    <n v="0"/>
    <n v="0"/>
    <n v="150"/>
    <n v="0"/>
    <n v="150"/>
    <n v="0"/>
    <n v="0"/>
    <n v="0"/>
    <n v="0"/>
    <n v="0"/>
    <n v="150"/>
    <n v="0"/>
    <n v="150"/>
    <n v="0"/>
    <n v="0"/>
    <n v="0"/>
    <n v="0"/>
    <n v="0"/>
  </r>
  <r>
    <n v="909"/>
    <d v="2015-09-03T00:00:00"/>
    <x v="6"/>
    <s v="UN"/>
    <s v="IOM"/>
    <x v="14"/>
    <m/>
    <s v="Falluja_الفلوجة"/>
    <m/>
    <m/>
    <s v="Summer"/>
    <s v="Delivered"/>
    <s v="In-kind"/>
    <s v="SRP"/>
    <n v="1000"/>
    <n v="1000"/>
    <m/>
    <m/>
    <n v="0"/>
    <n v="0"/>
    <n v="0"/>
    <n v="6000"/>
    <n v="6000"/>
    <n v="0"/>
    <n v="0"/>
    <n v="0"/>
    <n v="1000"/>
    <n v="1000"/>
    <n v="1000"/>
    <n v="0"/>
    <n v="0"/>
    <n v="0"/>
    <n v="0"/>
    <n v="0"/>
    <n v="1000"/>
    <n v="0"/>
    <n v="1000"/>
    <n v="0"/>
    <n v="0"/>
    <n v="0"/>
    <n v="0"/>
    <n v="6000"/>
  </r>
  <r>
    <n v="910"/>
    <d v="2015-09-03T00:00:00"/>
    <x v="0"/>
    <s v="UN"/>
    <m/>
    <x v="10"/>
    <m/>
    <s v="NAJAF - Kufa"/>
    <m/>
    <s v="Unknown shelter type"/>
    <s v="Normal"/>
    <s v="Delivered"/>
    <s v="In-kind"/>
    <s v="SRP"/>
    <n v="382"/>
    <n v="382"/>
    <m/>
    <m/>
    <n v="0"/>
    <n v="0"/>
    <n v="382"/>
    <n v="2292"/>
    <n v="2292"/>
    <n v="382"/>
    <n v="382"/>
    <n v="0"/>
    <n v="0"/>
    <n v="382"/>
    <n v="382"/>
    <n v="0"/>
    <n v="0"/>
    <n v="0"/>
    <n v="0"/>
    <n v="0"/>
    <n v="382"/>
    <n v="0"/>
    <n v="0"/>
    <n v="0"/>
    <n v="0"/>
    <n v="0"/>
    <n v="0"/>
    <n v="0"/>
  </r>
  <r>
    <n v="911"/>
    <d v="2015-09-06T00:00:00"/>
    <x v="6"/>
    <s v="UN"/>
    <s v="IOM"/>
    <x v="16"/>
    <m/>
    <s v="Shatra_الشطرة"/>
    <m/>
    <m/>
    <s v="Summer"/>
    <s v="Delivered"/>
    <s v="In-kind"/>
    <s v="SRP"/>
    <n v="100"/>
    <n v="100"/>
    <m/>
    <m/>
    <n v="0"/>
    <n v="0"/>
    <n v="0"/>
    <n v="600"/>
    <n v="600"/>
    <n v="0"/>
    <n v="0"/>
    <n v="0"/>
    <n v="100"/>
    <n v="100"/>
    <n v="100"/>
    <n v="0"/>
    <n v="0"/>
    <n v="0"/>
    <n v="0"/>
    <n v="0"/>
    <n v="100"/>
    <n v="0"/>
    <n v="100"/>
    <n v="0"/>
    <n v="0"/>
    <n v="0"/>
    <n v="0"/>
    <n v="600"/>
  </r>
  <r>
    <n v="912"/>
    <d v="2015-09-06T00:00:00"/>
    <x v="0"/>
    <s v="UN"/>
    <m/>
    <x v="9"/>
    <m/>
    <s v="BAGHDAD - Adhamia"/>
    <m/>
    <s v="Unknown shelter type"/>
    <s v="Summer"/>
    <s v="Delivered"/>
    <s v="In-kind"/>
    <s v="SRP"/>
    <n v="54"/>
    <m/>
    <m/>
    <m/>
    <n v="0"/>
    <n v="0"/>
    <n v="54"/>
    <n v="0"/>
    <n v="0"/>
    <n v="54"/>
    <n v="0"/>
    <n v="0"/>
    <n v="0"/>
    <n v="0"/>
    <n v="54"/>
    <n v="0"/>
    <n v="0"/>
    <n v="0"/>
    <n v="0"/>
    <n v="0"/>
    <n v="54"/>
    <n v="54"/>
    <n v="54"/>
    <n v="0"/>
    <n v="0"/>
    <n v="0"/>
    <n v="0"/>
    <n v="0"/>
  </r>
  <r>
    <n v="913"/>
    <d v="2015-09-06T00:00:00"/>
    <x v="0"/>
    <s v="UN"/>
    <m/>
    <x v="9"/>
    <m/>
    <s v="BAGHDAD - Mada'in"/>
    <m/>
    <s v="Unknown shelter type"/>
    <s v="Summer"/>
    <s v="Delivered"/>
    <s v="In-kind"/>
    <s v="SRP"/>
    <n v="355"/>
    <m/>
    <m/>
    <m/>
    <n v="0"/>
    <n v="0"/>
    <n v="355"/>
    <n v="0"/>
    <n v="0"/>
    <n v="355"/>
    <n v="0"/>
    <n v="0"/>
    <n v="0"/>
    <n v="0"/>
    <n v="355"/>
    <n v="0"/>
    <n v="0"/>
    <n v="0"/>
    <n v="0"/>
    <n v="0"/>
    <n v="355"/>
    <n v="355"/>
    <n v="355"/>
    <n v="0"/>
    <n v="0"/>
    <n v="0"/>
    <n v="0"/>
    <n v="0"/>
  </r>
  <r>
    <n v="914"/>
    <d v="2015-09-06T00:00:00"/>
    <x v="0"/>
    <s v="UN"/>
    <m/>
    <x v="9"/>
    <m/>
    <s v="BAGHDAD - Kadhimia"/>
    <m/>
    <s v="Unknown shelter type"/>
    <s v="Summer"/>
    <s v="Delivered"/>
    <s v="In-kind"/>
    <s v="SRP"/>
    <n v="15"/>
    <m/>
    <m/>
    <m/>
    <n v="0"/>
    <n v="0"/>
    <n v="15"/>
    <n v="0"/>
    <n v="0"/>
    <n v="15"/>
    <n v="0"/>
    <n v="0"/>
    <n v="0"/>
    <n v="0"/>
    <n v="15"/>
    <n v="0"/>
    <n v="0"/>
    <n v="0"/>
    <n v="0"/>
    <n v="0"/>
    <n v="15"/>
    <n v="15"/>
    <n v="15"/>
    <n v="0"/>
    <n v="0"/>
    <n v="0"/>
    <n v="0"/>
    <n v="0"/>
  </r>
  <r>
    <n v="915"/>
    <d v="2015-09-06T00:00:00"/>
    <x v="0"/>
    <s v="UN"/>
    <m/>
    <x v="0"/>
    <m/>
    <s v="DIYALA - Khalis"/>
    <m/>
    <m/>
    <s v="Normal"/>
    <s v="Delivered"/>
    <s v="In-kind"/>
    <s v="SRP"/>
    <n v="250"/>
    <n v="250"/>
    <m/>
    <m/>
    <n v="0"/>
    <n v="0"/>
    <n v="250"/>
    <n v="1500"/>
    <n v="1500"/>
    <n v="250"/>
    <n v="0"/>
    <n v="0"/>
    <n v="0"/>
    <n v="250"/>
    <n v="250"/>
    <n v="0"/>
    <n v="0"/>
    <n v="0"/>
    <n v="0"/>
    <n v="0"/>
    <n v="250"/>
    <n v="250"/>
    <n v="250"/>
    <n v="0"/>
    <n v="0"/>
    <n v="0"/>
    <n v="0"/>
    <n v="0"/>
  </r>
  <r>
    <n v="916"/>
    <d v="2015-09-06T00:00:00"/>
    <x v="0"/>
    <s v="UN"/>
    <m/>
    <x v="0"/>
    <m/>
    <s v="DIYALA - Ba'quba"/>
    <m/>
    <m/>
    <s v="Normal"/>
    <s v="Delivered"/>
    <s v="In-kind"/>
    <s v="SRP"/>
    <n v="250"/>
    <n v="250"/>
    <m/>
    <m/>
    <n v="0"/>
    <n v="0"/>
    <n v="250"/>
    <n v="1500"/>
    <n v="1500"/>
    <n v="250"/>
    <n v="0"/>
    <n v="0"/>
    <n v="0"/>
    <n v="250"/>
    <n v="250"/>
    <n v="0"/>
    <n v="0"/>
    <n v="0"/>
    <n v="0"/>
    <n v="0"/>
    <n v="250"/>
    <n v="250"/>
    <n v="250"/>
    <n v="0"/>
    <n v="0"/>
    <n v="0"/>
    <n v="0"/>
    <n v="0"/>
  </r>
  <r>
    <n v="917"/>
    <d v="2015-09-06T00:00:00"/>
    <x v="0"/>
    <s v="UN"/>
    <m/>
    <x v="9"/>
    <m/>
    <s v="BAGHDAD - Mahmoudiya"/>
    <m/>
    <s v="Camp"/>
    <s v="Normal"/>
    <s v="Delivered"/>
    <s v="In-kind"/>
    <s v="SRP"/>
    <n v="20"/>
    <n v="20"/>
    <m/>
    <m/>
    <n v="0"/>
    <n v="0"/>
    <n v="20"/>
    <n v="120"/>
    <n v="120"/>
    <n v="20"/>
    <n v="0"/>
    <n v="0"/>
    <n v="0"/>
    <n v="20"/>
    <n v="20"/>
    <n v="0"/>
    <n v="0"/>
    <n v="0"/>
    <n v="0"/>
    <n v="0"/>
    <n v="20"/>
    <n v="0"/>
    <n v="0"/>
    <n v="0"/>
    <n v="0"/>
    <n v="0"/>
    <n v="0"/>
    <n v="0"/>
  </r>
  <r>
    <n v="918"/>
    <d v="2015-09-07T00:00:00"/>
    <x v="0"/>
    <s v="UN"/>
    <s v="Qandil"/>
    <x v="4"/>
    <m/>
    <s v="ERBIL - Erbil"/>
    <m/>
    <s v="Rented houses"/>
    <s v="Normal"/>
    <s v="Delivered"/>
    <s v="In-kind"/>
    <s v="SRP"/>
    <n v="220"/>
    <n v="220"/>
    <m/>
    <m/>
    <n v="0"/>
    <n v="0"/>
    <n v="220"/>
    <n v="1320"/>
    <n v="1320"/>
    <n v="220"/>
    <n v="220"/>
    <n v="0"/>
    <n v="0"/>
    <n v="220"/>
    <n v="220"/>
    <n v="0"/>
    <n v="0"/>
    <n v="0"/>
    <n v="0"/>
    <n v="0"/>
    <n v="0"/>
    <n v="0"/>
    <n v="0"/>
    <n v="0"/>
    <n v="0"/>
    <n v="0"/>
    <n v="0"/>
    <n v="0"/>
  </r>
  <r>
    <n v="919"/>
    <d v="2015-09-07T00:00:00"/>
    <x v="0"/>
    <s v="UN"/>
    <s v="Qandil"/>
    <x v="2"/>
    <m/>
    <s v="Shekhan "/>
    <m/>
    <m/>
    <s v="Normal"/>
    <s v="Delivered"/>
    <s v="In-kind"/>
    <s v="SRP"/>
    <s v="XX"/>
    <m/>
    <m/>
    <m/>
    <n v="0"/>
    <n v="0"/>
    <n v="172"/>
    <n v="336"/>
    <n v="68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920"/>
    <d v="2015-09-08T00:00:00"/>
    <x v="6"/>
    <s v="UN"/>
    <s v="IOM"/>
    <x v="9"/>
    <m/>
    <s v="Karkh_الكرخ"/>
    <m/>
    <m/>
    <s v="Summer"/>
    <s v="Delivered"/>
    <s v="In-kind"/>
    <s v="SRP"/>
    <n v="150"/>
    <n v="150"/>
    <m/>
    <m/>
    <n v="0"/>
    <n v="0"/>
    <n v="0"/>
    <n v="0"/>
    <n v="900"/>
    <n v="0"/>
    <n v="0"/>
    <n v="0"/>
    <n v="150"/>
    <n v="0"/>
    <n v="150"/>
    <n v="0"/>
    <n v="0"/>
    <n v="0"/>
    <n v="0"/>
    <n v="0"/>
    <n v="150"/>
    <n v="0"/>
    <n v="150"/>
    <n v="0"/>
    <n v="0"/>
    <n v="0"/>
    <n v="0"/>
    <n v="0"/>
  </r>
  <r>
    <n v="921"/>
    <d v="2015-09-08T00:00:00"/>
    <x v="0"/>
    <s v="UN"/>
    <s v="Qandil"/>
    <x v="2"/>
    <m/>
    <s v="Shekhan "/>
    <m/>
    <m/>
    <s v="Normal"/>
    <s v="Delivered"/>
    <s v="In-kind"/>
    <s v="SRP"/>
    <n v="154"/>
    <n v="24"/>
    <m/>
    <m/>
    <n v="0"/>
    <n v="0"/>
    <n v="0"/>
    <n v="339"/>
    <n v="149"/>
    <n v="154"/>
    <n v="154"/>
    <n v="0"/>
    <n v="154"/>
    <n v="154"/>
    <n v="154"/>
    <n v="0"/>
    <n v="0"/>
    <n v="0"/>
    <n v="0"/>
    <n v="0"/>
    <n v="0"/>
    <n v="0"/>
    <n v="0"/>
    <n v="0"/>
    <n v="0"/>
    <n v="0"/>
    <n v="0"/>
    <n v="0"/>
  </r>
  <r>
    <n v="922"/>
    <d v="2015-09-08T00:00:00"/>
    <x v="0"/>
    <s v="UN"/>
    <s v="Qandil"/>
    <x v="2"/>
    <m/>
    <s v="Amedia"/>
    <m/>
    <m/>
    <s v="Normal"/>
    <s v="Delivered"/>
    <s v="In-kind"/>
    <s v="SRP"/>
    <n v="133"/>
    <m/>
    <m/>
    <m/>
    <n v="0"/>
    <n v="0"/>
    <n v="0"/>
    <n v="800"/>
    <n v="8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923"/>
    <d v="2015-09-08T00:00:00"/>
    <x v="0"/>
    <s v="UN"/>
    <s v="Qandil"/>
    <x v="2"/>
    <m/>
    <s v="Shekhan "/>
    <m/>
    <m/>
    <s v="Normal"/>
    <s v="Delivered"/>
    <s v="In-kind"/>
    <s v="SRP"/>
    <n v="133"/>
    <m/>
    <m/>
    <m/>
    <n v="0"/>
    <n v="0"/>
    <n v="0"/>
    <n v="800"/>
    <n v="8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924"/>
    <d v="2015-09-09T00:00:00"/>
    <x v="6"/>
    <s v="UN"/>
    <s v="IOM"/>
    <x v="6"/>
    <m/>
    <s v="Hilla_الحلة"/>
    <m/>
    <m/>
    <s v="Summer"/>
    <s v="Delivered"/>
    <s v="In-kind"/>
    <s v="SRP"/>
    <n v="120"/>
    <n v="120"/>
    <m/>
    <m/>
    <n v="0"/>
    <n v="0"/>
    <n v="0"/>
    <n v="0"/>
    <n v="720"/>
    <n v="0"/>
    <n v="0"/>
    <n v="0"/>
    <n v="120"/>
    <n v="0"/>
    <n v="120"/>
    <n v="0"/>
    <n v="0"/>
    <n v="0"/>
    <n v="0"/>
    <n v="0"/>
    <n v="120"/>
    <n v="0"/>
    <n v="120"/>
    <n v="0"/>
    <n v="0"/>
    <n v="0"/>
    <n v="0"/>
    <n v="0"/>
  </r>
  <r>
    <n v="925"/>
    <d v="2015-09-09T00:00:00"/>
    <x v="0"/>
    <s v="UN"/>
    <s v="Qandil"/>
    <x v="4"/>
    <m/>
    <s v="ERBIL - Erbil"/>
    <m/>
    <s v="Rented houses"/>
    <s v="Normal"/>
    <s v="Delivered"/>
    <s v="In-kind"/>
    <s v="SRP"/>
    <n v="75"/>
    <n v="75"/>
    <m/>
    <m/>
    <n v="0"/>
    <n v="0"/>
    <n v="75"/>
    <n v="450"/>
    <n v="450"/>
    <n v="75"/>
    <n v="75"/>
    <n v="0"/>
    <n v="0"/>
    <n v="75"/>
    <n v="75"/>
    <n v="0"/>
    <n v="0"/>
    <n v="0"/>
    <n v="0"/>
    <n v="0"/>
    <n v="0"/>
    <n v="0"/>
    <n v="0"/>
    <n v="0"/>
    <n v="0"/>
    <n v="0"/>
    <n v="0"/>
    <n v="0"/>
  </r>
  <r>
    <n v="926"/>
    <d v="2015-09-09T00:00:00"/>
    <x v="0"/>
    <s v="UN"/>
    <s v="Qandil"/>
    <x v="4"/>
    <m/>
    <s v="ERBIL - Erbil"/>
    <m/>
    <s v="Rented houses"/>
    <s v="Normal"/>
    <s v="Delivered"/>
    <s v="In-kind"/>
    <s v="SRP"/>
    <n v="80"/>
    <n v="80"/>
    <m/>
    <m/>
    <n v="0"/>
    <n v="0"/>
    <n v="80"/>
    <n v="480"/>
    <n v="480"/>
    <n v="80"/>
    <n v="80"/>
    <n v="0"/>
    <n v="0"/>
    <n v="80"/>
    <n v="80"/>
    <n v="0"/>
    <n v="0"/>
    <n v="0"/>
    <n v="0"/>
    <n v="0"/>
    <n v="0"/>
    <n v="0"/>
    <n v="0"/>
    <n v="0"/>
    <n v="0"/>
    <n v="0"/>
    <n v="0"/>
    <n v="0"/>
  </r>
  <r>
    <n v="927"/>
    <d v="2015-09-09T00:00:00"/>
    <x v="0"/>
    <s v="UN"/>
    <s v="Qandil"/>
    <x v="2"/>
    <m/>
    <s v="Shekhan "/>
    <m/>
    <m/>
    <s v="Normal"/>
    <s v="Delivered"/>
    <s v="In-kind"/>
    <s v="SRP"/>
    <n v="27"/>
    <n v="6"/>
    <m/>
    <m/>
    <n v="0"/>
    <n v="0"/>
    <n v="27"/>
    <n v="79"/>
    <n v="40"/>
    <n v="27"/>
    <n v="27"/>
    <n v="0"/>
    <n v="27"/>
    <n v="27"/>
    <n v="27"/>
    <n v="0"/>
    <n v="0"/>
    <n v="0"/>
    <n v="0"/>
    <n v="0"/>
    <n v="0"/>
    <n v="0"/>
    <n v="0"/>
    <n v="0"/>
    <n v="0"/>
    <n v="0"/>
    <n v="0"/>
    <n v="0"/>
  </r>
  <r>
    <n v="928"/>
    <d v="2015-09-09T00:00:00"/>
    <x v="0"/>
    <s v="UN"/>
    <s v="Qandil"/>
    <x v="2"/>
    <m/>
    <s v="Shekhan "/>
    <m/>
    <m/>
    <s v="Normal"/>
    <s v="Delivered"/>
    <s v="In-kind"/>
    <s v="SRP"/>
    <n v="83"/>
    <m/>
    <m/>
    <m/>
    <n v="0"/>
    <n v="0"/>
    <n v="0"/>
    <n v="500"/>
    <n v="5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929"/>
    <d v="2015-09-09T00:00:00"/>
    <x v="0"/>
    <s v="UN"/>
    <s v="Qandil"/>
    <x v="2"/>
    <m/>
    <s v="Amedia"/>
    <m/>
    <m/>
    <s v="Normal"/>
    <s v="Delivered"/>
    <s v="In-kind"/>
    <s v="SRP"/>
    <n v="100"/>
    <m/>
    <m/>
    <m/>
    <n v="0"/>
    <n v="0"/>
    <n v="0"/>
    <n v="600"/>
    <n v="6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930"/>
    <d v="2015-09-09T00:00:00"/>
    <x v="0"/>
    <s v="UN"/>
    <s v="Qandil"/>
    <x v="2"/>
    <m/>
    <s v="Amedia"/>
    <m/>
    <m/>
    <s v="Normal"/>
    <s v="Delivered"/>
    <s v="In-kind"/>
    <s v="SRP"/>
    <n v="50"/>
    <m/>
    <m/>
    <m/>
    <n v="0"/>
    <n v="0"/>
    <n v="0"/>
    <n v="300"/>
    <n v="3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931"/>
    <d v="2015-09-10T00:00:00"/>
    <x v="6"/>
    <s v="UN"/>
    <s v="IOM"/>
    <x v="15"/>
    <m/>
    <s v="Samawa_السماوة"/>
    <m/>
    <m/>
    <s v="Summer"/>
    <s v="Delivered"/>
    <s v="In-kind"/>
    <s v="SRP"/>
    <n v="150"/>
    <n v="150"/>
    <m/>
    <m/>
    <n v="0"/>
    <n v="0"/>
    <n v="0"/>
    <n v="0"/>
    <n v="900"/>
    <n v="0"/>
    <n v="0"/>
    <n v="0"/>
    <n v="150"/>
    <n v="0"/>
    <n v="150"/>
    <n v="0"/>
    <n v="0"/>
    <n v="0"/>
    <n v="0"/>
    <n v="0"/>
    <n v="150"/>
    <n v="0"/>
    <n v="150"/>
    <n v="0"/>
    <n v="0"/>
    <n v="0"/>
    <n v="0"/>
    <n v="0"/>
  </r>
  <r>
    <n v="932"/>
    <d v="2015-09-10T00:00:00"/>
    <x v="0"/>
    <s v="UN"/>
    <s v="Qandil"/>
    <x v="4"/>
    <m/>
    <s v="ERBIL - Erbil"/>
    <m/>
    <s v="Rented houses"/>
    <s v="Normal"/>
    <s v="Delivered"/>
    <s v="In-kind"/>
    <s v="SRP"/>
    <n v="300"/>
    <n v="300"/>
    <m/>
    <m/>
    <n v="0"/>
    <n v="0"/>
    <n v="300"/>
    <n v="1800"/>
    <n v="1800"/>
    <n v="300"/>
    <n v="300"/>
    <n v="0"/>
    <n v="0"/>
    <n v="300"/>
    <n v="300"/>
    <n v="0"/>
    <n v="0"/>
    <n v="0"/>
    <n v="0"/>
    <n v="0"/>
    <n v="0"/>
    <n v="0"/>
    <n v="0"/>
    <n v="0"/>
    <n v="0"/>
    <n v="0"/>
    <n v="0"/>
    <n v="0"/>
  </r>
  <r>
    <n v="933"/>
    <d v="2015-09-10T00:00:00"/>
    <x v="0"/>
    <s v="UN"/>
    <s v="Qandil"/>
    <x v="4"/>
    <m/>
    <s v="ERBIL - Erbil"/>
    <m/>
    <s v="Rented houses"/>
    <s v="Normal"/>
    <s v="Delivered"/>
    <s v="In-kind"/>
    <s v="SRP"/>
    <n v="160"/>
    <n v="160"/>
    <m/>
    <m/>
    <n v="0"/>
    <n v="0"/>
    <n v="160"/>
    <n v="960"/>
    <n v="960"/>
    <n v="160"/>
    <n v="160"/>
    <n v="0"/>
    <n v="0"/>
    <n v="160"/>
    <n v="160"/>
    <n v="0"/>
    <n v="0"/>
    <n v="0"/>
    <n v="0"/>
    <n v="0"/>
    <n v="0"/>
    <n v="0"/>
    <n v="0"/>
    <n v="0"/>
    <n v="0"/>
    <n v="0"/>
    <n v="0"/>
    <n v="0"/>
  </r>
  <r>
    <n v="934"/>
    <d v="2015-09-10T00:00:00"/>
    <x v="0"/>
    <s v="UN"/>
    <s v="Qandil"/>
    <x v="4"/>
    <m/>
    <s v="ERBIL - Erbil"/>
    <m/>
    <s v="Rented houses"/>
    <s v="Normal"/>
    <s v="Delivered"/>
    <s v="In-kind"/>
    <s v="SRP"/>
    <n v="130"/>
    <n v="130"/>
    <m/>
    <m/>
    <n v="0"/>
    <n v="0"/>
    <n v="130"/>
    <n v="780"/>
    <n v="780"/>
    <n v="130"/>
    <n v="130"/>
    <n v="0"/>
    <n v="0"/>
    <n v="130"/>
    <n v="130"/>
    <n v="0"/>
    <n v="0"/>
    <n v="0"/>
    <n v="0"/>
    <n v="0"/>
    <n v="0"/>
    <n v="0"/>
    <n v="0"/>
    <n v="0"/>
    <n v="0"/>
    <n v="0"/>
    <n v="0"/>
    <n v="0"/>
  </r>
  <r>
    <n v="935"/>
    <d v="2015-09-10T00:00:00"/>
    <x v="0"/>
    <s v="UN"/>
    <s v="Qandil"/>
    <x v="2"/>
    <m/>
    <s v="Bardarash"/>
    <m/>
    <m/>
    <s v="Normal"/>
    <s v="Delivered"/>
    <s v="In-kind"/>
    <s v="SRP"/>
    <n v="43"/>
    <m/>
    <m/>
    <m/>
    <n v="0"/>
    <n v="0"/>
    <n v="0"/>
    <n v="260"/>
    <n v="2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936"/>
    <d v="2015-09-11T00:00:00"/>
    <x v="0"/>
    <s v="UN"/>
    <s v="Qandil"/>
    <x v="2"/>
    <m/>
    <s v="Sumel"/>
    <m/>
    <m/>
    <s v="Normal"/>
    <s v="Delivered"/>
    <s v="In-kind"/>
    <s v="SRP"/>
    <n v="133"/>
    <m/>
    <m/>
    <m/>
    <n v="0"/>
    <n v="0"/>
    <n v="0"/>
    <n v="800"/>
    <n v="8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937"/>
    <d v="2015-09-13T00:00:00"/>
    <x v="0"/>
    <s v="UN"/>
    <s v="Qandil"/>
    <x v="2"/>
    <m/>
    <s v="Sumel"/>
    <m/>
    <m/>
    <s v="Normal"/>
    <s v="Delivered"/>
    <s v="In-kind"/>
    <s v="SRP"/>
    <n v="67"/>
    <m/>
    <m/>
    <m/>
    <n v="0"/>
    <n v="0"/>
    <n v="0"/>
    <n v="400"/>
    <n v="4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938"/>
    <d v="2015-09-13T00:00:00"/>
    <x v="0"/>
    <s v="UN"/>
    <s v="Qandil"/>
    <x v="2"/>
    <m/>
    <s v="Sumel"/>
    <m/>
    <m/>
    <s v="Normal"/>
    <s v="Delivered"/>
    <s v="In-kind"/>
    <s v="SRP"/>
    <n v="50"/>
    <m/>
    <m/>
    <m/>
    <n v="0"/>
    <n v="0"/>
    <n v="0"/>
    <n v="300"/>
    <n v="3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939"/>
    <d v="2015-09-13T00:00:00"/>
    <x v="0"/>
    <s v="UN"/>
    <s v="Qandil"/>
    <x v="2"/>
    <m/>
    <s v="Akre"/>
    <m/>
    <m/>
    <s v="Normal"/>
    <s v="Delivered"/>
    <s v="In-kind"/>
    <s v="SRP"/>
    <n v="133"/>
    <m/>
    <m/>
    <m/>
    <n v="0"/>
    <n v="0"/>
    <n v="0"/>
    <n v="800"/>
    <n v="8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940"/>
    <d v="2015-09-14T00:00:00"/>
    <x v="0"/>
    <s v="UN"/>
    <m/>
    <x v="0"/>
    <m/>
    <s v="DIYALA - Muqdadiya"/>
    <m/>
    <m/>
    <s v="Summer"/>
    <s v="Delivered"/>
    <s v="In-kind"/>
    <s v="SRP"/>
    <n v="500"/>
    <m/>
    <m/>
    <m/>
    <n v="0"/>
    <n v="0"/>
    <n v="500"/>
    <n v="0"/>
    <n v="0"/>
    <n v="500"/>
    <n v="500"/>
    <n v="0"/>
    <n v="0"/>
    <n v="500"/>
    <n v="500"/>
    <n v="0"/>
    <n v="0"/>
    <n v="0"/>
    <n v="0"/>
    <n v="0"/>
    <n v="500"/>
    <n v="500"/>
    <n v="500"/>
    <n v="0"/>
    <n v="0"/>
    <n v="0"/>
    <n v="0"/>
    <n v="0"/>
  </r>
  <r>
    <n v="941"/>
    <d v="2015-09-14T00:00:00"/>
    <x v="0"/>
    <s v="UN"/>
    <s v="UNHCR"/>
    <x v="0"/>
    <m/>
    <s v="DIYALA - Baladrooz"/>
    <m/>
    <s v="Unfinished/Abandoned building"/>
    <s v="Normal"/>
    <s v="Delivered"/>
    <s v="In-kind"/>
    <s v="SRP"/>
    <n v="150"/>
    <n v="150"/>
    <m/>
    <m/>
    <n v="0"/>
    <n v="0"/>
    <n v="150"/>
    <n v="900"/>
    <n v="900"/>
    <n v="150"/>
    <n v="0"/>
    <n v="0"/>
    <n v="0"/>
    <n v="150"/>
    <n v="150"/>
    <n v="0"/>
    <n v="0"/>
    <n v="0"/>
    <n v="0"/>
    <n v="0"/>
    <n v="150"/>
    <n v="0"/>
    <n v="0"/>
    <n v="0"/>
    <n v="0"/>
    <n v="0"/>
    <n v="0"/>
    <n v="0"/>
  </r>
  <r>
    <n v="942"/>
    <d v="2015-09-14T00:00:00"/>
    <x v="0"/>
    <s v="UN"/>
    <s v="UNHCR"/>
    <x v="0"/>
    <m/>
    <s v="DIYALA - Muqdadiya"/>
    <m/>
    <s v="Unfinished/Abandoned building"/>
    <s v="Normal"/>
    <s v="Delivered"/>
    <s v="In-kind"/>
    <s v="SRP"/>
    <n v="150"/>
    <n v="150"/>
    <m/>
    <m/>
    <n v="0"/>
    <n v="0"/>
    <n v="150"/>
    <n v="900"/>
    <n v="900"/>
    <n v="150"/>
    <n v="0"/>
    <n v="0"/>
    <n v="0"/>
    <n v="150"/>
    <n v="150"/>
    <n v="0"/>
    <n v="0"/>
    <n v="0"/>
    <n v="0"/>
    <n v="0"/>
    <n v="150"/>
    <n v="0"/>
    <n v="0"/>
    <n v="0"/>
    <n v="0"/>
    <n v="0"/>
    <n v="0"/>
    <n v="0"/>
  </r>
  <r>
    <n v="943"/>
    <d v="2015-09-14T00:00:00"/>
    <x v="0"/>
    <s v="UN"/>
    <s v="Al-Khair"/>
    <x v="17"/>
    <m/>
    <s v="MISSAN - Amara"/>
    <m/>
    <s v="Host Community"/>
    <s v="Summer"/>
    <s v="Delivered"/>
    <s v="In-kind"/>
    <s v="SRP"/>
    <n v="65"/>
    <m/>
    <m/>
    <m/>
    <n v="0"/>
    <n v="0"/>
    <n v="65"/>
    <n v="0"/>
    <n v="0"/>
    <n v="65"/>
    <n v="0"/>
    <n v="0"/>
    <n v="0"/>
    <n v="0"/>
    <n v="0"/>
    <n v="0"/>
    <n v="0"/>
    <n v="0"/>
    <n v="0"/>
    <n v="0"/>
    <n v="65"/>
    <n v="65"/>
    <n v="65"/>
    <n v="0"/>
    <n v="0"/>
    <n v="0"/>
    <n v="0"/>
    <n v="0"/>
  </r>
  <r>
    <n v="944"/>
    <d v="2015-09-14T00:00:00"/>
    <x v="0"/>
    <s v="UN"/>
    <s v="Qandil"/>
    <x v="2"/>
    <m/>
    <s v="Zakho_زاخو"/>
    <m/>
    <m/>
    <s v="Normal"/>
    <s v="Delivered"/>
    <s v="In-kind"/>
    <s v="SRP"/>
    <n v="183"/>
    <m/>
    <m/>
    <m/>
    <n v="0"/>
    <n v="0"/>
    <n v="0"/>
    <n v="1100"/>
    <n v="1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945"/>
    <d v="2015-09-15T00:00:00"/>
    <x v="0"/>
    <s v="UN"/>
    <s v="ISHO"/>
    <x v="13"/>
    <m/>
    <s v="BASRA - Basrah"/>
    <m/>
    <s v="Host Community"/>
    <s v="Summer"/>
    <s v="Delivered"/>
    <s v="In-kind"/>
    <s v="SRP"/>
    <n v="125"/>
    <n v="49"/>
    <m/>
    <m/>
    <n v="0"/>
    <n v="0"/>
    <n v="174"/>
    <n v="294"/>
    <n v="294"/>
    <n v="174"/>
    <n v="49"/>
    <n v="0"/>
    <n v="0"/>
    <n v="49"/>
    <n v="0"/>
    <n v="0"/>
    <n v="0"/>
    <n v="0"/>
    <n v="0"/>
    <n v="0"/>
    <n v="125"/>
    <n v="125"/>
    <n v="125"/>
    <n v="0"/>
    <n v="0"/>
    <n v="0"/>
    <n v="0"/>
    <n v="0"/>
  </r>
  <r>
    <n v="946"/>
    <d v="2015-09-15T00:00:00"/>
    <x v="0"/>
    <s v="UN"/>
    <s v="Qandil"/>
    <x v="4"/>
    <m/>
    <s v="ERBIL - Shaqlawa"/>
    <m/>
    <s v="Rented houses"/>
    <s v="Normal"/>
    <s v="Delivered"/>
    <s v="In-kind"/>
    <s v="SRP"/>
    <n v="60"/>
    <n v="60"/>
    <m/>
    <m/>
    <n v="0"/>
    <n v="0"/>
    <n v="60"/>
    <n v="360"/>
    <n v="360"/>
    <n v="60"/>
    <n v="60"/>
    <n v="0"/>
    <n v="0"/>
    <n v="60"/>
    <n v="60"/>
    <n v="0"/>
    <n v="0"/>
    <n v="0"/>
    <n v="0"/>
    <n v="0"/>
    <n v="0"/>
    <n v="0"/>
    <n v="0"/>
    <n v="0"/>
    <n v="0"/>
    <n v="0"/>
    <n v="0"/>
    <n v="0"/>
  </r>
  <r>
    <n v="947"/>
    <d v="2015-09-15T00:00:00"/>
    <x v="0"/>
    <s v="UN"/>
    <s v="Qandil"/>
    <x v="2"/>
    <m/>
    <s v="Zakho_زاخو"/>
    <m/>
    <m/>
    <s v="Normal"/>
    <s v="Delivered"/>
    <s v="In-kind"/>
    <s v="SRP"/>
    <n v="150"/>
    <m/>
    <m/>
    <m/>
    <n v="0"/>
    <n v="0"/>
    <n v="0"/>
    <n v="900"/>
    <n v="9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948"/>
    <d v="2015-09-16T00:00:00"/>
    <x v="0"/>
    <s v="UN"/>
    <s v="UNHCR"/>
    <x v="9"/>
    <m/>
    <s v="BAGHDAD - Karkh"/>
    <m/>
    <s v="Camp"/>
    <s v="Normal"/>
    <s v="Delivered"/>
    <s v="In-kind"/>
    <s v="SRP"/>
    <n v="50"/>
    <n v="50"/>
    <m/>
    <m/>
    <n v="0"/>
    <n v="0"/>
    <n v="50"/>
    <n v="300"/>
    <n v="300"/>
    <n v="50"/>
    <n v="50"/>
    <n v="0"/>
    <n v="0"/>
    <n v="50"/>
    <n v="50"/>
    <n v="0"/>
    <n v="0"/>
    <n v="0"/>
    <n v="0"/>
    <n v="0"/>
    <n v="50"/>
    <n v="0"/>
    <n v="0"/>
    <n v="0"/>
    <n v="0"/>
    <n v="0"/>
    <n v="0"/>
    <n v="0"/>
  </r>
  <r>
    <n v="949"/>
    <d v="2015-09-16T00:00:00"/>
    <x v="0"/>
    <s v="UN"/>
    <s v="UNHCR"/>
    <x v="9"/>
    <m/>
    <s v="BAGHDAD - Karkh"/>
    <m/>
    <s v="Camp"/>
    <s v="Summer"/>
    <s v="Delivered"/>
    <s v="In-kind"/>
    <s v="SRP"/>
    <n v="50"/>
    <m/>
    <m/>
    <m/>
    <n v="0"/>
    <n v="0"/>
    <n v="50"/>
    <n v="0"/>
    <n v="0"/>
    <n v="50"/>
    <n v="0"/>
    <n v="0"/>
    <n v="0"/>
    <n v="0"/>
    <n v="50"/>
    <n v="0"/>
    <n v="0"/>
    <n v="0"/>
    <n v="0"/>
    <n v="0"/>
    <n v="50"/>
    <n v="50"/>
    <n v="50"/>
    <n v="0"/>
    <n v="0"/>
    <n v="0"/>
    <n v="0"/>
    <n v="0"/>
  </r>
  <r>
    <n v="950"/>
    <d v="2015-09-16T00:00:00"/>
    <x v="0"/>
    <s v="UN"/>
    <s v="UNHCR"/>
    <x v="9"/>
    <m/>
    <s v="BAGHDAD - Karkh"/>
    <m/>
    <s v="Camp"/>
    <s v="Normal"/>
    <s v="Delivered"/>
    <s v="In-kind"/>
    <s v="SRP"/>
    <n v="10"/>
    <m/>
    <m/>
    <m/>
    <n v="0"/>
    <n v="0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951"/>
    <d v="2015-09-16T00:00:00"/>
    <x v="0"/>
    <s v="UN"/>
    <s v="Qandil"/>
    <x v="4"/>
    <m/>
    <s v="ERBIL - Erbil"/>
    <m/>
    <s v="Rented houses"/>
    <s v="Normal"/>
    <s v="Delivered"/>
    <s v="In-kind"/>
    <s v="SRP"/>
    <n v="180"/>
    <n v="180"/>
    <m/>
    <m/>
    <n v="0"/>
    <n v="0"/>
    <n v="180"/>
    <n v="1080"/>
    <n v="1080"/>
    <n v="180"/>
    <n v="180"/>
    <n v="0"/>
    <n v="0"/>
    <n v="180"/>
    <n v="180"/>
    <n v="0"/>
    <n v="0"/>
    <n v="0"/>
    <n v="0"/>
    <n v="0"/>
    <n v="0"/>
    <n v="0"/>
    <n v="0"/>
    <n v="0"/>
    <n v="0"/>
    <n v="0"/>
    <n v="0"/>
    <n v="0"/>
  </r>
  <r>
    <n v="952"/>
    <d v="2015-09-16T00:00:00"/>
    <x v="0"/>
    <s v="UN"/>
    <s v="Qandil"/>
    <x v="4"/>
    <m/>
    <s v="ERBIL - Erbil"/>
    <m/>
    <s v="Rented houses"/>
    <s v="Normal"/>
    <s v="Delivered"/>
    <s v="In-kind"/>
    <s v="SRP"/>
    <n v="300"/>
    <n v="300"/>
    <m/>
    <m/>
    <n v="0"/>
    <n v="0"/>
    <n v="300"/>
    <n v="1800"/>
    <n v="1800"/>
    <n v="300"/>
    <n v="300"/>
    <n v="0"/>
    <n v="0"/>
    <n v="300"/>
    <n v="300"/>
    <n v="0"/>
    <n v="0"/>
    <n v="0"/>
    <n v="0"/>
    <n v="0"/>
    <n v="0"/>
    <n v="0"/>
    <n v="0"/>
    <n v="0"/>
    <n v="0"/>
    <n v="0"/>
    <n v="0"/>
    <n v="0"/>
  </r>
  <r>
    <n v="953"/>
    <d v="2015-09-16T00:00:00"/>
    <x v="0"/>
    <s v="UN"/>
    <s v="Qandil"/>
    <x v="2"/>
    <m/>
    <s v="Zakho_زاخو"/>
    <m/>
    <m/>
    <s v="Normal"/>
    <s v="Delivered"/>
    <s v="In-kind"/>
    <s v="SRP"/>
    <n v="33"/>
    <m/>
    <m/>
    <m/>
    <n v="0"/>
    <n v="0"/>
    <n v="0"/>
    <n v="200"/>
    <n v="2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954"/>
    <d v="2015-09-16T00:00:00"/>
    <x v="0"/>
    <s v="UN"/>
    <s v="Qandil"/>
    <x v="2"/>
    <m/>
    <s v="Shekhan "/>
    <m/>
    <m/>
    <s v="Normal"/>
    <s v="Delivered"/>
    <s v="In-kind"/>
    <s v="SRP"/>
    <n v="33"/>
    <m/>
    <m/>
    <m/>
    <n v="0"/>
    <n v="0"/>
    <n v="1"/>
    <n v="200"/>
    <n v="2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955"/>
    <d v="2015-09-17T00:00:00"/>
    <x v="0"/>
    <s v="UN"/>
    <s v="Qandil"/>
    <x v="4"/>
    <m/>
    <s v="ERBIL - Erbil"/>
    <m/>
    <s v="Rented houses"/>
    <s v="Normal"/>
    <s v="Delivered"/>
    <s v="In-kind"/>
    <s v="SRP"/>
    <n v="103"/>
    <n v="103"/>
    <m/>
    <m/>
    <n v="0"/>
    <n v="0"/>
    <n v="103"/>
    <n v="618"/>
    <n v="618"/>
    <n v="103"/>
    <n v="103"/>
    <n v="0"/>
    <n v="0"/>
    <n v="103"/>
    <n v="103"/>
    <n v="0"/>
    <n v="0"/>
    <n v="0"/>
    <n v="0"/>
    <n v="0"/>
    <n v="0"/>
    <n v="0"/>
    <n v="0"/>
    <n v="0"/>
    <n v="0"/>
    <n v="0"/>
    <n v="0"/>
    <n v="0"/>
  </r>
  <r>
    <n v="956"/>
    <d v="2015-09-17T00:00:00"/>
    <x v="0"/>
    <s v="UN"/>
    <s v="Qandil"/>
    <x v="2"/>
    <m/>
    <s v="Shekhan "/>
    <m/>
    <m/>
    <s v="Normal"/>
    <s v="Delivered"/>
    <s v="In-kind"/>
    <s v="SRP"/>
    <n v="249"/>
    <n v="170"/>
    <m/>
    <m/>
    <n v="0"/>
    <n v="0"/>
    <n v="174"/>
    <n v="1019"/>
    <n v="1019"/>
    <n v="249"/>
    <n v="249"/>
    <n v="0"/>
    <n v="249"/>
    <n v="0"/>
    <n v="0"/>
    <n v="0"/>
    <n v="0"/>
    <n v="0"/>
    <n v="0"/>
    <n v="0"/>
    <n v="0"/>
    <n v="0"/>
    <n v="0"/>
    <n v="0"/>
    <n v="0"/>
    <n v="0"/>
    <n v="0"/>
    <n v="0"/>
  </r>
  <r>
    <n v="957"/>
    <d v="2015-09-20T00:00:00"/>
    <x v="0"/>
    <s v="UN"/>
    <s v="UNHCR"/>
    <x v="9"/>
    <m/>
    <s v="BAGHDAD - Mahmoudiya"/>
    <m/>
    <s v="Unknown shelter type"/>
    <s v="Summer"/>
    <s v="Delivered"/>
    <s v="In-kind"/>
    <s v="SRP"/>
    <n v="5"/>
    <m/>
    <m/>
    <m/>
    <n v="0"/>
    <n v="0"/>
    <n v="5"/>
    <n v="0"/>
    <n v="0"/>
    <n v="5"/>
    <n v="0"/>
    <n v="0"/>
    <n v="0"/>
    <n v="0"/>
    <n v="5"/>
    <n v="0"/>
    <n v="0"/>
    <n v="0"/>
    <n v="0"/>
    <n v="0"/>
    <n v="0"/>
    <n v="0"/>
    <n v="0"/>
    <n v="0"/>
    <n v="0"/>
    <n v="0"/>
    <n v="0"/>
    <n v="0"/>
  </r>
  <r>
    <n v="958"/>
    <d v="2015-09-20T00:00:00"/>
    <x v="0"/>
    <s v="UN"/>
    <s v="UNHCR"/>
    <x v="9"/>
    <m/>
    <s v="BAGHDAD - Mahmoudiya"/>
    <m/>
    <s v="Unknown shelter type"/>
    <s v="Summer"/>
    <s v="Delivered"/>
    <s v="In-kind"/>
    <s v="SRP"/>
    <n v="8"/>
    <m/>
    <m/>
    <m/>
    <n v="0"/>
    <n v="0"/>
    <n v="8"/>
    <n v="0"/>
    <n v="0"/>
    <n v="8"/>
    <n v="0"/>
    <n v="0"/>
    <n v="0"/>
    <n v="0"/>
    <n v="8"/>
    <n v="0"/>
    <n v="0"/>
    <n v="0"/>
    <n v="0"/>
    <n v="0"/>
    <n v="0"/>
    <n v="0"/>
    <n v="0"/>
    <n v="0"/>
    <n v="0"/>
    <n v="0"/>
    <n v="0"/>
    <n v="0"/>
  </r>
  <r>
    <n v="959"/>
    <d v="2015-09-20T00:00:00"/>
    <x v="0"/>
    <s v="UN"/>
    <s v="UNHCR"/>
    <x v="9"/>
    <m/>
    <s v="BAGHDAD - Adhamia"/>
    <m/>
    <s v="Unknown shelter type"/>
    <s v="Summer"/>
    <s v="Delivered"/>
    <s v="In-kind"/>
    <s v="SRP"/>
    <n v="56"/>
    <m/>
    <m/>
    <m/>
    <n v="0"/>
    <n v="0"/>
    <n v="56"/>
    <n v="0"/>
    <n v="0"/>
    <n v="56"/>
    <n v="0"/>
    <n v="0"/>
    <n v="0"/>
    <n v="0"/>
    <n v="56"/>
    <n v="0"/>
    <n v="0"/>
    <n v="0"/>
    <n v="0"/>
    <n v="0"/>
    <n v="0"/>
    <n v="0"/>
    <n v="0"/>
    <n v="0"/>
    <n v="0"/>
    <n v="0"/>
    <n v="0"/>
    <n v="0"/>
  </r>
  <r>
    <n v="960"/>
    <d v="2015-09-20T00:00:00"/>
    <x v="0"/>
    <s v="UN"/>
    <s v="UNHCR"/>
    <x v="0"/>
    <m/>
    <s v="DIYALA - Khanaqin"/>
    <m/>
    <s v="Unfinished/Abandoned building"/>
    <s v="Summer"/>
    <s v="Delivered"/>
    <s v="In-kind"/>
    <s v="SRP"/>
    <n v="1000"/>
    <m/>
    <m/>
    <m/>
    <n v="0"/>
    <n v="0"/>
    <n v="1000"/>
    <n v="0"/>
    <n v="0"/>
    <n v="1000"/>
    <n v="0"/>
    <n v="0"/>
    <n v="0"/>
    <n v="0"/>
    <n v="1000"/>
    <n v="0"/>
    <n v="0"/>
    <n v="0"/>
    <n v="0"/>
    <n v="0"/>
    <n v="1000"/>
    <n v="1000"/>
    <n v="1000"/>
    <n v="0"/>
    <n v="0"/>
    <n v="0"/>
    <n v="0"/>
    <n v="0"/>
  </r>
  <r>
    <n v="961"/>
    <d v="2015-09-20T00:00:00"/>
    <x v="0"/>
    <s v="UN"/>
    <s v="UNHCR"/>
    <x v="0"/>
    <m/>
    <s v="DIYALA - Muqdadiya"/>
    <m/>
    <s v="Unfinished/Abandoned building"/>
    <s v="Normal"/>
    <s v="Delivered"/>
    <s v="In-kind"/>
    <s v="SRP"/>
    <n v="150"/>
    <n v="150"/>
    <m/>
    <m/>
    <n v="0"/>
    <n v="0"/>
    <n v="150"/>
    <n v="900"/>
    <n v="900"/>
    <n v="150"/>
    <n v="0"/>
    <n v="0"/>
    <n v="0"/>
    <n v="0"/>
    <n v="150"/>
    <n v="0"/>
    <n v="0"/>
    <n v="0"/>
    <n v="0"/>
    <n v="0"/>
    <n v="150"/>
    <n v="0"/>
    <n v="0"/>
    <n v="0"/>
    <n v="0"/>
    <n v="0"/>
    <n v="0"/>
    <n v="0"/>
  </r>
  <r>
    <n v="962"/>
    <d v="2015-09-20T00:00:00"/>
    <x v="0"/>
    <s v="UN"/>
    <s v="UNHCR"/>
    <x v="0"/>
    <m/>
    <s v="DIYALA - Baladrooz"/>
    <m/>
    <s v="Unfinished/Abandoned building"/>
    <s v="Normal"/>
    <s v="Delivered"/>
    <s v="In-kind"/>
    <s v="SRP"/>
    <n v="150"/>
    <n v="150"/>
    <m/>
    <m/>
    <n v="0"/>
    <n v="0"/>
    <n v="150"/>
    <n v="900"/>
    <n v="900"/>
    <n v="150"/>
    <n v="0"/>
    <n v="0"/>
    <n v="0"/>
    <n v="150"/>
    <n v="150"/>
    <n v="0"/>
    <n v="0"/>
    <n v="0"/>
    <n v="0"/>
    <n v="0"/>
    <n v="150"/>
    <n v="0"/>
    <n v="0"/>
    <n v="0"/>
    <n v="0"/>
    <n v="0"/>
    <n v="0"/>
    <n v="0"/>
  </r>
  <r>
    <n v="963"/>
    <d v="2015-09-20T00:00:00"/>
    <x v="0"/>
    <s v="UN"/>
    <s v="UNHCR"/>
    <x v="12"/>
    <m/>
    <s v="KERBALA - Kerbala"/>
    <m/>
    <s v="Unknown shelter type"/>
    <s v="Normal"/>
    <s v="Delivered"/>
    <s v="In-kind"/>
    <s v="SRP"/>
    <n v="250"/>
    <n v="250"/>
    <m/>
    <m/>
    <n v="0"/>
    <n v="0"/>
    <n v="250"/>
    <n v="1500"/>
    <n v="1500"/>
    <n v="250"/>
    <n v="250"/>
    <n v="0"/>
    <n v="0"/>
    <n v="250"/>
    <n v="250"/>
    <n v="0"/>
    <n v="0"/>
    <n v="0"/>
    <n v="0"/>
    <n v="0"/>
    <n v="150"/>
    <n v="0"/>
    <n v="0"/>
    <n v="0"/>
    <n v="0"/>
    <n v="0"/>
    <n v="0"/>
    <n v="0"/>
  </r>
  <r>
    <n v="964"/>
    <d v="2015-09-20T00:00:00"/>
    <x v="0"/>
    <s v="UN"/>
    <s v="Qandil"/>
    <x v="4"/>
    <m/>
    <s v="ERBIL - Erbil"/>
    <m/>
    <s v="Rented houses"/>
    <s v="Normal"/>
    <s v="Delivered"/>
    <s v="In-kind"/>
    <s v="SRP"/>
    <n v="100"/>
    <n v="100"/>
    <m/>
    <m/>
    <n v="0"/>
    <n v="0"/>
    <n v="130"/>
    <n v="600"/>
    <n v="600"/>
    <n v="100"/>
    <n v="100"/>
    <n v="0"/>
    <n v="0"/>
    <n v="600"/>
    <n v="600"/>
    <n v="0"/>
    <n v="0"/>
    <n v="0"/>
    <n v="0"/>
    <n v="0"/>
    <n v="0"/>
    <n v="0"/>
    <n v="0"/>
    <n v="0"/>
    <n v="0"/>
    <n v="0"/>
    <n v="0"/>
    <n v="0"/>
  </r>
  <r>
    <n v="965"/>
    <d v="2015-09-21T00:00:00"/>
    <x v="6"/>
    <s v="UN"/>
    <s v="IOM"/>
    <x v="1"/>
    <m/>
    <s v="Kirkuk__كركوك"/>
    <m/>
    <m/>
    <s v="Summer"/>
    <s v="Delivered"/>
    <s v="In-kind"/>
    <s v="SRP"/>
    <n v="50"/>
    <n v="50"/>
    <m/>
    <m/>
    <n v="0"/>
    <n v="0"/>
    <n v="0"/>
    <n v="300"/>
    <n v="300"/>
    <n v="0"/>
    <n v="0"/>
    <n v="0"/>
    <n v="50"/>
    <n v="50"/>
    <n v="50"/>
    <n v="0"/>
    <n v="0"/>
    <n v="0"/>
    <n v="0"/>
    <n v="0"/>
    <n v="50"/>
    <n v="0"/>
    <n v="50"/>
    <n v="0"/>
    <n v="0"/>
    <n v="0"/>
    <n v="0"/>
    <n v="300"/>
  </r>
  <r>
    <n v="966"/>
    <d v="2015-09-21T00:00:00"/>
    <x v="6"/>
    <s v="UN"/>
    <s v="IOM"/>
    <x v="1"/>
    <m/>
    <s v="Kirkuk__كركوك"/>
    <m/>
    <m/>
    <s v="Summer"/>
    <s v="Delivered"/>
    <s v="In-kind"/>
    <s v="SRP"/>
    <n v="50"/>
    <n v="50"/>
    <m/>
    <m/>
    <n v="0"/>
    <n v="0"/>
    <n v="0"/>
    <n v="300"/>
    <n v="300"/>
    <n v="0"/>
    <n v="0"/>
    <n v="0"/>
    <n v="50"/>
    <n v="50"/>
    <n v="50"/>
    <n v="0"/>
    <n v="0"/>
    <n v="0"/>
    <n v="0"/>
    <n v="0"/>
    <n v="50"/>
    <n v="0"/>
    <n v="50"/>
    <n v="0"/>
    <n v="0"/>
    <n v="0"/>
    <n v="0"/>
    <n v="300"/>
  </r>
  <r>
    <n v="967"/>
    <d v="2015-09-21T00:00:00"/>
    <x v="6"/>
    <s v="UN"/>
    <s v="IOM"/>
    <x v="12"/>
    <m/>
    <s v="Kerbala__كربلاء"/>
    <m/>
    <m/>
    <s v="Summer"/>
    <s v="Delivered"/>
    <s v="In-kind"/>
    <s v="SRP"/>
    <n v="250"/>
    <n v="250"/>
    <m/>
    <m/>
    <n v="0"/>
    <n v="0"/>
    <n v="0"/>
    <n v="1500"/>
    <n v="1500"/>
    <n v="0"/>
    <n v="0"/>
    <n v="0"/>
    <n v="250"/>
    <n v="0"/>
    <n v="250"/>
    <n v="0"/>
    <n v="0"/>
    <n v="0"/>
    <n v="0"/>
    <n v="0"/>
    <n v="250"/>
    <n v="0"/>
    <n v="250"/>
    <n v="0"/>
    <n v="0"/>
    <n v="0"/>
    <n v="0"/>
    <n v="1500"/>
  </r>
  <r>
    <n v="968"/>
    <d v="2015-09-21T00:00:00"/>
    <x v="0"/>
    <s v="UN"/>
    <s v="UNHCR"/>
    <x v="9"/>
    <m/>
    <s v="BAGHDAD - Thawra1"/>
    <m/>
    <s v="Unfinished/Abandoned building"/>
    <s v="Summer"/>
    <s v="Delivered"/>
    <s v="In-kind"/>
    <s v="SRP"/>
    <n v="24"/>
    <m/>
    <m/>
    <m/>
    <n v="0"/>
    <n v="0"/>
    <n v="24"/>
    <n v="0"/>
    <n v="0"/>
    <n v="24"/>
    <n v="0"/>
    <n v="0"/>
    <n v="0"/>
    <n v="0"/>
    <n v="24"/>
    <n v="0"/>
    <n v="0"/>
    <n v="0"/>
    <n v="0"/>
    <n v="0"/>
    <n v="24"/>
    <n v="0"/>
    <n v="0"/>
    <n v="0"/>
    <n v="0"/>
    <n v="0"/>
    <n v="0"/>
    <n v="0"/>
  </r>
  <r>
    <n v="969"/>
    <d v="2015-09-21T00:00:00"/>
    <x v="0"/>
    <s v="UN"/>
    <s v="Qandil"/>
    <x v="2"/>
    <m/>
    <s v="Shekhan "/>
    <m/>
    <m/>
    <s v="Normal"/>
    <s v="Delivered"/>
    <s v="In-kind"/>
    <s v="SRP"/>
    <n v="74"/>
    <m/>
    <m/>
    <m/>
    <n v="0"/>
    <n v="0"/>
    <n v="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970"/>
    <d v="2015-09-22T00:00:00"/>
    <x v="0"/>
    <s v="UN"/>
    <s v="UNHCR"/>
    <x v="9"/>
    <m/>
    <s v="BAGHDAD - Karkh"/>
    <m/>
    <s v="Unfinished/Abandoned building"/>
    <s v="Summer"/>
    <s v="Delivered"/>
    <s v="In-kind"/>
    <s v="SRP"/>
    <n v="8"/>
    <m/>
    <m/>
    <m/>
    <n v="0"/>
    <n v="0"/>
    <n v="8"/>
    <n v="0"/>
    <n v="0"/>
    <n v="8"/>
    <n v="0"/>
    <n v="0"/>
    <n v="0"/>
    <n v="0"/>
    <n v="8"/>
    <n v="0"/>
    <n v="0"/>
    <n v="0"/>
    <n v="0"/>
    <n v="0"/>
    <n v="8"/>
    <n v="8"/>
    <n v="8"/>
    <n v="0"/>
    <n v="0"/>
    <n v="0"/>
    <n v="0"/>
    <n v="0"/>
  </r>
  <r>
    <n v="971"/>
    <d v="2015-09-22T00:00:00"/>
    <x v="0"/>
    <s v="UN"/>
    <s v="UNHCR"/>
    <x v="9"/>
    <m/>
    <s v="BAGHDAD - Mada'in"/>
    <m/>
    <s v="Unfinished/Abandoned building"/>
    <s v="Summer"/>
    <s v="Delivered"/>
    <s v="In-kind"/>
    <s v="SRP"/>
    <n v="80"/>
    <m/>
    <m/>
    <m/>
    <n v="0"/>
    <n v="0"/>
    <n v="80"/>
    <n v="0"/>
    <n v="0"/>
    <n v="80"/>
    <n v="0"/>
    <n v="0"/>
    <n v="0"/>
    <n v="0"/>
    <n v="80"/>
    <n v="0"/>
    <n v="0"/>
    <n v="0"/>
    <n v="0"/>
    <n v="0"/>
    <n v="80"/>
    <n v="80"/>
    <n v="80"/>
    <n v="0"/>
    <n v="0"/>
    <n v="0"/>
    <n v="0"/>
    <n v="0"/>
  </r>
  <r>
    <n v="972"/>
    <d v="2015-09-22T00:00:00"/>
    <x v="0"/>
    <s v="UN"/>
    <s v="UNHCR"/>
    <x v="9"/>
    <m/>
    <s v="BAGHDAD - Adhamia"/>
    <m/>
    <s v="Unfinished/Abandoned building"/>
    <s v="Summer"/>
    <s v="Delivered"/>
    <s v="In-kind"/>
    <s v="SRP"/>
    <n v="55"/>
    <m/>
    <m/>
    <m/>
    <n v="0"/>
    <n v="0"/>
    <n v="55"/>
    <n v="0"/>
    <n v="0"/>
    <n v="55"/>
    <n v="0"/>
    <n v="0"/>
    <n v="0"/>
    <n v="0"/>
    <n v="55"/>
    <n v="0"/>
    <n v="0"/>
    <n v="0"/>
    <n v="0"/>
    <n v="0"/>
    <n v="55"/>
    <n v="55"/>
    <n v="55"/>
    <n v="0"/>
    <n v="0"/>
    <n v="0"/>
    <n v="0"/>
    <n v="0"/>
  </r>
  <r>
    <n v="973"/>
    <d v="2015-09-22T00:00:00"/>
    <x v="0"/>
    <s v="UN"/>
    <s v="UNHCR"/>
    <x v="9"/>
    <m/>
    <s v="BAGHDAD - Karkh"/>
    <m/>
    <s v="Camp"/>
    <s v="Normal"/>
    <s v="Delivered"/>
    <s v="In-kind"/>
    <s v="SRP"/>
    <n v="28"/>
    <n v="28"/>
    <m/>
    <m/>
    <n v="0"/>
    <n v="0"/>
    <n v="28"/>
    <n v="84"/>
    <n v="84"/>
    <n v="28"/>
    <n v="28"/>
    <n v="0"/>
    <n v="0"/>
    <n v="0"/>
    <n v="28"/>
    <n v="0"/>
    <n v="0"/>
    <n v="0"/>
    <n v="0"/>
    <n v="0"/>
    <n v="28"/>
    <n v="0"/>
    <n v="0"/>
    <n v="0"/>
    <n v="0"/>
    <n v="0"/>
    <n v="0"/>
    <n v="0"/>
  </r>
  <r>
    <n v="974"/>
    <d v="2015-09-23T00:00:00"/>
    <x v="0"/>
    <s v="UN"/>
    <s v="UNHCR"/>
    <x v="9"/>
    <m/>
    <s v="BAGHDAD - Karkh"/>
    <m/>
    <s v="School Building"/>
    <s v="Summer"/>
    <s v="Delivered"/>
    <s v="In-kind"/>
    <s v="SRP"/>
    <n v="18"/>
    <m/>
    <m/>
    <m/>
    <n v="0"/>
    <n v="0"/>
    <n v="18"/>
    <n v="0"/>
    <n v="0"/>
    <n v="18"/>
    <n v="0"/>
    <n v="0"/>
    <n v="0"/>
    <n v="0"/>
    <n v="18"/>
    <n v="0"/>
    <n v="0"/>
    <n v="0"/>
    <n v="0"/>
    <n v="0"/>
    <n v="18"/>
    <n v="18"/>
    <n v="18"/>
    <n v="0"/>
    <n v="0"/>
    <n v="0"/>
    <n v="0"/>
    <n v="0"/>
  </r>
  <r>
    <n v="975"/>
    <d v="2015-09-23T00:00:00"/>
    <x v="0"/>
    <s v="UN"/>
    <s v="UNHCR"/>
    <x v="9"/>
    <m/>
    <s v="BAGHDAD - Kadhimia"/>
    <m/>
    <s v="Unfinished/Abandoned building"/>
    <s v="Summer"/>
    <s v="Delivered"/>
    <s v="In-kind"/>
    <s v="SRP"/>
    <n v="175"/>
    <m/>
    <m/>
    <m/>
    <n v="0"/>
    <n v="0"/>
    <n v="175"/>
    <n v="0"/>
    <n v="0"/>
    <n v="175"/>
    <n v="0"/>
    <n v="0"/>
    <n v="0"/>
    <n v="0"/>
    <n v="175"/>
    <n v="0"/>
    <n v="0"/>
    <n v="0"/>
    <n v="0"/>
    <n v="0"/>
    <n v="175"/>
    <n v="175"/>
    <n v="175"/>
    <n v="0"/>
    <n v="0"/>
    <n v="0"/>
    <n v="0"/>
    <n v="0"/>
  </r>
  <r>
    <n v="976"/>
    <d v="2015-09-29T00:00:00"/>
    <x v="0"/>
    <s v="UN"/>
    <s v="UNHCR"/>
    <x v="9"/>
    <m/>
    <s v="BAGHDAD - Adhamia"/>
    <m/>
    <s v="Informal settlements"/>
    <s v="Summer"/>
    <s v="Delivered"/>
    <s v="In-kind"/>
    <s v="SRP"/>
    <n v="72"/>
    <m/>
    <m/>
    <m/>
    <n v="0"/>
    <n v="0"/>
    <n v="72"/>
    <n v="0"/>
    <n v="0"/>
    <n v="72"/>
    <n v="0"/>
    <n v="0"/>
    <n v="0"/>
    <n v="0"/>
    <n v="72"/>
    <n v="0"/>
    <n v="0"/>
    <n v="0"/>
    <n v="0"/>
    <n v="0"/>
    <n v="72"/>
    <n v="72"/>
    <n v="72"/>
    <n v="0"/>
    <n v="0"/>
    <n v="0"/>
    <n v="0"/>
    <n v="0"/>
  </r>
  <r>
    <n v="977"/>
    <d v="2015-09-29T00:00:00"/>
    <x v="0"/>
    <s v="UN"/>
    <s v="UNHCR"/>
    <x v="9"/>
    <m/>
    <s v="BAGHDAD - Adhamia"/>
    <m/>
    <s v="Unfinished/Abandoned building"/>
    <s v="Normal"/>
    <s v="Delivered"/>
    <s v="In-kind"/>
    <s v="SRP"/>
    <n v="55"/>
    <n v="55"/>
    <m/>
    <m/>
    <n v="0"/>
    <n v="0"/>
    <n v="50"/>
    <n v="150"/>
    <n v="150"/>
    <n v="50"/>
    <n v="0"/>
    <n v="0"/>
    <n v="0"/>
    <n v="50"/>
    <n v="50"/>
    <n v="0"/>
    <n v="0"/>
    <n v="0"/>
    <n v="0"/>
    <n v="0"/>
    <n v="50"/>
    <n v="0"/>
    <n v="0"/>
    <n v="0"/>
    <n v="0"/>
    <n v="0"/>
    <n v="0"/>
    <n v="0"/>
  </r>
  <r>
    <n v="978"/>
    <d v="2015-09-29T00:00:00"/>
    <x v="0"/>
    <s v="UN"/>
    <s v="UNHCR"/>
    <x v="9"/>
    <m/>
    <s v="BAGHDAD - Karkh"/>
    <m/>
    <s v="Camp"/>
    <s v="Summer"/>
    <s v="Delivered"/>
    <s v="In-kind"/>
    <s v="SRP"/>
    <n v="50"/>
    <m/>
    <m/>
    <m/>
    <n v="0"/>
    <n v="0"/>
    <n v="50"/>
    <n v="0"/>
    <n v="0"/>
    <n v="50"/>
    <n v="0"/>
    <n v="0"/>
    <n v="0"/>
    <n v="0"/>
    <n v="50"/>
    <n v="0"/>
    <n v="0"/>
    <n v="0"/>
    <n v="0"/>
    <n v="0"/>
    <n v="50"/>
    <n v="50"/>
    <n v="50"/>
    <n v="0"/>
    <n v="0"/>
    <n v="0"/>
    <n v="0"/>
    <n v="0"/>
  </r>
  <r>
    <n v="979"/>
    <d v="2015-09-29T00:00:00"/>
    <x v="0"/>
    <s v="UN"/>
    <s v="UNHCR"/>
    <x v="9"/>
    <m/>
    <s v="BAGHDAD - Mahmoudiya"/>
    <m/>
    <s v="Camp"/>
    <s v="Normal"/>
    <s v="Delivered"/>
    <s v="In-kind"/>
    <s v="SRP"/>
    <n v="10"/>
    <n v="10"/>
    <m/>
    <m/>
    <n v="0"/>
    <n v="0"/>
    <n v="10"/>
    <n v="30"/>
    <n v="60"/>
    <n v="10"/>
    <n v="0"/>
    <n v="0"/>
    <n v="0"/>
    <n v="10"/>
    <n v="10"/>
    <n v="0"/>
    <n v="0"/>
    <n v="0"/>
    <n v="0"/>
    <n v="0"/>
    <n v="10"/>
    <n v="0"/>
    <n v="0"/>
    <n v="0"/>
    <n v="0"/>
    <n v="0"/>
    <n v="0"/>
    <n v="0"/>
  </r>
  <r>
    <n v="980"/>
    <d v="2015-09-29T00:00:00"/>
    <x v="0"/>
    <s v="UN"/>
    <s v="UNHCR"/>
    <x v="9"/>
    <m/>
    <s v="BAGHDAD - Karkh"/>
    <m/>
    <s v="Camp"/>
    <s v="Summer"/>
    <s v="Delivered"/>
    <s v="In-kind"/>
    <s v="SRP"/>
    <n v="50"/>
    <n v="50"/>
    <m/>
    <m/>
    <n v="0"/>
    <n v="0"/>
    <n v="50"/>
    <n v="150"/>
    <n v="150"/>
    <n v="50"/>
    <n v="0"/>
    <n v="0"/>
    <n v="0"/>
    <n v="50"/>
    <n v="50"/>
    <n v="0"/>
    <n v="0"/>
    <n v="0"/>
    <n v="0"/>
    <n v="0"/>
    <n v="50"/>
    <n v="0"/>
    <n v="0"/>
    <n v="0"/>
    <n v="0"/>
    <n v="0"/>
    <n v="0"/>
    <n v="0"/>
  </r>
  <r>
    <n v="981"/>
    <d v="2015-09-29T00:00:00"/>
    <x v="0"/>
    <s v="UN"/>
    <s v="UNHCR"/>
    <x v="9"/>
    <m/>
    <s v="BAGHDAD - Karkh"/>
    <m/>
    <s v="Camp"/>
    <s v="Normal"/>
    <s v="Delivered"/>
    <s v="In-kind"/>
    <s v="SRP"/>
    <n v="50"/>
    <n v="50"/>
    <m/>
    <m/>
    <n v="0"/>
    <n v="0"/>
    <n v="50"/>
    <n v="150"/>
    <n v="150"/>
    <n v="50"/>
    <n v="0"/>
    <n v="0"/>
    <n v="0"/>
    <n v="50"/>
    <n v="50"/>
    <n v="0"/>
    <n v="0"/>
    <n v="0"/>
    <n v="0"/>
    <n v="0"/>
    <n v="50"/>
    <n v="0"/>
    <n v="0"/>
    <n v="0"/>
    <n v="0"/>
    <n v="0"/>
    <n v="0"/>
    <n v="0"/>
  </r>
  <r>
    <n v="982"/>
    <d v="2015-09-29T00:00:00"/>
    <x v="0"/>
    <s v="UN"/>
    <s v="UNHCR"/>
    <x v="9"/>
    <m/>
    <s v="BAGHDAD - Mahmoudiya"/>
    <m/>
    <s v="Camp"/>
    <s v="Normal"/>
    <s v="Delivered"/>
    <s v="In-kind"/>
    <s v="SRP"/>
    <n v="46"/>
    <n v="46"/>
    <m/>
    <m/>
    <n v="0"/>
    <n v="0"/>
    <n v="46"/>
    <n v="138"/>
    <n v="138"/>
    <n v="46"/>
    <n v="0"/>
    <n v="0"/>
    <n v="0"/>
    <n v="46"/>
    <n v="46"/>
    <n v="0"/>
    <n v="0"/>
    <n v="0"/>
    <n v="0"/>
    <n v="0"/>
    <n v="46"/>
    <n v="0"/>
    <n v="0"/>
    <n v="0"/>
    <n v="0"/>
    <n v="0"/>
    <n v="0"/>
    <n v="0"/>
  </r>
  <r>
    <n v="983"/>
    <d v="2015-09-30T00:00:00"/>
    <x v="0"/>
    <s v="UN"/>
    <s v="UNHCR"/>
    <x v="9"/>
    <m/>
    <s v="BAGHDAD - Adhamia"/>
    <m/>
    <s v="Religious Building"/>
    <s v="Normal"/>
    <s v="Delivered"/>
    <s v="In-kind"/>
    <s v="SRP"/>
    <n v="32"/>
    <n v="32"/>
    <m/>
    <m/>
    <n v="0"/>
    <n v="0"/>
    <n v="32"/>
    <n v="96"/>
    <n v="96"/>
    <n v="32"/>
    <n v="0"/>
    <n v="0"/>
    <n v="0"/>
    <n v="32"/>
    <n v="32"/>
    <n v="0"/>
    <n v="0"/>
    <n v="0"/>
    <n v="0"/>
    <n v="0"/>
    <n v="32"/>
    <n v="0"/>
    <n v="0"/>
    <n v="0"/>
    <n v="0"/>
    <n v="0"/>
    <n v="0"/>
    <n v="0"/>
  </r>
  <r>
    <n v="984"/>
    <d v="2015-09-30T00:00:00"/>
    <x v="0"/>
    <s v="UN"/>
    <s v="UNHCR"/>
    <x v="9"/>
    <m/>
    <s v="BAGHDAD - Resafa"/>
    <m/>
    <s v="Religious Building"/>
    <s v="Normal"/>
    <s v="Delivered"/>
    <s v="In-kind"/>
    <s v="SRP"/>
    <n v="36"/>
    <n v="36"/>
    <m/>
    <m/>
    <n v="0"/>
    <n v="0"/>
    <n v="36"/>
    <n v="108"/>
    <n v="108"/>
    <n v="36"/>
    <n v="36"/>
    <n v="0"/>
    <n v="0"/>
    <n v="36"/>
    <n v="36"/>
    <n v="0"/>
    <n v="0"/>
    <n v="0"/>
    <n v="0"/>
    <n v="0"/>
    <n v="36"/>
    <n v="0"/>
    <n v="0"/>
    <n v="0"/>
    <n v="0"/>
    <n v="0"/>
    <n v="0"/>
    <n v="0"/>
  </r>
  <r>
    <n v="985"/>
    <d v="2015-09-30T00:00:00"/>
    <x v="0"/>
    <s v="UN"/>
    <s v="UNHCR"/>
    <x v="9"/>
    <m/>
    <s v="BAGHDAD - Karkh"/>
    <m/>
    <s v="Religious Building"/>
    <s v="Normal"/>
    <s v="Delivered"/>
    <s v="In-kind"/>
    <s v="SRP"/>
    <n v="41"/>
    <n v="41"/>
    <m/>
    <m/>
    <n v="0"/>
    <n v="0"/>
    <n v="41"/>
    <n v="246"/>
    <n v="123"/>
    <n v="41"/>
    <n v="41"/>
    <n v="0"/>
    <n v="0"/>
    <n v="41"/>
    <n v="41"/>
    <n v="0"/>
    <n v="0"/>
    <n v="0"/>
    <n v="0"/>
    <n v="0"/>
    <n v="41"/>
    <n v="0"/>
    <n v="0"/>
    <n v="0"/>
    <n v="0"/>
    <n v="0"/>
    <n v="0"/>
    <n v="0"/>
  </r>
  <r>
    <n v="986"/>
    <d v="2015-09-30T00:00:00"/>
    <x v="0"/>
    <s v="UN"/>
    <s v="UNHCR"/>
    <x v="9"/>
    <m/>
    <s v="BAGHDAD - Karkh"/>
    <m/>
    <s v="Unfinished/Abandoned building"/>
    <s v="Normal"/>
    <s v="Delivered"/>
    <s v="In-kind"/>
    <s v="SRP"/>
    <n v="60"/>
    <n v="60"/>
    <m/>
    <m/>
    <n v="0"/>
    <n v="0"/>
    <n v="60"/>
    <n v="180"/>
    <n v="180"/>
    <n v="60"/>
    <n v="60"/>
    <n v="0"/>
    <n v="0"/>
    <n v="60"/>
    <n v="60"/>
    <n v="0"/>
    <n v="0"/>
    <n v="0"/>
    <n v="0"/>
    <n v="0"/>
    <n v="60"/>
    <n v="0"/>
    <n v="0"/>
    <n v="0"/>
    <n v="0"/>
    <n v="0"/>
    <n v="0"/>
    <n v="0"/>
  </r>
  <r>
    <n v="987"/>
    <d v="2015-09-30T00:00:00"/>
    <x v="0"/>
    <s v="UN"/>
    <s v="Qandil"/>
    <x v="4"/>
    <m/>
    <s v="ERBIL - Erbil"/>
    <m/>
    <s v="Rented houses"/>
    <s v="Normal"/>
    <s v="Delivered"/>
    <s v="In-kind"/>
    <s v="SRP"/>
    <n v="60"/>
    <n v="60"/>
    <m/>
    <m/>
    <n v="0"/>
    <n v="0"/>
    <n v="60"/>
    <n v="360"/>
    <n v="360"/>
    <n v="60"/>
    <n v="60"/>
    <n v="0"/>
    <n v="0"/>
    <n v="60"/>
    <n v="60"/>
    <n v="0"/>
    <n v="0"/>
    <n v="0"/>
    <n v="0"/>
    <n v="0"/>
    <n v="0"/>
    <n v="0"/>
    <n v="0"/>
    <n v="0"/>
    <n v="0"/>
    <n v="0"/>
    <n v="0"/>
    <n v="0"/>
  </r>
  <r>
    <n v="988"/>
    <d v="2015-09-30T00:00:00"/>
    <x v="0"/>
    <s v="UN"/>
    <s v="Qandil"/>
    <x v="4"/>
    <m/>
    <s v="ERBIL - Makhmur"/>
    <m/>
    <s v="Rented houses"/>
    <s v="Normal"/>
    <s v="Delivered"/>
    <s v="In-kind"/>
    <s v="SRP"/>
    <n v="24"/>
    <n v="24"/>
    <m/>
    <m/>
    <n v="0"/>
    <n v="0"/>
    <n v="24"/>
    <n v="144"/>
    <n v="144"/>
    <n v="24"/>
    <n v="24"/>
    <n v="0"/>
    <n v="0"/>
    <n v="24"/>
    <n v="24"/>
    <n v="0"/>
    <n v="0"/>
    <n v="0"/>
    <n v="0"/>
    <n v="0"/>
    <n v="0"/>
    <n v="0"/>
    <n v="0"/>
    <n v="0"/>
    <n v="0"/>
    <n v="0"/>
    <n v="0"/>
    <n v="0"/>
  </r>
  <r>
    <n v="989"/>
    <d v="2015-09-30T00:00:00"/>
    <x v="0"/>
    <s v="UN"/>
    <s v="Qandil"/>
    <x v="4"/>
    <m/>
    <s v="ERBIL - Soran"/>
    <m/>
    <s v="Rented houses"/>
    <s v="Normal"/>
    <s v="Delivered"/>
    <s v="In-kind"/>
    <s v="SRP"/>
    <n v="32"/>
    <n v="32"/>
    <m/>
    <m/>
    <n v="0"/>
    <n v="0"/>
    <n v="32"/>
    <n v="192"/>
    <n v="192"/>
    <n v="32"/>
    <n v="32"/>
    <n v="0"/>
    <n v="0"/>
    <n v="32"/>
    <n v="32"/>
    <n v="0"/>
    <n v="0"/>
    <n v="0"/>
    <n v="0"/>
    <n v="0"/>
    <n v="0"/>
    <n v="0"/>
    <n v="0"/>
    <n v="0"/>
    <n v="0"/>
    <n v="0"/>
    <n v="0"/>
    <n v="0"/>
  </r>
  <r>
    <n v="990"/>
    <d v="2015-09-30T00:00:00"/>
    <x v="36"/>
    <s v="Int'l NGO"/>
    <s v="ADRA"/>
    <x v="4"/>
    <m/>
    <s v="Erbil__اربيل"/>
    <m/>
    <m/>
    <s v="Normal"/>
    <s v="Delivered"/>
    <s v="Cash"/>
    <s v="non-SRP"/>
    <n v="337"/>
    <m/>
    <m/>
    <n v="120"/>
    <m/>
    <m/>
    <m/>
    <m/>
    <m/>
    <m/>
    <m/>
    <m/>
    <m/>
    <m/>
    <m/>
    <m/>
    <m/>
    <m/>
    <m/>
    <m/>
    <m/>
    <m/>
    <m/>
    <m/>
    <m/>
    <m/>
    <m/>
    <m/>
  </r>
  <r>
    <n v="991"/>
    <d v="2015-09-30T00:00:00"/>
    <x v="16"/>
    <s v="Int'l NGO"/>
    <s v="CRS"/>
    <x v="8"/>
    <m/>
    <s v="Akre_عقرة"/>
    <m/>
    <m/>
    <s v="Normal"/>
    <s v="Delivered"/>
    <s v="Cash"/>
    <s v="non-SRP"/>
    <n v="779"/>
    <m/>
    <m/>
    <n v="382"/>
    <m/>
    <m/>
    <m/>
    <m/>
    <m/>
    <m/>
    <m/>
    <m/>
    <m/>
    <m/>
    <m/>
    <m/>
    <m/>
    <m/>
    <m/>
    <m/>
    <m/>
    <m/>
    <m/>
    <m/>
    <m/>
    <m/>
    <m/>
    <m/>
  </r>
  <r>
    <n v="992"/>
    <d v="2015-09-30T00:00:00"/>
    <x v="31"/>
    <s v="Int'l NGO"/>
    <s v="Muslim Aid"/>
    <x v="14"/>
    <m/>
    <s v="Falluja_الفلوجة"/>
    <m/>
    <m/>
    <s v="Summer"/>
    <s v="Delivered"/>
    <s v="In-kind"/>
    <s v="non-SRP"/>
    <n v="150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150"/>
    <n v="0"/>
    <n v="0"/>
    <n v="0"/>
    <n v="0"/>
    <n v="0"/>
    <n v="0"/>
    <n v="0"/>
  </r>
  <r>
    <n v="993"/>
    <d v="2015-09-30T00:00:00"/>
    <x v="7"/>
    <s v="Int'l NGO"/>
    <s v="PWJ"/>
    <x v="2"/>
    <m/>
    <s v="Zakho_زاخو"/>
    <m/>
    <m/>
    <s v="Normal"/>
    <s v="Delivered"/>
    <s v="In-kind"/>
    <s v="non-SRP"/>
    <n v="1485"/>
    <m/>
    <m/>
    <m/>
    <n v="0"/>
    <n v="0"/>
    <n v="0"/>
    <n v="0"/>
    <n v="0"/>
    <n v="0"/>
    <n v="0"/>
    <n v="0"/>
    <n v="1485"/>
    <n v="1485"/>
    <n v="0"/>
    <n v="0"/>
    <n v="0"/>
    <n v="0"/>
    <n v="0"/>
    <n v="0"/>
    <n v="0"/>
    <n v="0"/>
    <n v="0"/>
    <n v="0"/>
    <n v="0"/>
    <n v="0"/>
    <n v="0"/>
    <n v="0"/>
  </r>
  <r>
    <n v="994"/>
    <d v="2015-09-30T00:00:00"/>
    <x v="7"/>
    <s v="Int'l NGO"/>
    <s v="PWJ"/>
    <x v="8"/>
    <m/>
    <s v="Shikhan_الشيخان"/>
    <m/>
    <m/>
    <s v="Normal"/>
    <s v="Delivered"/>
    <s v="In-kind"/>
    <s v="non-SRP"/>
    <n v="990"/>
    <m/>
    <m/>
    <m/>
    <n v="0"/>
    <n v="0"/>
    <n v="0"/>
    <n v="0"/>
    <n v="0"/>
    <n v="0"/>
    <n v="0"/>
    <n v="0"/>
    <n v="990"/>
    <n v="990"/>
    <n v="0"/>
    <n v="0"/>
    <n v="0"/>
    <n v="0"/>
    <n v="0"/>
    <n v="0"/>
    <n v="0"/>
    <n v="0"/>
    <n v="0"/>
    <n v="0"/>
    <n v="0"/>
    <n v="0"/>
    <n v="0"/>
    <n v="0"/>
  </r>
  <r>
    <n v="995"/>
    <d v="2015-09-30T00:00:00"/>
    <x v="27"/>
    <s v="Int'l NGO"/>
    <s v="Qandil"/>
    <x v="2"/>
    <m/>
    <s v="Amedi_العمادية"/>
    <m/>
    <m/>
    <s v="Normal"/>
    <s v="Delivered"/>
    <s v="In-kind"/>
    <s v="non-SRP"/>
    <n v="283"/>
    <m/>
    <m/>
    <m/>
    <n v="0"/>
    <n v="0"/>
    <n v="0"/>
    <n v="1700"/>
    <n v="17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996"/>
    <d v="2015-09-30T00:00:00"/>
    <x v="27"/>
    <s v="Int'l NGO"/>
    <s v="Qandil"/>
    <x v="2"/>
    <m/>
    <s v="Zakho_زاخو"/>
    <m/>
    <m/>
    <s v="Normal"/>
    <s v="Delivered"/>
    <s v="In-kind"/>
    <s v="non-SRP"/>
    <n v="400"/>
    <m/>
    <m/>
    <m/>
    <n v="0"/>
    <n v="0"/>
    <n v="0"/>
    <n v="2400"/>
    <n v="24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997"/>
    <d v="2015-09-30T00:00:00"/>
    <x v="27"/>
    <s v="Int'l NGO"/>
    <s v="Qandil"/>
    <x v="8"/>
    <m/>
    <s v="Akre_عقرة"/>
    <m/>
    <m/>
    <s v="Normal"/>
    <s v="Delivered"/>
    <s v="In-kind"/>
    <s v="non-SRP"/>
    <n v="176"/>
    <m/>
    <m/>
    <m/>
    <n v="0"/>
    <n v="0"/>
    <n v="0"/>
    <n v="1060"/>
    <n v="10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998"/>
    <d v="2015-09-30T00:00:00"/>
    <x v="27"/>
    <s v="Int'l NGO"/>
    <s v="Qandil"/>
    <x v="8"/>
    <m/>
    <s v="Shikhan_الشيخان"/>
    <m/>
    <m/>
    <s v="Normal"/>
    <s v="Delivered"/>
    <s v="In-kind"/>
    <s v="non-SRP"/>
    <n v="233"/>
    <m/>
    <m/>
    <m/>
    <n v="0"/>
    <n v="0"/>
    <n v="0"/>
    <n v="1400"/>
    <n v="14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999"/>
    <d v="2015-09-30T00:00:00"/>
    <x v="27"/>
    <s v="Int'l NGO"/>
    <s v="Qandil"/>
    <x v="8"/>
    <m/>
    <s v="Tilkaif_تلكيف"/>
    <m/>
    <m/>
    <s v="Normal"/>
    <s v="Delivered"/>
    <s v="In-kind"/>
    <s v="non-SRP"/>
    <n v="216"/>
    <n v="216"/>
    <m/>
    <m/>
    <n v="0"/>
    <n v="0"/>
    <n v="448"/>
    <n v="2173"/>
    <n v="2259"/>
    <n v="430"/>
    <n v="430"/>
    <n v="0"/>
    <n v="480"/>
    <n v="216"/>
    <n v="0"/>
    <n v="0"/>
    <n v="0"/>
    <n v="0"/>
    <n v="0"/>
    <n v="500"/>
    <n v="0"/>
    <n v="0"/>
    <n v="0"/>
    <n v="0"/>
    <n v="0"/>
    <n v="0"/>
    <n v="0"/>
    <n v="0"/>
  </r>
  <r>
    <n v="1000"/>
    <d v="2015-09-30T00:00:00"/>
    <x v="28"/>
    <s v="Nat'l NGO"/>
    <s v="REACH"/>
    <x v="0"/>
    <m/>
    <s v="Khanaqin_خانقين"/>
    <m/>
    <m/>
    <s v="Normal"/>
    <s v="Delivered"/>
    <s v="In-kind"/>
    <s v="non-SRP"/>
    <n v="1000"/>
    <m/>
    <m/>
    <m/>
    <n v="0"/>
    <n v="0"/>
    <n v="1000"/>
    <n v="0"/>
    <n v="0"/>
    <n v="100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001"/>
    <d v="2015-09-30T00:00:00"/>
    <x v="28"/>
    <s v="Nat'l NGO"/>
    <s v="REACH"/>
    <x v="1"/>
    <m/>
    <s v="Kirkuk__كركوك"/>
    <m/>
    <m/>
    <s v="Normal"/>
    <s v="Delivered"/>
    <s v="In-kind"/>
    <s v="non-SRP"/>
    <n v="736"/>
    <n v="736"/>
    <m/>
    <m/>
    <n v="0"/>
    <n v="0"/>
    <n v="3424"/>
    <n v="4416"/>
    <n v="4416"/>
    <n v="3424"/>
    <n v="736"/>
    <n v="0"/>
    <n v="0"/>
    <n v="736"/>
    <n v="0"/>
    <n v="0"/>
    <n v="0"/>
    <n v="0"/>
    <n v="0"/>
    <n v="0"/>
    <n v="0"/>
    <n v="0"/>
    <n v="0"/>
    <n v="0"/>
    <n v="0"/>
    <n v="0"/>
    <n v="0"/>
    <n v="0"/>
  </r>
  <r>
    <n v="1002"/>
    <d v="2015-09-30T00:00:00"/>
    <x v="37"/>
    <s v="Nat'l NGO"/>
    <s v="RIPC"/>
    <x v="15"/>
    <m/>
    <s v="Samawa_السماوة"/>
    <m/>
    <m/>
    <s v="Normal"/>
    <s v="Delivered"/>
    <s v="In-kind"/>
    <s v="non-SRP"/>
    <n v="70"/>
    <m/>
    <m/>
    <m/>
    <n v="0"/>
    <n v="0"/>
    <n v="70"/>
    <n v="0"/>
    <n v="0"/>
    <n v="70"/>
    <n v="0"/>
    <n v="0"/>
    <n v="0"/>
    <n v="0"/>
    <n v="0"/>
    <n v="0"/>
    <n v="0"/>
    <n v="0"/>
    <n v="0"/>
    <n v="0"/>
    <n v="70"/>
    <n v="70"/>
    <n v="70"/>
    <n v="0"/>
    <n v="0"/>
    <n v="0"/>
    <n v="0"/>
    <n v="0"/>
  </r>
  <r>
    <n v="1003"/>
    <d v="2015-09-30T00:00:00"/>
    <x v="37"/>
    <s v="Nat'l NGO"/>
    <s v="RIPC"/>
    <x v="11"/>
    <m/>
    <s v="Diwaniya_الديوانية"/>
    <m/>
    <m/>
    <s v="Normal"/>
    <s v="Delivered"/>
    <s v="In-kind"/>
    <s v="non-SRP"/>
    <n v="150"/>
    <m/>
    <m/>
    <m/>
    <n v="0"/>
    <n v="0"/>
    <n v="150"/>
    <n v="0"/>
    <n v="0"/>
    <n v="15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004"/>
    <d v="2015-09-30T00:00:00"/>
    <x v="37"/>
    <s v="Nat'l NGO"/>
    <s v="RIPC"/>
    <x v="16"/>
    <m/>
    <s v="Nassriya_الناصرية"/>
    <m/>
    <m/>
    <s v="Normal"/>
    <s v="Delivered"/>
    <s v="In-kind"/>
    <s v="non-SRP"/>
    <n v="90"/>
    <m/>
    <m/>
    <m/>
    <n v="0"/>
    <n v="0"/>
    <n v="90"/>
    <n v="0"/>
    <n v="0"/>
    <n v="90"/>
    <n v="0"/>
    <n v="0"/>
    <n v="0"/>
    <n v="0"/>
    <n v="0"/>
    <n v="0"/>
    <n v="0"/>
    <n v="0"/>
    <n v="0"/>
    <n v="0"/>
    <n v="90"/>
    <n v="90"/>
    <n v="90"/>
    <n v="0"/>
    <n v="0"/>
    <n v="0"/>
    <n v="0"/>
    <n v="0"/>
  </r>
  <r>
    <n v="1005"/>
    <d v="2015-09-30T00:00:00"/>
    <x v="21"/>
    <s v="Int'l NGO"/>
    <s v="YAO"/>
    <x v="0"/>
    <m/>
    <s v="Khanaqin_خانقين"/>
    <m/>
    <m/>
    <s v="Normal"/>
    <s v="Delivered"/>
    <s v="In-kind"/>
    <s v="non-SRP"/>
    <n v="22"/>
    <n v="22"/>
    <m/>
    <m/>
    <n v="0"/>
    <n v="0"/>
    <n v="25"/>
    <n v="147"/>
    <n v="147"/>
    <n v="52"/>
    <n v="52"/>
    <n v="0"/>
    <n v="0"/>
    <n v="29"/>
    <n v="0"/>
    <n v="0"/>
    <n v="0"/>
    <n v="0"/>
    <n v="36"/>
    <n v="0"/>
    <n v="22"/>
    <n v="0"/>
    <n v="0"/>
    <n v="26"/>
    <n v="0"/>
    <n v="0"/>
    <n v="0"/>
    <n v="0"/>
  </r>
  <r>
    <n v="1006"/>
    <d v="2015-09-30T00:00:00"/>
    <x v="21"/>
    <s v="Int'l NGO"/>
    <s v="YAO"/>
    <x v="3"/>
    <m/>
    <s v="Kalar_كلار"/>
    <m/>
    <m/>
    <s v="Normal"/>
    <s v="Delivered"/>
    <s v="In-kind"/>
    <s v="non-SRP"/>
    <n v="50"/>
    <n v="50"/>
    <m/>
    <m/>
    <n v="0"/>
    <n v="0"/>
    <n v="50"/>
    <n v="300"/>
    <n v="300"/>
    <n v="100"/>
    <n v="50"/>
    <n v="0"/>
    <n v="0"/>
    <n v="50"/>
    <n v="0"/>
    <n v="0"/>
    <n v="0"/>
    <n v="0"/>
    <n v="100"/>
    <n v="0"/>
    <n v="50"/>
    <n v="0"/>
    <n v="0"/>
    <n v="50"/>
    <n v="0"/>
    <n v="0"/>
    <n v="0"/>
    <n v="0"/>
  </r>
  <r>
    <n v="1007"/>
    <d v="2015-09-30T00:00:00"/>
    <x v="21"/>
    <s v="Int'l NGO"/>
    <s v="YAO"/>
    <x v="3"/>
    <m/>
    <s v="Sulaymaniya_السليمانية"/>
    <m/>
    <m/>
    <s v="Normal"/>
    <s v="Delivered"/>
    <s v="In-kind"/>
    <s v="non-SRP"/>
    <n v="1"/>
    <n v="1"/>
    <m/>
    <m/>
    <n v="0"/>
    <n v="0"/>
    <n v="1"/>
    <n v="6"/>
    <n v="6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</r>
  <r>
    <n v="1008"/>
    <d v="2015-10-01T00:00:00"/>
    <x v="0"/>
    <s v="UN"/>
    <s v="UNHCR"/>
    <x v="9"/>
    <m/>
    <s v="BAGHDAD - Karkh"/>
    <m/>
    <s v="Religious Building"/>
    <s v="Normal"/>
    <s v="Delivered"/>
    <s v="In-kind"/>
    <s v="SRP"/>
    <n v="24"/>
    <n v="24"/>
    <s v="new IDP recipients"/>
    <m/>
    <n v="0"/>
    <n v="0"/>
    <n v="24"/>
    <n v="72"/>
    <n v="144"/>
    <n v="24"/>
    <n v="0"/>
    <n v="0"/>
    <n v="0"/>
    <n v="24"/>
    <n v="24"/>
    <n v="0"/>
    <n v="0"/>
    <n v="0"/>
    <n v="0"/>
    <n v="0"/>
    <n v="24"/>
    <n v="0"/>
    <n v="0"/>
    <n v="0"/>
    <n v="0"/>
    <n v="0"/>
    <n v="0"/>
    <n v="0"/>
  </r>
  <r>
    <n v="1009"/>
    <d v="2015-10-01T00:00:00"/>
    <x v="0"/>
    <s v="UN"/>
    <s v="UNHCR"/>
    <x v="9"/>
    <m/>
    <s v="BAGHDAD - Kadhimia"/>
    <m/>
    <s v="Unfinished/Abandoned building"/>
    <s v="Normal"/>
    <s v="Delivered"/>
    <s v="In-kind"/>
    <s v="SRP"/>
    <n v="40"/>
    <n v="40"/>
    <s v="new IDP recipients"/>
    <m/>
    <n v="0"/>
    <n v="0"/>
    <n v="40"/>
    <n v="120"/>
    <n v="240"/>
    <n v="40"/>
    <n v="40"/>
    <n v="0"/>
    <n v="0"/>
    <n v="40"/>
    <n v="40"/>
    <n v="0"/>
    <n v="0"/>
    <n v="0"/>
    <n v="0"/>
    <n v="0"/>
    <n v="40"/>
    <n v="0"/>
    <n v="0"/>
    <n v="0"/>
    <n v="0"/>
    <n v="0"/>
    <n v="0"/>
    <n v="0"/>
  </r>
  <r>
    <n v="1010"/>
    <d v="2015-10-01T00:00:00"/>
    <x v="0"/>
    <s v="UN"/>
    <s v="UNHCR"/>
    <x v="10"/>
    <m/>
    <s v="NAJAF - Kufa"/>
    <m/>
    <s v="Unfinished/Abandoned building"/>
    <s v="Normal"/>
    <s v="Delivered"/>
    <s v="In-kind"/>
    <s v="SRP"/>
    <n v="351"/>
    <n v="351"/>
    <s v="new IDP recipients"/>
    <m/>
    <n v="0"/>
    <n v="0"/>
    <n v="351"/>
    <n v="1053"/>
    <n v="2106"/>
    <n v="351"/>
    <n v="0"/>
    <n v="0"/>
    <n v="0"/>
    <n v="351"/>
    <n v="351"/>
    <n v="0"/>
    <n v="0"/>
    <n v="0"/>
    <n v="0"/>
    <n v="0"/>
    <n v="351"/>
    <n v="0"/>
    <n v="0"/>
    <n v="0"/>
    <n v="0"/>
    <n v="0"/>
    <n v="0"/>
    <n v="0"/>
  </r>
  <r>
    <n v="1011"/>
    <d v="2015-10-04T00:00:00"/>
    <x v="0"/>
    <s v="UN"/>
    <s v="UNHCR"/>
    <x v="9"/>
    <m/>
    <s v="BAGHDAD - Adhamia"/>
    <m/>
    <s v="Unfinished/Abandoned building"/>
    <s v="Summer"/>
    <s v="Delivered"/>
    <s v="In-kind"/>
    <s v="SRP"/>
    <n v="20"/>
    <n v="20"/>
    <s v="new IDP recipients"/>
    <m/>
    <n v="0"/>
    <n v="0"/>
    <n v="20"/>
    <n v="0"/>
    <n v="0"/>
    <n v="20"/>
    <n v="0"/>
    <n v="0"/>
    <n v="0"/>
    <n v="0"/>
    <n v="20"/>
    <n v="0"/>
    <n v="0"/>
    <n v="0"/>
    <n v="0"/>
    <n v="0"/>
    <n v="20"/>
    <n v="20"/>
    <n v="20"/>
    <n v="0"/>
    <n v="0"/>
    <n v="0"/>
    <n v="0"/>
    <n v="0"/>
  </r>
  <r>
    <n v="1012"/>
    <d v="2015-10-04T00:00:00"/>
    <x v="0"/>
    <s v="UN"/>
    <s v="UNHCR"/>
    <x v="9"/>
    <m/>
    <s v="BAGHDAD - Resafa"/>
    <m/>
    <s v="Informal settlements"/>
    <s v="Summer"/>
    <s v="Delivered"/>
    <s v="In-kind"/>
    <s v="SRP"/>
    <n v="44"/>
    <n v="44"/>
    <s v="new IDP recipients"/>
    <m/>
    <n v="0"/>
    <n v="0"/>
    <n v="44"/>
    <n v="0"/>
    <n v="0"/>
    <n v="44"/>
    <n v="0"/>
    <n v="0"/>
    <n v="0"/>
    <n v="0"/>
    <n v="44"/>
    <n v="0"/>
    <n v="0"/>
    <n v="0"/>
    <n v="0"/>
    <n v="0"/>
    <n v="0"/>
    <n v="44"/>
    <n v="44"/>
    <n v="0"/>
    <n v="0"/>
    <n v="0"/>
    <n v="0"/>
    <n v="0"/>
  </r>
  <r>
    <n v="1013"/>
    <d v="2015-10-04T00:00:00"/>
    <x v="0"/>
    <s v="UN"/>
    <s v="UNHCR"/>
    <x v="9"/>
    <m/>
    <s v="BAGHDAD - Resafa"/>
    <m/>
    <s v="Unfinished/Abandoned building"/>
    <s v="Summer"/>
    <s v="Delivered"/>
    <s v="In-kind"/>
    <s v="SRP"/>
    <n v="11"/>
    <n v="11"/>
    <s v="new IDP recipients"/>
    <m/>
    <n v="0"/>
    <n v="0"/>
    <n v="11"/>
    <n v="0"/>
    <n v="0"/>
    <n v="11"/>
    <n v="0"/>
    <n v="0"/>
    <n v="0"/>
    <n v="0"/>
    <n v="11"/>
    <n v="0"/>
    <n v="0"/>
    <n v="0"/>
    <n v="0"/>
    <n v="0"/>
    <n v="11"/>
    <n v="11"/>
    <n v="11"/>
    <n v="0"/>
    <n v="0"/>
    <n v="0"/>
    <n v="0"/>
    <n v="0"/>
  </r>
  <r>
    <n v="1014"/>
    <d v="2015-10-04T00:00:00"/>
    <x v="0"/>
    <s v="UN"/>
    <s v="UNHCR"/>
    <x v="9"/>
    <m/>
    <s v="BAGHDAD - Resafa"/>
    <m/>
    <s v="Unfinished/Abandoned building"/>
    <s v="Summer"/>
    <s v="Delivered"/>
    <s v="In-kind"/>
    <s v="SRP"/>
    <n v="71"/>
    <n v="71"/>
    <s v="new IDP recipients"/>
    <m/>
    <n v="0"/>
    <n v="0"/>
    <n v="71"/>
    <n v="0"/>
    <n v="0"/>
    <n v="71"/>
    <n v="0"/>
    <n v="0"/>
    <n v="0"/>
    <n v="0"/>
    <n v="71"/>
    <n v="0"/>
    <n v="0"/>
    <n v="0"/>
    <n v="0"/>
    <n v="0"/>
    <n v="71"/>
    <n v="71"/>
    <n v="71"/>
    <n v="0"/>
    <n v="0"/>
    <n v="0"/>
    <n v="0"/>
    <n v="0"/>
  </r>
  <r>
    <n v="1015"/>
    <d v="2015-10-04T00:00:00"/>
    <x v="0"/>
    <s v="UN"/>
    <s v="UNHCR"/>
    <x v="9"/>
    <m/>
    <s v="BAGHDAD - Resafa"/>
    <m/>
    <s v="Unfinished/Abandoned building"/>
    <s v="Summer"/>
    <s v="Delivered"/>
    <s v="In-kind"/>
    <s v="SRP"/>
    <n v="136"/>
    <n v="136"/>
    <s v="new IDP recipients"/>
    <m/>
    <n v="0"/>
    <n v="0"/>
    <n v="136"/>
    <n v="0"/>
    <n v="0"/>
    <n v="136"/>
    <n v="0"/>
    <n v="0"/>
    <n v="0"/>
    <n v="0"/>
    <n v="136"/>
    <n v="0"/>
    <n v="0"/>
    <n v="0"/>
    <n v="0"/>
    <n v="0"/>
    <n v="136"/>
    <n v="136"/>
    <n v="136"/>
    <n v="0"/>
    <n v="0"/>
    <n v="0"/>
    <n v="0"/>
    <n v="0"/>
  </r>
  <r>
    <n v="1016"/>
    <d v="2015-10-04T00:00:00"/>
    <x v="0"/>
    <s v="UN"/>
    <s v="UNHCR"/>
    <x v="9"/>
    <m/>
    <s v="BAGHDAD - Mada'in"/>
    <m/>
    <s v="Informal settlements"/>
    <s v="Summer"/>
    <s v="Delivered"/>
    <s v="In-kind"/>
    <s v="SRP"/>
    <n v="168"/>
    <n v="168"/>
    <s v="new IDP recipients"/>
    <m/>
    <n v="0"/>
    <n v="0"/>
    <n v="168"/>
    <n v="0"/>
    <n v="0"/>
    <n v="168"/>
    <n v="0"/>
    <n v="0"/>
    <n v="0"/>
    <n v="0"/>
    <n v="168"/>
    <n v="0"/>
    <n v="0"/>
    <n v="0"/>
    <n v="0"/>
    <n v="0"/>
    <n v="168"/>
    <n v="168"/>
    <n v="168"/>
    <n v="0"/>
    <n v="0"/>
    <n v="0"/>
    <n v="0"/>
    <n v="0"/>
  </r>
  <r>
    <n v="1017"/>
    <d v="2015-10-04T00:00:00"/>
    <x v="0"/>
    <s v="UN"/>
    <s v="UNHCR"/>
    <x v="9"/>
    <m/>
    <s v="BAGHDAD - Abu Ghraib"/>
    <m/>
    <s v="Camp"/>
    <s v="Normal"/>
    <s v="Delivered"/>
    <s v="In-kind"/>
    <s v="SRP"/>
    <n v="50"/>
    <n v="50"/>
    <s v="new IDP recipients"/>
    <m/>
    <n v="0"/>
    <n v="0"/>
    <n v="50"/>
    <n v="150"/>
    <n v="300"/>
    <n v="150"/>
    <n v="0"/>
    <n v="0"/>
    <n v="0"/>
    <n v="50"/>
    <n v="50"/>
    <n v="0"/>
    <n v="0"/>
    <n v="0"/>
    <n v="0"/>
    <n v="0"/>
    <n v="50"/>
    <n v="0"/>
    <n v="0"/>
    <n v="0"/>
    <n v="0"/>
    <n v="0"/>
    <n v="0"/>
    <n v="0"/>
  </r>
  <r>
    <n v="1018"/>
    <d v="2015-10-07T00:00:00"/>
    <x v="0"/>
    <s v="UN"/>
    <s v="Qandil"/>
    <x v="4"/>
    <m/>
    <s v="ERBIL - Shaqlawa"/>
    <m/>
    <s v="Rented houses"/>
    <s v="Normal"/>
    <s v="Delivered"/>
    <s v="In-kind"/>
    <s v="SRP"/>
    <n v="400"/>
    <n v="400"/>
    <s v="new IDP recipients"/>
    <m/>
    <n v="0"/>
    <n v="0"/>
    <n v="400"/>
    <n v="2400"/>
    <n v="2400"/>
    <n v="400"/>
    <n v="400"/>
    <n v="0"/>
    <n v="0"/>
    <n v="400"/>
    <n v="400"/>
    <n v="0"/>
    <n v="0"/>
    <n v="0"/>
    <n v="0"/>
    <n v="0"/>
    <n v="0"/>
    <n v="0"/>
    <n v="0"/>
    <n v="1700"/>
    <n v="0"/>
    <n v="0"/>
    <n v="0"/>
    <n v="0"/>
  </r>
  <r>
    <n v="1019"/>
    <d v="2015-10-12T00:00:00"/>
    <x v="0"/>
    <s v="UN"/>
    <s v="UNHCR"/>
    <x v="9"/>
    <m/>
    <s v="BAGHDAD - Karkh"/>
    <m/>
    <s v="Camp"/>
    <s v="Summer"/>
    <s v="Delivered"/>
    <s v="In-kind"/>
    <s v="SRP"/>
    <n v="50"/>
    <n v="50"/>
    <s v="new IDP recipients"/>
    <m/>
    <n v="0"/>
    <n v="0"/>
    <n v="50"/>
    <n v="0"/>
    <n v="0"/>
    <n v="50"/>
    <n v="0"/>
    <n v="0"/>
    <n v="0"/>
    <n v="0"/>
    <n v="50"/>
    <n v="0"/>
    <n v="0"/>
    <n v="0"/>
    <n v="0"/>
    <n v="0"/>
    <n v="50"/>
    <n v="50"/>
    <n v="50"/>
    <n v="0"/>
    <n v="0"/>
    <n v="0"/>
    <n v="0"/>
    <n v="0"/>
  </r>
  <r>
    <n v="1020"/>
    <d v="2015-10-12T00:00:00"/>
    <x v="0"/>
    <s v="UN"/>
    <s v="Qandil"/>
    <x v="4"/>
    <m/>
    <s v="ERBIL - Mergasur"/>
    <m/>
    <s v="Rented houses"/>
    <s v="Winter"/>
    <s v="Delivered"/>
    <s v="In-kind"/>
    <s v="SRP"/>
    <n v="70"/>
    <n v="70"/>
    <s v="new IDP recipients"/>
    <m/>
    <n v="0"/>
    <n v="0"/>
    <n v="70"/>
    <n v="0"/>
    <n v="420"/>
    <n v="0"/>
    <n v="70"/>
    <n v="0"/>
    <n v="70"/>
    <n v="0"/>
    <n v="0"/>
    <n v="0"/>
    <n v="0"/>
    <n v="0"/>
    <n v="0"/>
    <n v="0"/>
    <n v="0"/>
    <n v="0"/>
    <n v="0"/>
    <n v="0"/>
    <n v="0"/>
    <n v="0"/>
    <n v="0"/>
    <n v="0"/>
  </r>
  <r>
    <n v="1021"/>
    <d v="2015-10-12T00:00:00"/>
    <x v="0"/>
    <s v="UN"/>
    <s v="Qandil"/>
    <x v="4"/>
    <m/>
    <s v="ERBIL - Choman"/>
    <m/>
    <s v="Rented houses"/>
    <s v="Winter"/>
    <s v="Delivered"/>
    <s v="In-kind"/>
    <s v="SRP"/>
    <n v="97"/>
    <m/>
    <s v="new IDP recipients"/>
    <m/>
    <n v="0"/>
    <n v="0"/>
    <n v="97"/>
    <n v="0"/>
    <n v="582"/>
    <n v="0"/>
    <n v="97"/>
    <n v="0"/>
    <n v="97"/>
    <n v="0"/>
    <n v="0"/>
    <n v="0"/>
    <n v="0"/>
    <n v="0"/>
    <n v="0"/>
    <n v="0"/>
    <n v="0"/>
    <n v="0"/>
    <n v="0"/>
    <n v="0"/>
    <n v="0"/>
    <n v="0"/>
    <n v="0"/>
    <n v="0"/>
  </r>
  <r>
    <n v="1022"/>
    <d v="2015-10-13T00:00:00"/>
    <x v="0"/>
    <s v="UN"/>
    <s v="REACH National"/>
    <x v="0"/>
    <m/>
    <s v="DIYALA - Khanaqin"/>
    <m/>
    <s v="Rented houses"/>
    <s v="Normal"/>
    <s v="Delivered"/>
    <s v="In-kind"/>
    <s v="SRP"/>
    <n v="150"/>
    <n v="150"/>
    <s v="new IDP recipients"/>
    <m/>
    <n v="0"/>
    <n v="0"/>
    <n v="150"/>
    <n v="900"/>
    <n v="900"/>
    <n v="0"/>
    <n v="150"/>
    <n v="0"/>
    <n v="0"/>
    <n v="0"/>
    <n v="150"/>
    <n v="0"/>
    <n v="0"/>
    <n v="0"/>
    <n v="0"/>
    <n v="0"/>
    <n v="0"/>
    <n v="0"/>
    <n v="0"/>
    <n v="0"/>
    <n v="0"/>
    <n v="0"/>
    <n v="0"/>
    <n v="0"/>
  </r>
  <r>
    <n v="1023"/>
    <d v="2015-10-13T00:00:00"/>
    <x v="0"/>
    <s v="UN"/>
    <s v="REACH National"/>
    <x v="0"/>
    <m/>
    <s v="DIYALA - Khanaqin"/>
    <m/>
    <s v="Rented houses"/>
    <s v="Normal"/>
    <s v="Delivered"/>
    <s v="In-kind"/>
    <s v="SRP"/>
    <n v="144"/>
    <n v="144"/>
    <s v="new IDP recipients"/>
    <m/>
    <n v="0"/>
    <n v="0"/>
    <n v="144"/>
    <n v="864"/>
    <n v="864"/>
    <n v="0"/>
    <n v="144"/>
    <n v="0"/>
    <n v="0"/>
    <n v="0"/>
    <n v="144"/>
    <n v="0"/>
    <n v="0"/>
    <n v="0"/>
    <n v="0"/>
    <n v="0"/>
    <n v="0"/>
    <n v="0"/>
    <n v="0"/>
    <n v="0"/>
    <n v="0"/>
    <n v="0"/>
    <n v="0"/>
    <n v="0"/>
  </r>
  <r>
    <n v="1024"/>
    <d v="2015-10-13T00:00:00"/>
    <x v="0"/>
    <s v="UN"/>
    <s v="UNHCR"/>
    <x v="0"/>
    <m/>
    <s v="DIYALA - Ba'quba"/>
    <m/>
    <s v="Unfinished/Abandoned building"/>
    <s v="Normal"/>
    <s v="Delivered"/>
    <s v="In-kind"/>
    <s v="SRP"/>
    <n v="200"/>
    <n v="200"/>
    <s v="returnees"/>
    <m/>
    <n v="0"/>
    <n v="0"/>
    <n v="200"/>
    <n v="600"/>
    <n v="1200"/>
    <n v="200"/>
    <n v="0"/>
    <n v="0"/>
    <n v="0"/>
    <n v="200"/>
    <n v="200"/>
    <n v="0"/>
    <n v="0"/>
    <n v="0"/>
    <n v="0"/>
    <n v="0"/>
    <n v="200"/>
    <n v="0"/>
    <n v="0"/>
    <n v="0"/>
    <n v="0"/>
    <n v="0"/>
    <n v="0"/>
    <n v="0"/>
  </r>
  <r>
    <n v="1025"/>
    <d v="2015-10-18T00:00:00"/>
    <x v="0"/>
    <s v="UN"/>
    <s v="Muslim Aid"/>
    <x v="14"/>
    <m/>
    <s v="ANB - Falluja"/>
    <m/>
    <s v="Camp"/>
    <s v="Normal"/>
    <s v="Delivered"/>
    <s v="In-kind"/>
    <s v="SRP"/>
    <n v="155"/>
    <n v="155"/>
    <s v="new IDP recipients"/>
    <m/>
    <n v="0"/>
    <n v="0"/>
    <n v="155"/>
    <n v="465"/>
    <n v="930"/>
    <n v="155"/>
    <n v="155"/>
    <n v="0"/>
    <n v="0"/>
    <n v="155"/>
    <n v="155"/>
    <n v="0"/>
    <n v="0"/>
    <n v="0"/>
    <n v="0"/>
    <n v="0"/>
    <n v="155"/>
    <n v="0"/>
    <n v="0"/>
    <n v="0"/>
    <n v="0"/>
    <n v="0"/>
    <n v="0"/>
    <n v="0"/>
  </r>
  <r>
    <n v="1026"/>
    <d v="2015-10-18T00:00:00"/>
    <x v="0"/>
    <s v="UN"/>
    <s v="UNHCR"/>
    <x v="9"/>
    <m/>
    <s v="BAGHDAD - Abu Ghraib"/>
    <m/>
    <s v="Camp"/>
    <s v="Summer"/>
    <s v="Delivered"/>
    <s v="In-kind"/>
    <s v="SRP"/>
    <n v="50"/>
    <n v="50"/>
    <s v="new IDP recipients"/>
    <m/>
    <n v="0"/>
    <n v="0"/>
    <n v="50"/>
    <n v="0"/>
    <n v="0"/>
    <n v="50"/>
    <n v="0"/>
    <n v="0"/>
    <n v="0"/>
    <n v="0"/>
    <n v="50"/>
    <n v="0"/>
    <n v="0"/>
    <n v="0"/>
    <n v="0"/>
    <n v="0"/>
    <n v="50"/>
    <n v="50"/>
    <n v="50"/>
    <n v="0"/>
    <n v="0"/>
    <n v="0"/>
    <n v="0"/>
    <n v="0"/>
  </r>
  <r>
    <n v="1027"/>
    <d v="2015-10-18T00:00:00"/>
    <x v="0"/>
    <s v="UN"/>
    <s v="REACH National"/>
    <x v="0"/>
    <m/>
    <s v="DIYALA - Khanaqin"/>
    <m/>
    <s v="Rented houses"/>
    <s v="Normal"/>
    <s v="Delivered"/>
    <s v="In-kind"/>
    <s v="SRP"/>
    <n v="200"/>
    <n v="200"/>
    <s v="new IDP recipients"/>
    <m/>
    <n v="0"/>
    <n v="0"/>
    <n v="200"/>
    <n v="1200"/>
    <n v="1200"/>
    <n v="0"/>
    <n v="200"/>
    <n v="0"/>
    <n v="0"/>
    <n v="0"/>
    <n v="200"/>
    <n v="0"/>
    <n v="0"/>
    <n v="0"/>
    <n v="0"/>
    <n v="0"/>
    <n v="0"/>
    <n v="0"/>
    <n v="0"/>
    <n v="0"/>
    <n v="0"/>
    <n v="0"/>
    <n v="0"/>
    <n v="0"/>
  </r>
  <r>
    <n v="1028"/>
    <d v="2015-10-18T00:00:00"/>
    <x v="0"/>
    <s v="UN"/>
    <s v="REACH National"/>
    <x v="0"/>
    <m/>
    <s v="DIYALA - Khanaqin"/>
    <m/>
    <s v="Rented houses"/>
    <s v="Normal"/>
    <s v="Delivered"/>
    <s v="In-kind"/>
    <s v="SRP"/>
    <n v="27"/>
    <n v="27"/>
    <s v="new IDP recipients"/>
    <m/>
    <n v="0"/>
    <n v="0"/>
    <n v="27"/>
    <n v="162"/>
    <n v="162"/>
    <n v="0"/>
    <n v="27"/>
    <n v="0"/>
    <n v="0"/>
    <n v="0"/>
    <n v="27"/>
    <n v="0"/>
    <n v="0"/>
    <n v="0"/>
    <n v="0"/>
    <n v="0"/>
    <n v="0"/>
    <n v="0"/>
    <n v="0"/>
    <n v="0"/>
    <n v="0"/>
    <n v="0"/>
    <n v="0"/>
    <n v="0"/>
  </r>
  <r>
    <n v="1029"/>
    <d v="2015-10-19T00:00:00"/>
    <x v="0"/>
    <s v="UN"/>
    <s v="Qandil"/>
    <x v="4"/>
    <m/>
    <s v="ERBIL - Soran"/>
    <m/>
    <s v="Rented houses"/>
    <s v="Winter"/>
    <s v="Delivered"/>
    <s v="In-kind"/>
    <s v="SRP"/>
    <n v="650"/>
    <n v="650"/>
    <s v="new IDP recipients"/>
    <m/>
    <n v="0"/>
    <n v="0"/>
    <n v="650"/>
    <n v="0"/>
    <n v="3900"/>
    <n v="0"/>
    <n v="650"/>
    <n v="0"/>
    <n v="650"/>
    <n v="0"/>
    <n v="0"/>
    <n v="0"/>
    <n v="0"/>
    <n v="0"/>
    <n v="0"/>
    <n v="0"/>
    <n v="0"/>
    <n v="0"/>
    <n v="0"/>
    <n v="1400"/>
    <n v="0"/>
    <n v="0"/>
    <n v="0"/>
    <n v="0"/>
  </r>
  <r>
    <n v="1030"/>
    <d v="2015-10-19T00:00:00"/>
    <x v="0"/>
    <s v="UN"/>
    <s v="UNHCR"/>
    <x v="0"/>
    <m/>
    <s v="DIYALA - Khalis"/>
    <m/>
    <s v="Unfinished/Abandoned building"/>
    <s v="Normal"/>
    <s v="Delivered"/>
    <s v="In-kind"/>
    <s v="SRP"/>
    <n v="500"/>
    <n v="500"/>
    <s v="new IDP recipients"/>
    <m/>
    <n v="0"/>
    <n v="0"/>
    <n v="500"/>
    <n v="1500"/>
    <n v="3000"/>
    <n v="500"/>
    <n v="0"/>
    <n v="0"/>
    <n v="0"/>
    <n v="500"/>
    <n v="500"/>
    <n v="0"/>
    <n v="0"/>
    <n v="0"/>
    <n v="0"/>
    <n v="0"/>
    <n v="500"/>
    <n v="0"/>
    <n v="0"/>
    <n v="0"/>
    <n v="0"/>
    <n v="0"/>
    <n v="0"/>
    <n v="0"/>
  </r>
  <r>
    <n v="1031"/>
    <d v="2015-10-19T00:00:00"/>
    <x v="0"/>
    <s v="UN"/>
    <s v="REACH National"/>
    <x v="0"/>
    <m/>
    <s v="DIYALA - Khanaqin"/>
    <m/>
    <s v="Rented houses"/>
    <s v="Normal"/>
    <s v="Delivered"/>
    <s v="In-kind"/>
    <s v="SRP"/>
    <n v="250"/>
    <n v="250"/>
    <s v="new IDP recipients"/>
    <m/>
    <n v="0"/>
    <n v="0"/>
    <n v="250"/>
    <n v="1500"/>
    <n v="1500"/>
    <n v="0"/>
    <n v="250"/>
    <n v="0"/>
    <n v="0"/>
    <n v="0"/>
    <n v="250"/>
    <n v="0"/>
    <n v="0"/>
    <n v="0"/>
    <n v="0"/>
    <n v="0"/>
    <n v="0"/>
    <n v="0"/>
    <n v="0"/>
    <n v="0"/>
    <n v="0"/>
    <n v="0"/>
    <n v="0"/>
    <n v="0"/>
  </r>
  <r>
    <n v="1032"/>
    <d v="2015-10-20T00:00:00"/>
    <x v="0"/>
    <s v="UN"/>
    <s v="Qandil"/>
    <x v="4"/>
    <m/>
    <s v="ERBIL - Soran"/>
    <m/>
    <s v="Rented houses"/>
    <s v="Winter"/>
    <s v="Delivered"/>
    <s v="In-kind"/>
    <s v="SRP"/>
    <n v="250"/>
    <m/>
    <s v="new IDP recipients"/>
    <m/>
    <n v="0"/>
    <n v="0"/>
    <n v="250"/>
    <n v="0"/>
    <n v="1500"/>
    <n v="0"/>
    <n v="250"/>
    <n v="0"/>
    <n v="250"/>
    <n v="0"/>
    <n v="0"/>
    <n v="0"/>
    <n v="0"/>
    <n v="0"/>
    <n v="0"/>
    <n v="0"/>
    <n v="0"/>
    <n v="0"/>
    <n v="0"/>
    <n v="0"/>
    <n v="0"/>
    <n v="0"/>
    <n v="0"/>
    <n v="0"/>
  </r>
  <r>
    <n v="1033"/>
    <d v="2015-10-20T00:00:00"/>
    <x v="0"/>
    <s v="UN"/>
    <s v="REACH National"/>
    <x v="0"/>
    <m/>
    <s v="DIYALA - Khanaqin"/>
    <m/>
    <s v="Rented houses"/>
    <s v="Normal"/>
    <s v="Delivered"/>
    <s v="In-kind"/>
    <s v="SRP"/>
    <n v="221"/>
    <n v="221"/>
    <s v="new IDP recipients"/>
    <m/>
    <n v="0"/>
    <n v="0"/>
    <n v="221"/>
    <n v="1326"/>
    <n v="1326"/>
    <n v="0"/>
    <n v="221"/>
    <n v="0"/>
    <n v="0"/>
    <n v="0"/>
    <n v="221"/>
    <n v="0"/>
    <n v="0"/>
    <n v="0"/>
    <n v="0"/>
    <n v="0"/>
    <n v="0"/>
    <n v="0"/>
    <n v="0"/>
    <n v="0"/>
    <n v="0"/>
    <n v="0"/>
    <n v="0"/>
    <n v="0"/>
  </r>
  <r>
    <n v="1034"/>
    <d v="2015-10-20T00:00:00"/>
    <x v="0"/>
    <s v="UN"/>
    <s v="Al-Khair"/>
    <x v="13"/>
    <m/>
    <s v="BASRA - Basrah"/>
    <m/>
    <s v="Rented houses"/>
    <s v="Normal"/>
    <s v="Delivered"/>
    <s v="In-kind"/>
    <s v="SRP"/>
    <n v="70"/>
    <n v="70"/>
    <s v="returnees"/>
    <m/>
    <n v="0"/>
    <n v="0"/>
    <n v="70"/>
    <n v="420"/>
    <n v="70"/>
    <n v="0"/>
    <n v="70"/>
    <n v="0"/>
    <n v="0"/>
    <n v="70"/>
    <n v="70"/>
    <n v="0"/>
    <n v="0"/>
    <n v="0"/>
    <n v="30"/>
    <n v="0"/>
    <n v="70"/>
    <n v="0"/>
    <n v="0"/>
    <n v="0"/>
    <n v="0"/>
    <n v="0"/>
    <n v="0"/>
    <n v="0"/>
  </r>
  <r>
    <n v="1035"/>
    <d v="2015-10-21T00:00:00"/>
    <x v="0"/>
    <s v="UN"/>
    <s v="Qandil"/>
    <x v="4"/>
    <m/>
    <s v="ERBIL - Soran"/>
    <m/>
    <s v="Rented houses"/>
    <s v="Winter"/>
    <s v="Delivered"/>
    <s v="In-kind"/>
    <s v="SRP"/>
    <n v="500"/>
    <m/>
    <s v="new IDP recipients"/>
    <m/>
    <n v="0"/>
    <n v="0"/>
    <n v="500"/>
    <n v="0"/>
    <n v="3000"/>
    <n v="0"/>
    <n v="500"/>
    <n v="0"/>
    <n v="500"/>
    <n v="0"/>
    <n v="0"/>
    <n v="0"/>
    <n v="0"/>
    <n v="0"/>
    <n v="0"/>
    <n v="0"/>
    <n v="0"/>
    <n v="0"/>
    <n v="0"/>
    <n v="0"/>
    <n v="0"/>
    <n v="0"/>
    <n v="0"/>
    <n v="0"/>
  </r>
  <r>
    <n v="1036"/>
    <d v="2015-10-22T00:00:00"/>
    <x v="0"/>
    <s v="UN"/>
    <s v="Qandil"/>
    <x v="4"/>
    <m/>
    <s v="ERBIL - Erbil"/>
    <m/>
    <s v="Hotel/Motel"/>
    <s v="Winter"/>
    <s v="Delivered"/>
    <s v="In-kind"/>
    <s v="SRP"/>
    <n v="100"/>
    <m/>
    <s v="new IDP recipients"/>
    <m/>
    <n v="0"/>
    <n v="0"/>
    <n v="100"/>
    <n v="0"/>
    <n v="600"/>
    <n v="0"/>
    <n v="100"/>
    <n v="0"/>
    <n v="100"/>
    <n v="0"/>
    <n v="0"/>
    <n v="0"/>
    <n v="0"/>
    <n v="0"/>
    <n v="0"/>
    <n v="0"/>
    <n v="0"/>
    <n v="0"/>
    <n v="0"/>
    <n v="0"/>
    <n v="0"/>
    <n v="0"/>
    <n v="0"/>
    <n v="0"/>
  </r>
  <r>
    <n v="1037"/>
    <d v="2015-10-25T00:00:00"/>
    <x v="0"/>
    <s v="UN"/>
    <s v="REACH National"/>
    <x v="0"/>
    <m/>
    <s v="DIYALA - Khanaqin"/>
    <m/>
    <s v="Rented houses"/>
    <s v="Normal"/>
    <s v="Delivered"/>
    <s v="In-kind"/>
    <s v="SRP"/>
    <n v="114"/>
    <n v="114"/>
    <s v="new IDP recipients"/>
    <m/>
    <n v="0"/>
    <n v="0"/>
    <n v="114"/>
    <n v="684"/>
    <n v="684"/>
    <n v="114"/>
    <n v="114"/>
    <n v="0"/>
    <n v="0"/>
    <n v="114"/>
    <n v="114"/>
    <n v="0"/>
    <n v="0"/>
    <n v="0"/>
    <n v="0"/>
    <n v="0"/>
    <n v="0"/>
    <n v="0"/>
    <n v="0"/>
    <n v="0"/>
    <n v="0"/>
    <n v="0"/>
    <n v="0"/>
    <n v="0"/>
  </r>
  <r>
    <n v="1038"/>
    <d v="2015-10-25T00:00:00"/>
    <x v="0"/>
    <s v="UN"/>
    <s v="REACH National"/>
    <x v="0"/>
    <m/>
    <s v="DIYALA - Khanaqin"/>
    <m/>
    <s v="Rented houses"/>
    <s v="Normal"/>
    <s v="Delivered"/>
    <s v="In-kind"/>
    <s v="SRP"/>
    <n v="111"/>
    <n v="111"/>
    <s v="new IDP recipients"/>
    <m/>
    <n v="0"/>
    <n v="0"/>
    <n v="111"/>
    <n v="666"/>
    <n v="666"/>
    <n v="111"/>
    <n v="111"/>
    <n v="0"/>
    <n v="0"/>
    <n v="111"/>
    <n v="111"/>
    <n v="0"/>
    <n v="0"/>
    <n v="0"/>
    <n v="0"/>
    <n v="0"/>
    <n v="0"/>
    <n v="0"/>
    <n v="0"/>
    <n v="0"/>
    <n v="0"/>
    <n v="0"/>
    <n v="0"/>
    <n v="0"/>
  </r>
  <r>
    <n v="1039"/>
    <d v="2015-10-26T00:00:00"/>
    <x v="6"/>
    <s v="UN"/>
    <s v="IOM"/>
    <x v="5"/>
    <m/>
    <s v="Samarra_سامراء"/>
    <m/>
    <m/>
    <s v="Winter"/>
    <s v="Delivered"/>
    <s v="In-kind"/>
    <s v="SRP"/>
    <n v="100"/>
    <n v="100"/>
    <s v="new IDP recipients"/>
    <m/>
    <n v="0"/>
    <n v="0"/>
    <n v="100"/>
    <n v="0"/>
    <n v="600"/>
    <n v="0"/>
    <n v="0"/>
    <n v="0"/>
    <n v="100"/>
    <n v="0"/>
    <n v="100"/>
    <n v="0"/>
    <n v="0"/>
    <n v="0"/>
    <n v="0"/>
    <n v="0"/>
    <n v="0"/>
    <n v="0"/>
    <n v="0"/>
    <n v="100"/>
    <n v="100"/>
    <n v="0"/>
    <n v="0"/>
    <n v="0"/>
  </r>
  <r>
    <n v="1040"/>
    <d v="2015-10-26T00:00:00"/>
    <x v="0"/>
    <s v="UN"/>
    <s v="Muslim Aid"/>
    <x v="14"/>
    <m/>
    <s v="ANB - Falluja"/>
    <m/>
    <s v="Rented houses"/>
    <s v="Summer"/>
    <s v="Delivered"/>
    <s v="In-kind"/>
    <s v="SRP"/>
    <n v="175"/>
    <n v="175"/>
    <s v="new IDP recipients"/>
    <m/>
    <n v="0"/>
    <n v="0"/>
    <n v="175"/>
    <n v="0"/>
    <n v="0"/>
    <n v="175"/>
    <n v="0"/>
    <n v="0"/>
    <n v="0"/>
    <n v="0"/>
    <n v="175"/>
    <n v="0"/>
    <n v="0"/>
    <n v="0"/>
    <n v="0"/>
    <n v="0"/>
    <n v="175"/>
    <n v="175"/>
    <n v="175"/>
    <n v="0"/>
    <n v="0"/>
    <n v="0"/>
    <n v="0"/>
    <n v="0"/>
  </r>
  <r>
    <n v="1041"/>
    <d v="2015-10-26T00:00:00"/>
    <x v="0"/>
    <s v="UN"/>
    <s v="REACH National"/>
    <x v="0"/>
    <m/>
    <s v="DIYALA - Khanaqin"/>
    <m/>
    <s v="Rented houses"/>
    <s v="Normal"/>
    <s v="Delivered"/>
    <s v="In-kind"/>
    <s v="SRP"/>
    <n v="145"/>
    <n v="145"/>
    <s v="new IDP recipients"/>
    <m/>
    <n v="0"/>
    <n v="0"/>
    <n v="145"/>
    <n v="870"/>
    <n v="870"/>
    <n v="145"/>
    <n v="145"/>
    <n v="0"/>
    <n v="0"/>
    <n v="145"/>
    <n v="145"/>
    <n v="0"/>
    <n v="0"/>
    <n v="0"/>
    <n v="0"/>
    <n v="0"/>
    <n v="0"/>
    <n v="0"/>
    <n v="0"/>
    <n v="0"/>
    <n v="0"/>
    <n v="0"/>
    <n v="0"/>
    <n v="0"/>
  </r>
  <r>
    <n v="1042"/>
    <d v="2015-10-26T00:00:00"/>
    <x v="0"/>
    <s v="UN"/>
    <s v="REACH National"/>
    <x v="0"/>
    <m/>
    <s v="DIYALA - Khanaqin"/>
    <m/>
    <s v="Rented houses"/>
    <s v="Normal"/>
    <s v="Delivered"/>
    <s v="In-kind"/>
    <s v="SRP"/>
    <n v="19"/>
    <n v="19"/>
    <s v="new IDP recipients"/>
    <m/>
    <n v="0"/>
    <n v="0"/>
    <n v="19"/>
    <n v="114"/>
    <n v="114"/>
    <n v="19"/>
    <n v="19"/>
    <n v="0"/>
    <n v="0"/>
    <n v="19"/>
    <n v="19"/>
    <n v="0"/>
    <n v="0"/>
    <n v="0"/>
    <n v="0"/>
    <n v="0"/>
    <n v="0"/>
    <n v="0"/>
    <n v="0"/>
    <n v="0"/>
    <n v="0"/>
    <n v="0"/>
    <n v="0"/>
    <n v="0"/>
  </r>
  <r>
    <n v="1043"/>
    <d v="2015-10-26T00:00:00"/>
    <x v="0"/>
    <s v="UN"/>
    <s v="REACH National"/>
    <x v="0"/>
    <m/>
    <s v="DIYALA - Khanaqin"/>
    <m/>
    <s v="Rented houses"/>
    <s v="Normal"/>
    <s v="Delivered"/>
    <s v="In-kind"/>
    <s v="SRP"/>
    <n v="19"/>
    <n v="19"/>
    <s v="new IDP recipients"/>
    <m/>
    <n v="0"/>
    <n v="0"/>
    <n v="19"/>
    <n v="114"/>
    <n v="114"/>
    <n v="19"/>
    <n v="19"/>
    <n v="0"/>
    <n v="0"/>
    <n v="19"/>
    <n v="19"/>
    <n v="0"/>
    <n v="0"/>
    <n v="0"/>
    <n v="0"/>
    <n v="0"/>
    <n v="0"/>
    <n v="0"/>
    <n v="0"/>
    <n v="0"/>
    <n v="0"/>
    <n v="0"/>
    <n v="0"/>
    <n v="0"/>
  </r>
  <r>
    <n v="1044"/>
    <d v="2015-10-26T00:00:00"/>
    <x v="0"/>
    <s v="UN"/>
    <s v="REACH National"/>
    <x v="0"/>
    <m/>
    <s v="DIYALA - Khanaqin"/>
    <m/>
    <s v="Rented houses"/>
    <s v="Normal"/>
    <s v="Delivered"/>
    <s v="In-kind"/>
    <s v="SRP"/>
    <n v="11"/>
    <n v="11"/>
    <s v="new IDP recipients"/>
    <m/>
    <n v="0"/>
    <n v="0"/>
    <n v="11"/>
    <n v="66"/>
    <n v="66"/>
    <n v="11"/>
    <n v="11"/>
    <n v="0"/>
    <n v="0"/>
    <n v="11"/>
    <n v="11"/>
    <n v="0"/>
    <n v="0"/>
    <n v="0"/>
    <n v="0"/>
    <n v="0"/>
    <n v="0"/>
    <n v="0"/>
    <n v="0"/>
    <n v="0"/>
    <n v="0"/>
    <n v="0"/>
    <n v="0"/>
    <n v="0"/>
  </r>
  <r>
    <n v="1045"/>
    <d v="2015-10-29T00:00:00"/>
    <x v="0"/>
    <s v="UN"/>
    <s v="Qandil"/>
    <x v="4"/>
    <m/>
    <s v="ERBIL - Erbil"/>
    <m/>
    <s v="Hotel/Motel"/>
    <s v="Normal"/>
    <s v="Delivered"/>
    <s v="In-kind"/>
    <s v="SRP"/>
    <n v="100"/>
    <n v="100"/>
    <s v="new IDP recipients"/>
    <m/>
    <n v="0"/>
    <n v="0"/>
    <n v="100"/>
    <n v="600"/>
    <n v="600"/>
    <n v="100"/>
    <n v="100"/>
    <n v="0"/>
    <n v="0"/>
    <n v="100"/>
    <n v="100"/>
    <n v="0"/>
    <n v="0"/>
    <n v="0"/>
    <n v="0"/>
    <n v="0"/>
    <n v="0"/>
    <n v="0"/>
    <n v="0"/>
    <n v="0"/>
    <n v="0"/>
    <n v="0"/>
    <n v="0"/>
    <n v="0"/>
  </r>
  <r>
    <n v="1046"/>
    <d v="2015-10-29T00:00:00"/>
    <x v="0"/>
    <s v="UN"/>
    <s v="Qandil"/>
    <x v="4"/>
    <m/>
    <s v="ERBIL - Shaqlawa"/>
    <m/>
    <s v="Rented houses"/>
    <s v="Winter"/>
    <s v="Delivered"/>
    <s v="In-kind"/>
    <s v="SRP"/>
    <n v="1700"/>
    <m/>
    <s v="new IDP recipients"/>
    <m/>
    <n v="0"/>
    <n v="0"/>
    <n v="1700"/>
    <n v="0"/>
    <n v="10200"/>
    <n v="0"/>
    <n v="1700"/>
    <n v="0"/>
    <n v="1700"/>
    <n v="0"/>
    <n v="0"/>
    <n v="0"/>
    <n v="0"/>
    <n v="0"/>
    <n v="0"/>
    <n v="0"/>
    <n v="0"/>
    <n v="0"/>
    <n v="0"/>
    <n v="0"/>
    <n v="0"/>
    <n v="0"/>
    <n v="0"/>
    <n v="0"/>
  </r>
  <r>
    <n v="1047"/>
    <d v="2015-10-29T00:00:00"/>
    <x v="0"/>
    <s v="UN"/>
    <s v="Qandil"/>
    <x v="2"/>
    <m/>
    <s v="DAHUK - Sumel"/>
    <m/>
    <s v="Camp"/>
    <s v="Winter"/>
    <s v="Delivered"/>
    <s v="In-kind"/>
    <s v="SRP"/>
    <n v="748"/>
    <m/>
    <s v="replenishment"/>
    <m/>
    <n v="0"/>
    <n v="0"/>
    <n v="74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048"/>
    <d v="2015-10-30T00:00:00"/>
    <x v="0"/>
    <s v="UN"/>
    <s v="UNHCR"/>
    <x v="9"/>
    <m/>
    <s v="BAGHDAD - Adhamia"/>
    <m/>
    <s v="Religious Building"/>
    <s v="Normal"/>
    <s v="Delivered"/>
    <s v="In-kind"/>
    <s v="SRP"/>
    <n v="38"/>
    <n v="38"/>
    <s v="new IDP recipients"/>
    <m/>
    <n v="0"/>
    <n v="0"/>
    <n v="38"/>
    <n v="114"/>
    <n v="228"/>
    <n v="38"/>
    <n v="0"/>
    <n v="0"/>
    <n v="0"/>
    <n v="38"/>
    <n v="38"/>
    <n v="0"/>
    <n v="0"/>
    <n v="0"/>
    <n v="0"/>
    <n v="0"/>
    <n v="38"/>
    <n v="0"/>
    <n v="0"/>
    <n v="0"/>
    <n v="0"/>
    <n v="0"/>
    <n v="0"/>
    <n v="0"/>
  </r>
  <r>
    <n v="1049"/>
    <d v="2015-10-30T00:00:00"/>
    <x v="0"/>
    <s v="UN"/>
    <s v="UNHCR"/>
    <x v="9"/>
    <m/>
    <s v="BAGHDAD - Adhamia"/>
    <m/>
    <s v="Religious Building"/>
    <s v="Normal"/>
    <s v="Delivered"/>
    <s v="In-kind"/>
    <s v="SRP"/>
    <n v="30"/>
    <n v="30"/>
    <s v="new IDP recipients"/>
    <m/>
    <n v="0"/>
    <n v="0"/>
    <n v="30"/>
    <n v="90"/>
    <n v="180"/>
    <n v="30"/>
    <n v="0"/>
    <n v="0"/>
    <n v="0"/>
    <n v="30"/>
    <n v="30"/>
    <n v="0"/>
    <n v="0"/>
    <n v="0"/>
    <n v="0"/>
    <n v="0"/>
    <n v="30"/>
    <n v="0"/>
    <n v="0"/>
    <n v="0"/>
    <n v="0"/>
    <n v="0"/>
    <n v="0"/>
    <n v="0"/>
  </r>
  <r>
    <n v="1050"/>
    <d v="2015-10-30T00:00:00"/>
    <x v="0"/>
    <s v="UN"/>
    <s v="UNHCR"/>
    <x v="9"/>
    <m/>
    <s v="BAGHDAD - Adhamia"/>
    <m/>
    <s v="Religious Building"/>
    <s v="Normal"/>
    <s v="Delivered"/>
    <s v="In-kind"/>
    <s v="SRP"/>
    <n v="11"/>
    <n v="11"/>
    <s v="new IDP recipients"/>
    <m/>
    <n v="0"/>
    <n v="0"/>
    <n v="11"/>
    <n v="33"/>
    <n v="66"/>
    <n v="11"/>
    <n v="0"/>
    <n v="0"/>
    <n v="0"/>
    <n v="11"/>
    <n v="11"/>
    <n v="0"/>
    <n v="0"/>
    <n v="0"/>
    <n v="0"/>
    <n v="0"/>
    <n v="11"/>
    <n v="0"/>
    <n v="0"/>
    <n v="0"/>
    <n v="0"/>
    <n v="0"/>
    <n v="0"/>
    <n v="0"/>
  </r>
  <r>
    <n v="1051"/>
    <d v="2015-10-30T00:00:00"/>
    <x v="0"/>
    <s v="UN"/>
    <s v="UNHCR"/>
    <x v="9"/>
    <m/>
    <s v="BAGHDAD - Mahmoudiya"/>
    <m/>
    <s v="Collective Centre"/>
    <s v="Normal"/>
    <s v="Delivered"/>
    <s v="In-kind"/>
    <s v="SRP"/>
    <n v="95"/>
    <m/>
    <s v="new IDP recipients"/>
    <m/>
    <n v="0"/>
    <n v="0"/>
    <n v="9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052"/>
    <d v="2015-10-30T00:00:00"/>
    <x v="0"/>
    <s v="UN"/>
    <s v="UNHCR"/>
    <x v="9"/>
    <m/>
    <s v="BAGHDAD - Mahmoudiya"/>
    <m/>
    <s v="Collective Centre"/>
    <s v="Normal"/>
    <s v="Delivered"/>
    <s v="In-kind"/>
    <s v="SRP"/>
    <n v="46"/>
    <m/>
    <s v="new IDP recipients"/>
    <m/>
    <n v="0"/>
    <n v="0"/>
    <n v="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053"/>
    <d v="2015-10-30T00:00:00"/>
    <x v="0"/>
    <s v="UN"/>
    <s v="REACH National"/>
    <x v="0"/>
    <m/>
    <s v="DIYALA - Khanaqin"/>
    <m/>
    <s v="Camp"/>
    <s v="Normal"/>
    <s v="Delivered"/>
    <s v="In-kind"/>
    <s v="SRP"/>
    <n v="166"/>
    <n v="166"/>
    <s v="new IDP recipients"/>
    <m/>
    <n v="0"/>
    <n v="0"/>
    <n v="166"/>
    <n v="996"/>
    <n v="996"/>
    <n v="166"/>
    <n v="166"/>
    <n v="0"/>
    <n v="0"/>
    <n v="166"/>
    <n v="166"/>
    <n v="0"/>
    <n v="0"/>
    <n v="0"/>
    <n v="0"/>
    <n v="0"/>
    <n v="0"/>
    <n v="0"/>
    <n v="0"/>
    <n v="0"/>
    <n v="0"/>
    <n v="0"/>
    <n v="0"/>
    <n v="0"/>
  </r>
  <r>
    <n v="1054"/>
    <d v="2015-10-31T00:00:00"/>
    <x v="0"/>
    <s v="UN"/>
    <s v="UNHCR"/>
    <x v="9"/>
    <m/>
    <s v="BAGHDAD - Adhamia"/>
    <m/>
    <s v="Unfinished/Abandoned building"/>
    <s v="Normal"/>
    <s v="Delivered"/>
    <s v="In-kind"/>
    <s v="SRP"/>
    <n v="100"/>
    <n v="100"/>
    <s v="new IDP recipients"/>
    <m/>
    <n v="0"/>
    <n v="0"/>
    <n v="100"/>
    <n v="300"/>
    <n v="600"/>
    <n v="100"/>
    <n v="0"/>
    <n v="0"/>
    <n v="0"/>
    <n v="100"/>
    <n v="100"/>
    <n v="0"/>
    <n v="0"/>
    <n v="0"/>
    <n v="0"/>
    <n v="0"/>
    <n v="100"/>
    <n v="0"/>
    <n v="0"/>
    <n v="0"/>
    <n v="0"/>
    <n v="0"/>
    <n v="0"/>
    <n v="0"/>
  </r>
  <r>
    <n v="1055"/>
    <d v="2015-10-31T00:00:00"/>
    <x v="0"/>
    <s v="UN"/>
    <s v="UNHCR"/>
    <x v="9"/>
    <m/>
    <s v="BAGHDAD - Adhamia"/>
    <m/>
    <s v="Collective Centre"/>
    <s v="Normal"/>
    <s v="Delivered"/>
    <s v="In-kind"/>
    <s v="SRP"/>
    <n v="19"/>
    <n v="19"/>
    <s v="new IDP recipients"/>
    <m/>
    <n v="0"/>
    <n v="0"/>
    <n v="19"/>
    <n v="57"/>
    <n v="114"/>
    <n v="19"/>
    <n v="0"/>
    <n v="0"/>
    <n v="0"/>
    <n v="19"/>
    <n v="19"/>
    <n v="0"/>
    <n v="0"/>
    <n v="0"/>
    <n v="0"/>
    <n v="0"/>
    <n v="19"/>
    <n v="0"/>
    <n v="0"/>
    <n v="0"/>
    <n v="0"/>
    <n v="0"/>
    <n v="0"/>
    <n v="0"/>
  </r>
  <r>
    <n v="1056"/>
    <d v="2015-10-31T00:00:00"/>
    <x v="0"/>
    <s v="UN"/>
    <s v="UNHCR"/>
    <x v="9"/>
    <m/>
    <s v="BAGHDAD - Mahmoudiya"/>
    <m/>
    <s v="Collective Centre"/>
    <s v="Normal"/>
    <s v="Delivered"/>
    <s v="In-kind"/>
    <s v="SRP"/>
    <n v="261"/>
    <m/>
    <s v="new IDP recipients"/>
    <m/>
    <n v="0"/>
    <n v="0"/>
    <n v="26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057"/>
    <d v="2015-10-31T00:00:00"/>
    <x v="0"/>
    <s v="UN"/>
    <s v="UNHCR"/>
    <x v="9"/>
    <m/>
    <s v="BAGHDAD - Mahmoudiya"/>
    <m/>
    <s v="Collective Centre"/>
    <s v="Normal"/>
    <s v="Delivered"/>
    <s v="In-kind"/>
    <s v="SRP"/>
    <n v="115"/>
    <n v="115"/>
    <s v="new IDP recipients"/>
    <m/>
    <n v="0"/>
    <n v="0"/>
    <n v="115"/>
    <n v="345"/>
    <n v="690"/>
    <n v="115"/>
    <n v="0"/>
    <n v="0"/>
    <n v="0"/>
    <n v="115"/>
    <n v="115"/>
    <n v="0"/>
    <n v="0"/>
    <n v="0"/>
    <n v="0"/>
    <n v="0"/>
    <n v="115"/>
    <n v="0"/>
    <n v="0"/>
    <n v="0"/>
    <n v="0"/>
    <n v="0"/>
    <n v="0"/>
    <n v="0"/>
  </r>
  <r>
    <n v="1058"/>
    <d v="2015-10-31T00:00:00"/>
    <x v="0"/>
    <s v="UN"/>
    <s v="UNHCR"/>
    <x v="9"/>
    <m/>
    <s v="BAGHDAD - Kadhimia"/>
    <m/>
    <s v="Other Formal Settlements"/>
    <s v="Normal"/>
    <s v="Delivered"/>
    <s v="In-kind"/>
    <s v="SRP"/>
    <n v="165"/>
    <m/>
    <s v="new IDP recipients"/>
    <m/>
    <n v="0"/>
    <n v="0"/>
    <n v="165"/>
    <n v="0"/>
    <n v="0"/>
    <n v="0"/>
    <n v="0"/>
    <n v="0"/>
    <n v="0"/>
    <n v="0"/>
    <n v="0"/>
    <n v="0"/>
    <n v="0"/>
    <n v="0"/>
    <n v="0"/>
    <m/>
    <n v="0"/>
    <n v="0"/>
    <n v="0"/>
    <n v="0"/>
    <n v="0"/>
    <n v="0"/>
    <n v="0"/>
    <n v="0"/>
  </r>
  <r>
    <n v="1059"/>
    <d v="2015-10-31T00:00:00"/>
    <x v="36"/>
    <s v="Int'l NGO"/>
    <s v="ADRA"/>
    <x v="4"/>
    <m/>
    <s v="Erbil__اربيل"/>
    <m/>
    <m/>
    <s v="Winter"/>
    <s v="Delivered"/>
    <s v="Cash"/>
    <s v="non-SRP"/>
    <n v="887"/>
    <m/>
    <s v="new IDP recipients"/>
    <n v="120"/>
    <m/>
    <m/>
    <m/>
    <m/>
    <m/>
    <m/>
    <m/>
    <m/>
    <m/>
    <m/>
    <m/>
    <m/>
    <m/>
    <m/>
    <m/>
    <m/>
    <m/>
    <m/>
    <m/>
    <m/>
    <m/>
    <m/>
    <m/>
    <m/>
  </r>
  <r>
    <n v="1060"/>
    <d v="2015-10-31T00:00:00"/>
    <x v="36"/>
    <s v="Int'l NGO"/>
    <s v="ADRA"/>
    <x v="3"/>
    <m/>
    <s v="Dokan_دوكان"/>
    <m/>
    <m/>
    <s v="Winter"/>
    <s v="Delivered"/>
    <s v="Cash"/>
    <s v="non-SRP"/>
    <n v="1422"/>
    <m/>
    <s v="new IDP recipients"/>
    <n v="120"/>
    <m/>
    <m/>
    <m/>
    <m/>
    <m/>
    <m/>
    <m/>
    <m/>
    <m/>
    <m/>
    <m/>
    <m/>
    <m/>
    <m/>
    <m/>
    <m/>
    <m/>
    <m/>
    <m/>
    <m/>
    <m/>
    <m/>
    <m/>
    <m/>
  </r>
  <r>
    <n v="1061"/>
    <d v="2015-10-31T00:00:00"/>
    <x v="25"/>
    <s v="Int'l NGO"/>
    <s v="Mission East"/>
    <x v="1"/>
    <m/>
    <s v="Dabes_دبس"/>
    <m/>
    <m/>
    <s v="Winter"/>
    <s v="Delivered"/>
    <s v="In-kind"/>
    <s v="non-SRP"/>
    <n v="534"/>
    <m/>
    <s v="new IDP recipients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062"/>
    <d v="2015-10-31T00:00:00"/>
    <x v="25"/>
    <s v="Int'l NGO"/>
    <s v="Mission East"/>
    <x v="1"/>
    <m/>
    <s v="Kirkuk__كركوك"/>
    <m/>
    <m/>
    <s v="Winter"/>
    <s v="Delivered"/>
    <s v="In-kind"/>
    <s v="non-SRP"/>
    <n v="601"/>
    <m/>
    <s v="new IDP recipients"/>
    <m/>
    <n v="0"/>
    <n v="0"/>
    <n v="601"/>
    <n v="0"/>
    <n v="0"/>
    <n v="1203"/>
    <n v="0"/>
    <n v="0"/>
    <n v="0"/>
    <n v="0"/>
    <n v="0"/>
    <n v="0"/>
    <n v="0"/>
    <n v="0"/>
    <n v="0"/>
    <n v="1803"/>
    <n v="0"/>
    <n v="0"/>
    <n v="0"/>
    <n v="0"/>
    <n v="0"/>
    <n v="0"/>
    <n v="0"/>
    <n v="0"/>
  </r>
  <r>
    <n v="1063"/>
    <d v="2015-10-31T00:00:00"/>
    <x v="31"/>
    <s v="Int'l NGO"/>
    <s v="Muslim Aid"/>
    <x v="14"/>
    <m/>
    <s v="Falluja_الفلوجة"/>
    <m/>
    <m/>
    <s v="Normal"/>
    <s v="Delivered"/>
    <s v="In-kind"/>
    <s v="non-SRP"/>
    <n v="450"/>
    <n v="450"/>
    <s v="new IDP recipients"/>
    <m/>
    <n v="0"/>
    <n v="0"/>
    <n v="450"/>
    <n v="1350"/>
    <n v="2700"/>
    <n v="450"/>
    <n v="450"/>
    <n v="0"/>
    <n v="0"/>
    <n v="450"/>
    <n v="0"/>
    <n v="0"/>
    <n v="0"/>
    <n v="0"/>
    <n v="0"/>
    <n v="0"/>
    <n v="0"/>
    <n v="0"/>
    <n v="0"/>
    <n v="0"/>
    <n v="0"/>
    <n v="0"/>
    <n v="0"/>
    <n v="0"/>
  </r>
  <r>
    <n v="1064"/>
    <d v="2015-10-31T00:00:00"/>
    <x v="7"/>
    <s v="Int'l NGO"/>
    <s v="PWJ"/>
    <x v="8"/>
    <m/>
    <s v="Tilkaif_تلكيف"/>
    <m/>
    <m/>
    <s v="Winter"/>
    <s v="Delivered"/>
    <s v="In-kind"/>
    <s v="non-SRP"/>
    <n v="530"/>
    <m/>
    <s v="new IDP recipients"/>
    <m/>
    <n v="0"/>
    <n v="0"/>
    <n v="0"/>
    <n v="0"/>
    <n v="0"/>
    <n v="0"/>
    <n v="0"/>
    <n v="0"/>
    <n v="530"/>
    <n v="530"/>
    <n v="0"/>
    <n v="0"/>
    <n v="0"/>
    <n v="0"/>
    <n v="0"/>
    <n v="0"/>
    <n v="0"/>
    <n v="0"/>
    <n v="0"/>
    <n v="0"/>
    <n v="0"/>
    <n v="0"/>
    <n v="0"/>
    <n v="0"/>
  </r>
  <r>
    <n v="1065"/>
    <d v="2015-10-31T00:00:00"/>
    <x v="27"/>
    <s v="Int'l NGO"/>
    <s v="Qandil"/>
    <x v="2"/>
    <s v="Dahuk_دهوك"/>
    <s v="Amedi_العمادية"/>
    <m/>
    <m/>
    <s v="Normal"/>
    <s v="Delivered"/>
    <s v="In-kind"/>
    <s v="non-SRP"/>
    <n v="242"/>
    <m/>
    <s v="new IDP recipients"/>
    <m/>
    <n v="0"/>
    <n v="0"/>
    <n v="0"/>
    <n v="1450"/>
    <n v="14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066"/>
    <d v="2015-10-31T00:00:00"/>
    <x v="27"/>
    <s v="Int'l NGO"/>
    <s v="Qandil"/>
    <x v="2"/>
    <m/>
    <s v="Dahuk__دهوك"/>
    <m/>
    <m/>
    <s v="Normal"/>
    <s v="Delivered"/>
    <s v="In-kind"/>
    <s v="non-SRP"/>
    <n v="26"/>
    <m/>
    <s v="new IDP recipients"/>
    <m/>
    <n v="0"/>
    <n v="0"/>
    <n v="0"/>
    <n v="174"/>
    <n v="1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067"/>
    <d v="2015-10-31T00:00:00"/>
    <x v="27"/>
    <s v="Int'l NGO"/>
    <s v="Qandil"/>
    <x v="4"/>
    <m/>
    <s v="Choman_جومان"/>
    <m/>
    <m/>
    <s v="Winter"/>
    <s v="Delivered"/>
    <s v="In-kind"/>
    <s v="non-SRP"/>
    <n v="97"/>
    <m/>
    <s v="new IDP recipients"/>
    <m/>
    <n v="0"/>
    <n v="0"/>
    <n v="97"/>
    <n v="0"/>
    <n v="582"/>
    <n v="0"/>
    <n v="97"/>
    <n v="0"/>
    <n v="0"/>
    <n v="0"/>
    <n v="0"/>
    <n v="0"/>
    <n v="0"/>
    <n v="0"/>
    <n v="0"/>
    <n v="0"/>
    <n v="0"/>
    <n v="0"/>
    <n v="0"/>
    <n v="97"/>
    <n v="0"/>
    <n v="0"/>
    <n v="0"/>
    <n v="0"/>
  </r>
  <r>
    <n v="1068"/>
    <d v="2015-10-31T00:00:00"/>
    <x v="27"/>
    <s v="Int'l NGO"/>
    <s v="Qandil"/>
    <x v="4"/>
    <m/>
    <s v="Erbil__اربيل"/>
    <m/>
    <m/>
    <s v="Winter"/>
    <s v="Delivered"/>
    <s v="In-kind"/>
    <s v="non-SRP"/>
    <n v="100"/>
    <n v="100"/>
    <s v="new IDP recipients"/>
    <m/>
    <n v="0"/>
    <n v="0"/>
    <n v="200"/>
    <n v="600"/>
    <n v="1200"/>
    <n v="100"/>
    <n v="200"/>
    <n v="0"/>
    <n v="100"/>
    <n v="0"/>
    <n v="0"/>
    <n v="0"/>
    <n v="0"/>
    <n v="0"/>
    <n v="0"/>
    <n v="0"/>
    <n v="0"/>
    <n v="0"/>
    <n v="0"/>
    <n v="100"/>
    <n v="0"/>
    <n v="0"/>
    <n v="0"/>
    <n v="0"/>
  </r>
  <r>
    <n v="1069"/>
    <d v="2015-10-31T00:00:00"/>
    <x v="27"/>
    <s v="Int'l NGO"/>
    <s v="Qandil"/>
    <x v="8"/>
    <m/>
    <s v="Tilkaif_تلكيف"/>
    <m/>
    <m/>
    <s v="Normal"/>
    <s v="Delivered"/>
    <s v="In-kind"/>
    <s v="non-SRP"/>
    <n v="6"/>
    <n v="6"/>
    <s v="new IDP recipients"/>
    <m/>
    <n v="0"/>
    <n v="0"/>
    <n v="6"/>
    <n v="23"/>
    <n v="23"/>
    <n v="6"/>
    <n v="6"/>
    <n v="0"/>
    <n v="6"/>
    <n v="6"/>
    <n v="0"/>
    <n v="0"/>
    <n v="0"/>
    <n v="0"/>
    <n v="0"/>
    <n v="259"/>
    <n v="0"/>
    <n v="0"/>
    <n v="0"/>
    <n v="0"/>
    <n v="0"/>
    <n v="0"/>
    <n v="0"/>
    <n v="0"/>
  </r>
  <r>
    <n v="1070"/>
    <d v="2015-10-31T00:00:00"/>
    <x v="28"/>
    <s v="Nat'l NGO"/>
    <s v="REACH"/>
    <x v="1"/>
    <m/>
    <s v="Kirkuk__كركوك"/>
    <m/>
    <m/>
    <s v="Winter"/>
    <s v="Delivered"/>
    <s v="In-kind"/>
    <s v="non-SRP"/>
    <n v="929"/>
    <n v="929"/>
    <s v="new IDP recipients"/>
    <m/>
    <n v="0"/>
    <n v="0"/>
    <n v="2241"/>
    <n v="929"/>
    <n v="929"/>
    <n v="2241"/>
    <n v="2241"/>
    <n v="0"/>
    <n v="929"/>
    <n v="0"/>
    <n v="0"/>
    <n v="0"/>
    <n v="0"/>
    <n v="0"/>
    <n v="0"/>
    <n v="0"/>
    <n v="0"/>
    <n v="1312"/>
    <n v="1312"/>
    <n v="0"/>
    <n v="0"/>
    <n v="0"/>
    <n v="0"/>
    <n v="0"/>
  </r>
  <r>
    <n v="1071"/>
    <d v="2015-10-31T00:00:00"/>
    <x v="37"/>
    <s v="Nat'l NGO"/>
    <s v="RIPC"/>
    <x v="15"/>
    <m/>
    <s v="Samawa_السماوة"/>
    <m/>
    <m/>
    <s v="Normal"/>
    <s v="Delivered"/>
    <s v="In-kind"/>
    <s v="non-SRP"/>
    <n v="75"/>
    <n v="75"/>
    <s v="new IDP recipients"/>
    <m/>
    <n v="0"/>
    <n v="0"/>
    <n v="75"/>
    <n v="225"/>
    <n v="450"/>
    <n v="0"/>
    <n v="75"/>
    <n v="0"/>
    <n v="0"/>
    <n v="75"/>
    <n v="0"/>
    <n v="0"/>
    <n v="0"/>
    <n v="0"/>
    <n v="0"/>
    <n v="0"/>
    <n v="75"/>
    <n v="0"/>
    <n v="0"/>
    <n v="0"/>
    <n v="0"/>
    <n v="0"/>
    <n v="0"/>
    <n v="0"/>
  </r>
  <r>
    <n v="1072"/>
    <d v="2015-10-31T00:00:00"/>
    <x v="37"/>
    <s v="Nat'l NGO"/>
    <s v="RIPC"/>
    <x v="11"/>
    <m/>
    <s v="Diwaniya_الديوانية"/>
    <m/>
    <m/>
    <s v="Normal"/>
    <s v="Delivered"/>
    <s v="In-kind"/>
    <s v="non-SRP"/>
    <n v="200"/>
    <m/>
    <s v="new IDP recipients"/>
    <m/>
    <n v="0"/>
    <n v="0"/>
    <n v="0"/>
    <n v="600"/>
    <n v="1200"/>
    <n v="200"/>
    <n v="0"/>
    <n v="0"/>
    <n v="0"/>
    <n v="200"/>
    <n v="0"/>
    <n v="0"/>
    <n v="0"/>
    <n v="0"/>
    <n v="0"/>
    <n v="0"/>
    <n v="0"/>
    <n v="0"/>
    <n v="0"/>
    <n v="0"/>
    <n v="0"/>
    <n v="0"/>
    <n v="0"/>
    <n v="0"/>
  </r>
  <r>
    <n v="1073"/>
    <d v="2015-10-31T00:00:00"/>
    <x v="37"/>
    <s v="Nat'l NGO"/>
    <s v="RIPC"/>
    <x v="16"/>
    <m/>
    <s v="Nassriya_الناصرية"/>
    <m/>
    <m/>
    <s v="Normal"/>
    <s v="Delivered"/>
    <s v="In-kind"/>
    <s v="non-SRP"/>
    <n v="62"/>
    <n v="62"/>
    <s v="new IDP recipients"/>
    <m/>
    <n v="0"/>
    <n v="0"/>
    <n v="62"/>
    <n v="186"/>
    <n v="372"/>
    <n v="212"/>
    <n v="62"/>
    <n v="0"/>
    <n v="0"/>
    <n v="62"/>
    <n v="0"/>
    <n v="0"/>
    <n v="0"/>
    <n v="0"/>
    <n v="0"/>
    <n v="0"/>
    <n v="0"/>
    <n v="0"/>
    <n v="0"/>
    <n v="0"/>
    <n v="0"/>
    <n v="0"/>
    <n v="0"/>
    <n v="0"/>
  </r>
  <r>
    <n v="1074"/>
    <d v="2015-10-31T00:00:00"/>
    <x v="37"/>
    <s v="Nat'l NGO"/>
    <s v="RIPC"/>
    <x v="16"/>
    <m/>
    <s v="Rifa'i__الرفاعي"/>
    <m/>
    <m/>
    <s v="Normal"/>
    <s v="Delivered"/>
    <s v="In-kind"/>
    <s v="non-SRP"/>
    <n v="42"/>
    <n v="42"/>
    <s v="new IDP recipients"/>
    <m/>
    <n v="0"/>
    <n v="0"/>
    <n v="42"/>
    <n v="126"/>
    <n v="254"/>
    <n v="42"/>
    <n v="42"/>
    <n v="0"/>
    <n v="0"/>
    <n v="42"/>
    <n v="0"/>
    <n v="0"/>
    <n v="0"/>
    <n v="0"/>
    <n v="0"/>
    <n v="0"/>
    <n v="0"/>
    <n v="0"/>
    <n v="0"/>
    <n v="0"/>
    <n v="0"/>
    <n v="0"/>
    <n v="0"/>
    <n v="0"/>
  </r>
  <r>
    <n v="1075"/>
    <d v="2015-10-31T00:00:00"/>
    <x v="37"/>
    <s v="Nat'l NGO"/>
    <s v="RIPC"/>
    <x v="16"/>
    <m/>
    <s v="Shatra_الشطرة"/>
    <m/>
    <m/>
    <s v="Normal"/>
    <s v="Delivered"/>
    <s v="In-kind"/>
    <s v="non-SRP"/>
    <n v="24"/>
    <n v="24"/>
    <s v="new IDP recipients"/>
    <m/>
    <n v="0"/>
    <n v="0"/>
    <n v="24"/>
    <n v="72"/>
    <n v="144"/>
    <n v="24"/>
    <n v="24"/>
    <n v="0"/>
    <n v="0"/>
    <n v="24"/>
    <n v="0"/>
    <n v="0"/>
    <n v="0"/>
    <n v="0"/>
    <n v="0"/>
    <n v="0"/>
    <n v="0"/>
    <n v="0"/>
    <n v="0"/>
    <n v="0"/>
    <n v="0"/>
    <n v="0"/>
    <n v="0"/>
    <n v="0"/>
  </r>
  <r>
    <n v="1076"/>
    <d v="2015-10-31T00:00:00"/>
    <x v="37"/>
    <s v="Nat'l NGO"/>
    <s v="RIPC"/>
    <x v="16"/>
    <m/>
    <s v="Suq Al-Shoyokh_سوق الشيوخ"/>
    <m/>
    <m/>
    <s v="Normal"/>
    <s v="Delivered"/>
    <s v="In-kind"/>
    <s v="non-SRP"/>
    <n v="22"/>
    <n v="22"/>
    <s v="new IDP recipients"/>
    <m/>
    <n v="0"/>
    <n v="0"/>
    <n v="22"/>
    <n v="66"/>
    <n v="132"/>
    <n v="22"/>
    <n v="22"/>
    <n v="0"/>
    <n v="0"/>
    <n v="22"/>
    <n v="0"/>
    <n v="0"/>
    <n v="0"/>
    <n v="0"/>
    <n v="0"/>
    <n v="0"/>
    <n v="0"/>
    <n v="0"/>
    <n v="0"/>
    <n v="0"/>
    <n v="0"/>
    <n v="0"/>
    <n v="0"/>
    <n v="0"/>
  </r>
  <r>
    <n v="1077"/>
    <d v="2015-10-31T00:00:00"/>
    <x v="24"/>
    <s v="Int'l NGO"/>
    <s v="WVI"/>
    <x v="8"/>
    <m/>
    <s v="Shikhan_الشيخان"/>
    <m/>
    <m/>
    <s v="Winter"/>
    <s v="Delivered"/>
    <s v="In-kind"/>
    <s v="non-SRP"/>
    <n v="977"/>
    <n v="977"/>
    <s v="new IDP recipients"/>
    <m/>
    <n v="0"/>
    <n v="0"/>
    <n v="977"/>
    <n v="977"/>
    <n v="5862"/>
    <n v="977"/>
    <n v="0"/>
    <n v="0"/>
    <n v="0"/>
    <n v="0"/>
    <n v="0"/>
    <n v="0"/>
    <n v="0"/>
    <n v="0"/>
    <n v="0"/>
    <n v="0"/>
    <n v="0"/>
    <n v="0"/>
    <n v="0"/>
    <n v="977"/>
    <n v="977"/>
    <n v="0"/>
    <n v="0"/>
    <n v="0"/>
  </r>
  <r>
    <n v="1078"/>
    <d v="2015-10-31T00:00:00"/>
    <x v="24"/>
    <s v="Int'l NGO"/>
    <s v="WVI"/>
    <x v="3"/>
    <m/>
    <s v="Sulaymaniya_السليمانية"/>
    <m/>
    <m/>
    <s v="Winter"/>
    <s v="Delivered"/>
    <s v="Cash"/>
    <s v="non-SRP"/>
    <n v="307"/>
    <m/>
    <s v="new IDP recipients"/>
    <n v="250"/>
    <m/>
    <m/>
    <m/>
    <m/>
    <m/>
    <m/>
    <m/>
    <m/>
    <m/>
    <m/>
    <m/>
    <m/>
    <m/>
    <m/>
    <m/>
    <m/>
    <m/>
    <m/>
    <m/>
    <m/>
    <m/>
    <m/>
    <m/>
    <m/>
  </r>
  <r>
    <n v="1079"/>
    <d v="2015-10-31T00:00:00"/>
    <x v="21"/>
    <s v="Nat'l NGO"/>
    <s v="YAO"/>
    <x v="3"/>
    <m/>
    <s v="Dokan_دوكان"/>
    <m/>
    <m/>
    <s v="Normal"/>
    <s v="Delivered"/>
    <s v="In-kind"/>
    <s v="non-SRP"/>
    <n v="31"/>
    <n v="31"/>
    <s v="new IDP recipients"/>
    <m/>
    <n v="0"/>
    <n v="0"/>
    <n v="31"/>
    <n v="186"/>
    <n v="186"/>
    <n v="31"/>
    <n v="31"/>
    <n v="0"/>
    <n v="0"/>
    <n v="31"/>
    <n v="0"/>
    <n v="0"/>
    <n v="0"/>
    <n v="0"/>
    <n v="0"/>
    <n v="0"/>
    <n v="0"/>
    <n v="0"/>
    <n v="0"/>
    <n v="0"/>
    <n v="0"/>
    <n v="0"/>
    <n v="0"/>
    <n v="0"/>
  </r>
  <r>
    <n v="1080"/>
    <d v="2015-10-31T00:00:00"/>
    <x v="21"/>
    <s v="Nat'l NGO"/>
    <s v="YAO"/>
    <x v="3"/>
    <m/>
    <s v="Kalar_كلار"/>
    <m/>
    <m/>
    <s v="Winter"/>
    <s v="Delivered"/>
    <s v="In-kind"/>
    <s v="non-SRP"/>
    <n v="112"/>
    <n v="112"/>
    <s v="new IDP recipients"/>
    <m/>
    <n v="0"/>
    <n v="0"/>
    <n v="112"/>
    <n v="543"/>
    <n v="543"/>
    <n v="224"/>
    <n v="224"/>
    <n v="0"/>
    <n v="0"/>
    <n v="112"/>
    <n v="0"/>
    <n v="0"/>
    <n v="0"/>
    <n v="0"/>
    <n v="0"/>
    <n v="0"/>
    <n v="0"/>
    <n v="0"/>
    <n v="0"/>
    <n v="112"/>
    <n v="0"/>
    <n v="0"/>
    <n v="0"/>
    <n v="0"/>
  </r>
  <r>
    <n v="1081"/>
    <d v="2015-10-31T00:00:00"/>
    <x v="21"/>
    <s v="Nat'l NGO"/>
    <s v="YAO"/>
    <x v="3"/>
    <m/>
    <s v="Sulaymaniya_السليمانية"/>
    <m/>
    <m/>
    <s v="Normal"/>
    <s v="Delivered"/>
    <s v="In-kind"/>
    <s v="non-SRP"/>
    <n v="600"/>
    <m/>
    <s v="new IDP recipients"/>
    <m/>
    <n v="0"/>
    <n v="0"/>
    <n v="6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109"/>
    <d v="2015-11-01T00:00:00"/>
    <x v="0"/>
    <s v="UN"/>
    <s v="UNHCR"/>
    <x v="9"/>
    <m/>
    <s v="BAGHDAD - Karkh"/>
    <m/>
    <s v="Informal settlements"/>
    <s v="Normal"/>
    <s v="Delivered"/>
    <s v="In-kind"/>
    <m/>
    <n v="68"/>
    <n v="68"/>
    <s v="new IDP recipients"/>
    <m/>
    <n v="0"/>
    <n v="0"/>
    <n v="68"/>
    <n v="204"/>
    <n v="408"/>
    <n v="68"/>
    <n v="0"/>
    <n v="0"/>
    <n v="0"/>
    <n v="68"/>
    <n v="68"/>
    <n v="0"/>
    <n v="0"/>
    <n v="0"/>
    <n v="0"/>
    <n v="0"/>
    <n v="68"/>
    <n v="0"/>
    <n v="0"/>
    <n v="0"/>
    <n v="0"/>
    <n v="0"/>
    <n v="0"/>
    <n v="0"/>
  </r>
  <r>
    <n v="1110"/>
    <d v="2015-11-01T00:00:00"/>
    <x v="0"/>
    <s v="UN"/>
    <s v="UNHCR"/>
    <x v="9"/>
    <m/>
    <s v="BAGHDAD - Kadhimia"/>
    <m/>
    <s v="Unfinished/Abandoned building"/>
    <s v="Normal"/>
    <s v="Delivered"/>
    <s v="In-kind"/>
    <m/>
    <n v="18"/>
    <n v="18"/>
    <s v="new IDP recipients"/>
    <m/>
    <n v="0"/>
    <n v="0"/>
    <n v="18"/>
    <n v="54"/>
    <n v="108"/>
    <n v="18"/>
    <n v="0"/>
    <n v="0"/>
    <n v="0"/>
    <n v="18"/>
    <n v="18"/>
    <n v="0"/>
    <n v="0"/>
    <n v="0"/>
    <n v="0"/>
    <n v="0"/>
    <n v="18"/>
    <n v="0"/>
    <n v="0"/>
    <n v="0"/>
    <n v="0"/>
    <n v="0"/>
    <n v="0"/>
    <n v="0"/>
  </r>
  <r>
    <n v="1111"/>
    <d v="2015-11-01T00:00:00"/>
    <x v="0"/>
    <s v="UN"/>
    <s v="Qandil"/>
    <x v="2"/>
    <m/>
    <s v="DAHUK - Sumel"/>
    <m/>
    <s v="Camp"/>
    <s v="Winter"/>
    <s v="Delivered"/>
    <s v="In-kind"/>
    <m/>
    <n v="989"/>
    <m/>
    <s v="replenishment"/>
    <m/>
    <n v="0"/>
    <n v="0"/>
    <n v="10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112"/>
    <d v="2015-11-01T00:00:00"/>
    <x v="0"/>
    <s v="UN"/>
    <s v="REACH National"/>
    <x v="0"/>
    <m/>
    <s v="DIYALA - Khanaqin"/>
    <m/>
    <s v="Rented houses"/>
    <s v="Normal"/>
    <s v="Delivered"/>
    <s v="In-kind"/>
    <m/>
    <n v="95"/>
    <n v="95"/>
    <s v="new IDP recipients"/>
    <m/>
    <n v="0"/>
    <n v="0"/>
    <n v="95"/>
    <n v="570"/>
    <n v="570"/>
    <n v="95"/>
    <n v="95"/>
    <n v="0"/>
    <n v="0"/>
    <n v="95"/>
    <n v="95"/>
    <n v="0"/>
    <n v="0"/>
    <n v="0"/>
    <n v="0"/>
    <n v="0"/>
    <n v="0"/>
    <n v="0"/>
    <n v="0"/>
    <n v="0"/>
    <n v="0"/>
    <n v="0"/>
    <n v="0"/>
    <n v="0"/>
  </r>
  <r>
    <n v="1113"/>
    <d v="2015-11-01T00:00:00"/>
    <x v="0"/>
    <s v="UN"/>
    <s v="REACH National"/>
    <x v="0"/>
    <m/>
    <s v="DIYALA - Khanaqin"/>
    <m/>
    <s v="Rented houses"/>
    <s v="Normal"/>
    <s v="Delivered"/>
    <s v="In-kind"/>
    <m/>
    <n v="58"/>
    <n v="58"/>
    <s v="new IDP recipients"/>
    <m/>
    <n v="0"/>
    <n v="0"/>
    <n v="58"/>
    <n v="348"/>
    <n v="348"/>
    <n v="58"/>
    <n v="58"/>
    <n v="0"/>
    <n v="0"/>
    <n v="58"/>
    <n v="58"/>
    <n v="0"/>
    <n v="0"/>
    <n v="0"/>
    <n v="0"/>
    <n v="0"/>
    <n v="0"/>
    <n v="0"/>
    <n v="0"/>
    <n v="0"/>
    <n v="0"/>
    <n v="0"/>
    <n v="0"/>
    <n v="0"/>
  </r>
  <r>
    <n v="1114"/>
    <d v="2015-11-01T00:00:00"/>
    <x v="0"/>
    <s v="UN"/>
    <s v="REACH National"/>
    <x v="0"/>
    <m/>
    <s v="DIYALA - Khanaqin"/>
    <m/>
    <s v="Rented houses"/>
    <s v="Normal"/>
    <s v="Delivered"/>
    <s v="In-kind"/>
    <m/>
    <n v="39"/>
    <n v="39"/>
    <s v="new IDP recipients"/>
    <m/>
    <n v="0"/>
    <n v="0"/>
    <n v="39"/>
    <n v="234"/>
    <n v="234"/>
    <n v="39"/>
    <n v="39"/>
    <n v="0"/>
    <n v="0"/>
    <n v="39"/>
    <n v="39"/>
    <n v="0"/>
    <n v="0"/>
    <n v="0"/>
    <n v="0"/>
    <n v="0"/>
    <n v="0"/>
    <n v="0"/>
    <n v="0"/>
    <n v="0"/>
    <n v="0"/>
    <n v="0"/>
    <n v="0"/>
    <n v="0"/>
  </r>
  <r>
    <n v="1115"/>
    <d v="2015-11-02T00:00:00"/>
    <x v="0"/>
    <s v="UN"/>
    <s v="UNHCR"/>
    <x v="9"/>
    <m/>
    <s v="BAGHDAD - Karkh"/>
    <m/>
    <s v="Informal settlements"/>
    <s v="Normal"/>
    <s v="Delivered"/>
    <s v="In-kind"/>
    <m/>
    <n v="33"/>
    <n v="33"/>
    <s v="new IDP recipients"/>
    <m/>
    <n v="0"/>
    <n v="0"/>
    <n v="33"/>
    <n v="99"/>
    <n v="168"/>
    <n v="33"/>
    <n v="0"/>
    <n v="0"/>
    <n v="0"/>
    <n v="33"/>
    <n v="33"/>
    <n v="0"/>
    <n v="0"/>
    <n v="0"/>
    <n v="0"/>
    <n v="0"/>
    <n v="33"/>
    <n v="0"/>
    <n v="0"/>
    <n v="0"/>
    <n v="0"/>
    <n v="0"/>
    <n v="0"/>
    <n v="0"/>
  </r>
  <r>
    <n v="1116"/>
    <d v="2015-11-02T00:00:00"/>
    <x v="0"/>
    <s v="UN"/>
    <s v="UNHCR"/>
    <x v="9"/>
    <m/>
    <s v="BAGHDAD - Mada'in"/>
    <m/>
    <s v="Rented houses"/>
    <s v="Normal"/>
    <s v="Delivered"/>
    <s v="In-kind"/>
    <m/>
    <n v="23"/>
    <n v="23"/>
    <s v="new IDP recipients"/>
    <m/>
    <n v="0"/>
    <n v="0"/>
    <n v="23"/>
    <n v="69"/>
    <n v="138"/>
    <n v="23"/>
    <n v="0"/>
    <n v="0"/>
    <n v="0"/>
    <n v="23"/>
    <n v="23"/>
    <n v="0"/>
    <n v="0"/>
    <n v="0"/>
    <n v="0"/>
    <n v="0"/>
    <n v="23"/>
    <n v="0"/>
    <n v="0"/>
    <n v="0"/>
    <n v="0"/>
    <n v="0"/>
    <n v="0"/>
    <n v="0"/>
  </r>
  <r>
    <n v="1117"/>
    <d v="2015-11-02T00:00:00"/>
    <x v="0"/>
    <s v="UN"/>
    <s v="UNHCR"/>
    <x v="9"/>
    <m/>
    <s v="BAGHDAD - Adhamia"/>
    <m/>
    <s v="Camp"/>
    <s v="Normal"/>
    <s v="Delivered"/>
    <s v="In-kind"/>
    <m/>
    <n v="128"/>
    <n v="128"/>
    <s v="new IDP recipients"/>
    <m/>
    <n v="0"/>
    <n v="0"/>
    <n v="128"/>
    <n v="384"/>
    <n v="768"/>
    <n v="128"/>
    <n v="0"/>
    <n v="0"/>
    <n v="0"/>
    <n v="128"/>
    <n v="128"/>
    <n v="0"/>
    <n v="0"/>
    <n v="0"/>
    <n v="0"/>
    <n v="0"/>
    <n v="128"/>
    <n v="0"/>
    <n v="0"/>
    <n v="0"/>
    <n v="0"/>
    <n v="0"/>
    <n v="0"/>
    <n v="0"/>
  </r>
  <r>
    <n v="1118"/>
    <d v="2015-11-02T00:00:00"/>
    <x v="0"/>
    <s v="UN"/>
    <s v="UNHCR"/>
    <x v="9"/>
    <m/>
    <s v="BAGHDAD - Abu Ghraib"/>
    <m/>
    <s v="Unfinished/Abandoned building"/>
    <s v="Normal"/>
    <s v="Delivered"/>
    <s v="In-kind"/>
    <m/>
    <n v="115"/>
    <n v="115"/>
    <s v="new IDP recipients"/>
    <m/>
    <n v="0"/>
    <n v="0"/>
    <n v="115"/>
    <n v="345"/>
    <n v="690"/>
    <n v="115"/>
    <n v="0"/>
    <n v="0"/>
    <n v="0"/>
    <n v="115"/>
    <n v="115"/>
    <n v="0"/>
    <n v="0"/>
    <n v="0"/>
    <n v="0"/>
    <n v="0"/>
    <n v="115"/>
    <n v="0"/>
    <n v="0"/>
    <n v="0"/>
    <n v="0"/>
    <n v="0"/>
    <n v="0"/>
    <n v="0"/>
  </r>
  <r>
    <n v="1119"/>
    <d v="2015-11-02T00:00:00"/>
    <x v="0"/>
    <s v="UN"/>
    <s v="UNHCR"/>
    <x v="9"/>
    <m/>
    <s v="BAGHDAD - Mahmoudiya"/>
    <m/>
    <s v="Informal settlements"/>
    <s v="Normal"/>
    <s v="Delivered"/>
    <s v="In-kind"/>
    <m/>
    <n v="23"/>
    <n v="23"/>
    <s v="new IDP recipients"/>
    <m/>
    <n v="0"/>
    <n v="0"/>
    <n v="23"/>
    <n v="69"/>
    <n v="138"/>
    <n v="23"/>
    <n v="0"/>
    <n v="0"/>
    <n v="0"/>
    <n v="23"/>
    <n v="23"/>
    <n v="0"/>
    <n v="0"/>
    <n v="0"/>
    <n v="0"/>
    <n v="0"/>
    <n v="23"/>
    <n v="0"/>
    <n v="0"/>
    <n v="0"/>
    <n v="0"/>
    <n v="0"/>
    <n v="0"/>
    <n v="0"/>
  </r>
  <r>
    <n v="1120"/>
    <d v="2015-11-02T00:00:00"/>
    <x v="0"/>
    <s v="UN"/>
    <s v="UNHCR"/>
    <x v="9"/>
    <m/>
    <s v="BAGHDAD - Abu Ghraib"/>
    <m/>
    <s v="Unfinished/Abandoned building"/>
    <s v="Normal"/>
    <s v="Delivered"/>
    <s v="In-kind"/>
    <m/>
    <n v="100"/>
    <n v="100"/>
    <s v="new IDP recipients"/>
    <m/>
    <n v="0"/>
    <n v="0"/>
    <n v="100"/>
    <n v="300"/>
    <n v="600"/>
    <n v="100"/>
    <n v="0"/>
    <n v="0"/>
    <n v="0"/>
    <n v="100"/>
    <n v="100"/>
    <n v="0"/>
    <n v="0"/>
    <n v="0"/>
    <n v="0"/>
    <n v="0"/>
    <n v="100"/>
    <n v="0"/>
    <n v="0"/>
    <n v="0"/>
    <n v="0"/>
    <n v="0"/>
    <n v="0"/>
    <n v="0"/>
  </r>
  <r>
    <n v="1121"/>
    <d v="2015-11-02T00:00:00"/>
    <x v="0"/>
    <s v="UN"/>
    <s v="Qandil"/>
    <x v="2"/>
    <m/>
    <s v="DAHUK - Sumel"/>
    <m/>
    <s v="Camp"/>
    <s v="Winter"/>
    <s v="Delivered"/>
    <s v="In-kind"/>
    <m/>
    <n v="1095"/>
    <m/>
    <s v="replenishment"/>
    <m/>
    <n v="0"/>
    <n v="0"/>
    <n v="13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122"/>
    <d v="2015-11-02T00:00:00"/>
    <x v="0"/>
    <s v="UN"/>
    <s v="REACH National"/>
    <x v="0"/>
    <m/>
    <s v="DIYALA - Khanaqin"/>
    <m/>
    <s v="Rented houses"/>
    <s v="Normal"/>
    <s v="Delivered"/>
    <s v="In-kind"/>
    <m/>
    <n v="125"/>
    <n v="125"/>
    <s v="new IDP recipients"/>
    <m/>
    <n v="0"/>
    <n v="0"/>
    <n v="125"/>
    <n v="750"/>
    <n v="750"/>
    <n v="125"/>
    <n v="125"/>
    <n v="0"/>
    <n v="0"/>
    <n v="125"/>
    <n v="125"/>
    <n v="0"/>
    <n v="0"/>
    <n v="0"/>
    <n v="0"/>
    <n v="0"/>
    <n v="0"/>
    <n v="0"/>
    <n v="0"/>
    <n v="0"/>
    <n v="0"/>
    <n v="0"/>
    <n v="0"/>
    <n v="0"/>
  </r>
  <r>
    <n v="1123"/>
    <d v="2015-11-02T00:00:00"/>
    <x v="0"/>
    <s v="UN"/>
    <s v="REACH National"/>
    <x v="0"/>
    <m/>
    <s v="DIYALA - Khanaqin"/>
    <m/>
    <s v="Rented houses"/>
    <s v="Normal"/>
    <s v="Delivered"/>
    <s v="In-kind"/>
    <m/>
    <n v="62"/>
    <n v="62"/>
    <s v="new IDP recipients"/>
    <m/>
    <n v="0"/>
    <n v="0"/>
    <n v="62"/>
    <n v="372"/>
    <n v="372"/>
    <n v="62"/>
    <n v="62"/>
    <n v="0"/>
    <n v="0"/>
    <n v="62"/>
    <n v="62"/>
    <n v="0"/>
    <n v="0"/>
    <n v="0"/>
    <n v="0"/>
    <n v="0"/>
    <n v="0"/>
    <n v="0"/>
    <n v="0"/>
    <n v="0"/>
    <n v="0"/>
    <n v="0"/>
    <n v="0"/>
    <n v="0"/>
  </r>
  <r>
    <n v="1124"/>
    <d v="2015-11-02T00:00:00"/>
    <x v="0"/>
    <s v="UN"/>
    <s v="UNHCR"/>
    <x v="0"/>
    <m/>
    <s v="DIYALA - Baladrooz"/>
    <m/>
    <s v="Unfinished/Abandoned building"/>
    <s v="Winter"/>
    <s v="Delivered"/>
    <s v="In-kind"/>
    <m/>
    <n v="250"/>
    <n v="250"/>
    <s v="new IDP recipients"/>
    <m/>
    <n v="0"/>
    <n v="0"/>
    <n v="250"/>
    <n v="0"/>
    <n v="1500"/>
    <n v="0"/>
    <n v="250"/>
    <n v="0"/>
    <n v="250"/>
    <n v="0"/>
    <n v="0"/>
    <n v="0"/>
    <n v="0"/>
    <n v="0"/>
    <n v="0"/>
    <n v="0"/>
    <n v="0"/>
    <n v="0"/>
    <n v="0"/>
    <n v="0"/>
    <n v="0"/>
    <n v="0"/>
    <n v="0"/>
    <n v="0"/>
  </r>
  <r>
    <n v="1125"/>
    <d v="2015-11-02T00:00:00"/>
    <x v="0"/>
    <s v="UN"/>
    <s v="BCF"/>
    <x v="4"/>
    <m/>
    <s v="ERBIL - Erbil"/>
    <m/>
    <s v="Camp"/>
    <s v="Winter"/>
    <s v="Delivered"/>
    <s v="In-kind"/>
    <m/>
    <n v="788"/>
    <n v="788"/>
    <s v="new IDP recipients"/>
    <m/>
    <n v="0"/>
    <n v="300"/>
    <n v="450"/>
    <n v="0"/>
    <n v="300"/>
    <n v="0"/>
    <n v="0"/>
    <n v="0"/>
    <n v="250"/>
    <n v="0"/>
    <n v="0"/>
    <n v="0"/>
    <n v="0"/>
    <n v="0"/>
    <n v="0"/>
    <n v="0"/>
    <n v="0"/>
    <n v="0"/>
    <n v="0"/>
    <n v="0"/>
    <n v="0"/>
    <n v="0"/>
    <n v="0"/>
    <n v="0"/>
  </r>
  <r>
    <n v="1126"/>
    <d v="2015-11-02T00:00:00"/>
    <x v="0"/>
    <s v="UN"/>
    <s v="Qandil"/>
    <x v="4"/>
    <m/>
    <s v="ERBIL - Koisnjaq"/>
    <m/>
    <s v="Rented houses"/>
    <s v="Winter"/>
    <s v="Delivered"/>
    <s v="In-kind"/>
    <m/>
    <n v="500"/>
    <n v="500"/>
    <s v="new IDP recipients"/>
    <m/>
    <n v="0"/>
    <n v="0"/>
    <n v="500"/>
    <n v="0"/>
    <n v="3000"/>
    <n v="0"/>
    <n v="500"/>
    <n v="0"/>
    <n v="500"/>
    <n v="0"/>
    <n v="0"/>
    <n v="0"/>
    <n v="0"/>
    <n v="0"/>
    <n v="0"/>
    <n v="0"/>
    <n v="0"/>
    <n v="0"/>
    <n v="0"/>
    <n v="0"/>
    <n v="0"/>
    <n v="0"/>
    <n v="0"/>
    <n v="0"/>
  </r>
  <r>
    <n v="1127"/>
    <d v="2015-11-03T00:00:00"/>
    <x v="0"/>
    <s v="UN"/>
    <s v="UNHCR"/>
    <x v="9"/>
    <m/>
    <s v="BAGHDAD - Kadhimia"/>
    <m/>
    <s v="Unfinished/Abandoned building"/>
    <s v="Normal"/>
    <s v="Delivered"/>
    <s v="In-kind"/>
    <m/>
    <n v="100"/>
    <n v="100"/>
    <s v="new IDP recipients"/>
    <m/>
    <n v="0"/>
    <n v="0"/>
    <n v="100"/>
    <n v="300"/>
    <n v="600"/>
    <n v="100"/>
    <n v="0"/>
    <n v="0"/>
    <n v="0"/>
    <n v="100"/>
    <n v="100"/>
    <n v="0"/>
    <n v="0"/>
    <n v="0"/>
    <n v="0"/>
    <n v="0"/>
    <n v="100"/>
    <n v="0"/>
    <n v="0"/>
    <n v="0"/>
    <n v="0"/>
    <n v="0"/>
    <n v="0"/>
    <n v="0"/>
  </r>
  <r>
    <n v="1128"/>
    <d v="2015-11-03T00:00:00"/>
    <x v="0"/>
    <s v="UN"/>
    <s v="UNHCR"/>
    <x v="9"/>
    <m/>
    <s v="BAGHDAD - Karkh"/>
    <m/>
    <s v="Unfinished/Abandoned building"/>
    <s v="Normal"/>
    <s v="Delivered"/>
    <s v="In-kind"/>
    <m/>
    <n v="60"/>
    <n v="60"/>
    <s v="new IDP recipients"/>
    <m/>
    <n v="0"/>
    <n v="0"/>
    <n v="60"/>
    <n v="180"/>
    <n v="360"/>
    <n v="60"/>
    <n v="0"/>
    <n v="0"/>
    <n v="0"/>
    <n v="60"/>
    <n v="60"/>
    <n v="0"/>
    <n v="0"/>
    <n v="0"/>
    <n v="0"/>
    <n v="0"/>
    <n v="60"/>
    <n v="0"/>
    <n v="0"/>
    <n v="0"/>
    <n v="0"/>
    <n v="0"/>
    <n v="0"/>
    <n v="0"/>
  </r>
  <r>
    <n v="1129"/>
    <d v="2015-11-03T00:00:00"/>
    <x v="0"/>
    <s v="UN"/>
    <s v="UNHCR"/>
    <x v="9"/>
    <m/>
    <s v="BAGHDAD - Mahmoudiya"/>
    <m/>
    <s v="Camp"/>
    <s v="Normal"/>
    <s v="Delivered"/>
    <s v="In-kind"/>
    <m/>
    <n v="18"/>
    <n v="18"/>
    <s v="new IDP recipients"/>
    <m/>
    <n v="0"/>
    <n v="0"/>
    <n v="18"/>
    <n v="54"/>
    <n v="108"/>
    <n v="18"/>
    <n v="0"/>
    <n v="0"/>
    <n v="0"/>
    <n v="18"/>
    <n v="18"/>
    <n v="0"/>
    <n v="0"/>
    <n v="0"/>
    <n v="0"/>
    <n v="0"/>
    <n v="18"/>
    <n v="0"/>
    <n v="0"/>
    <n v="0"/>
    <n v="0"/>
    <n v="0"/>
    <n v="0"/>
    <n v="0"/>
  </r>
  <r>
    <n v="1130"/>
    <d v="2015-11-03T00:00:00"/>
    <x v="0"/>
    <s v="UN"/>
    <s v="UNHCR"/>
    <x v="0"/>
    <m/>
    <s v="DIYALA - Baladrooz"/>
    <m/>
    <s v="Unfinished/Abandoned building"/>
    <s v="Winter"/>
    <s v="Delivered"/>
    <s v="In-kind"/>
    <m/>
    <n v="250"/>
    <n v="250"/>
    <s v="new IDP recipients"/>
    <m/>
    <n v="0"/>
    <n v="0"/>
    <n v="250"/>
    <n v="0"/>
    <n v="15000"/>
    <n v="0"/>
    <n v="250"/>
    <n v="0"/>
    <n v="250"/>
    <n v="0"/>
    <n v="0"/>
    <n v="0"/>
    <n v="0"/>
    <n v="0"/>
    <n v="0"/>
    <n v="0"/>
    <n v="0"/>
    <n v="0"/>
    <n v="0"/>
    <n v="0"/>
    <n v="0"/>
    <n v="0"/>
    <n v="0"/>
    <n v="0"/>
  </r>
  <r>
    <n v="1131"/>
    <d v="2015-11-03T00:00:00"/>
    <x v="0"/>
    <s v="UN"/>
    <s v="Al-Khair"/>
    <x v="17"/>
    <m/>
    <s v="MISSAN - Amara"/>
    <m/>
    <s v="Rented houses"/>
    <s v="Normal"/>
    <s v="Delivered"/>
    <s v="In-kind"/>
    <m/>
    <n v="30"/>
    <n v="30"/>
    <s v="returnees"/>
    <m/>
    <n v="0"/>
    <n v="0"/>
    <n v="30"/>
    <n v="90"/>
    <n v="180"/>
    <n v="30"/>
    <n v="0"/>
    <n v="0"/>
    <n v="0"/>
    <n v="30"/>
    <n v="30"/>
    <n v="0"/>
    <n v="0"/>
    <n v="0"/>
    <n v="0"/>
    <n v="0"/>
    <n v="30"/>
    <n v="0"/>
    <n v="0"/>
    <n v="0"/>
    <n v="0"/>
    <n v="0"/>
    <n v="0"/>
    <n v="0"/>
  </r>
  <r>
    <n v="1082"/>
    <d v="2015-11-04T00:00:00"/>
    <x v="6"/>
    <s v="UN"/>
    <s v="IOM"/>
    <x v="14"/>
    <m/>
    <s v="Falluja_الفلوجة"/>
    <m/>
    <m/>
    <s v="Winter"/>
    <s v="Delivered"/>
    <s v="In-kind"/>
    <s v="SRP"/>
    <n v="250"/>
    <n v="250"/>
    <m/>
    <m/>
    <n v="0"/>
    <n v="0"/>
    <n v="250"/>
    <n v="0"/>
    <n v="1500"/>
    <n v="0"/>
    <n v="0"/>
    <n v="0"/>
    <n v="250"/>
    <n v="0"/>
    <n v="250"/>
    <n v="0"/>
    <n v="0"/>
    <n v="0"/>
    <n v="0"/>
    <n v="0"/>
    <n v="0"/>
    <n v="0"/>
    <n v="0"/>
    <n v="250"/>
    <n v="250"/>
    <n v="0"/>
    <n v="0"/>
    <n v="0"/>
  </r>
  <r>
    <n v="1083"/>
    <d v="2015-11-04T00:00:00"/>
    <x v="6"/>
    <s v="UN"/>
    <s v="IOM"/>
    <x v="9"/>
    <m/>
    <s v="Resafa_الرصافة"/>
    <m/>
    <m/>
    <s v="Winter"/>
    <s v="Delivered"/>
    <s v="In-kind"/>
    <s v="SRP"/>
    <n v="310"/>
    <n v="310"/>
    <m/>
    <m/>
    <n v="0"/>
    <n v="0"/>
    <n v="310"/>
    <n v="0"/>
    <n v="1860"/>
    <n v="0"/>
    <n v="0"/>
    <n v="0"/>
    <n v="310"/>
    <n v="0"/>
    <n v="310"/>
    <n v="0"/>
    <n v="0"/>
    <n v="0"/>
    <n v="0"/>
    <n v="0"/>
    <n v="0"/>
    <n v="0"/>
    <n v="0"/>
    <n v="310"/>
    <n v="310"/>
    <n v="0"/>
    <n v="0"/>
    <n v="0"/>
  </r>
  <r>
    <n v="1132"/>
    <d v="2015-11-04T00:00:00"/>
    <x v="0"/>
    <s v="UN"/>
    <s v="UNHCR"/>
    <x v="9"/>
    <m/>
    <s v="BAGHDAD - Karkh"/>
    <m/>
    <s v="Informal settlements"/>
    <s v="Normal"/>
    <s v="Delivered"/>
    <s v="In-kind"/>
    <m/>
    <n v="73"/>
    <n v="73"/>
    <s v="new IDP recipients"/>
    <m/>
    <n v="0"/>
    <n v="0"/>
    <n v="73"/>
    <n v="219"/>
    <n v="438"/>
    <n v="73"/>
    <n v="0"/>
    <n v="0"/>
    <n v="0"/>
    <n v="73"/>
    <n v="73"/>
    <n v="0"/>
    <n v="0"/>
    <n v="0"/>
    <n v="0"/>
    <n v="0"/>
    <n v="73"/>
    <n v="0"/>
    <n v="0"/>
    <n v="0"/>
    <n v="0"/>
    <n v="0"/>
    <n v="0"/>
    <n v="0"/>
  </r>
  <r>
    <n v="1133"/>
    <d v="2015-11-04T00:00:00"/>
    <x v="0"/>
    <s v="UN"/>
    <s v="UNHCR"/>
    <x v="9"/>
    <m/>
    <s v="BAGHDAD - Abu Ghraib"/>
    <m/>
    <s v="Unfinished/Abandoned building"/>
    <s v="Normal"/>
    <s v="Delivered"/>
    <s v="In-kind"/>
    <m/>
    <n v="70"/>
    <n v="70"/>
    <s v="new IDP recipients"/>
    <m/>
    <n v="0"/>
    <n v="0"/>
    <n v="70"/>
    <n v="210"/>
    <n v="420"/>
    <n v="70"/>
    <n v="0"/>
    <n v="0"/>
    <n v="0"/>
    <n v="70"/>
    <n v="70"/>
    <n v="0"/>
    <n v="0"/>
    <n v="0"/>
    <n v="0"/>
    <n v="0"/>
    <n v="70"/>
    <n v="0"/>
    <n v="0"/>
    <n v="0"/>
    <n v="0"/>
    <n v="0"/>
    <n v="0"/>
    <n v="0"/>
  </r>
  <r>
    <n v="1134"/>
    <d v="2015-11-04T00:00:00"/>
    <x v="0"/>
    <s v="UN"/>
    <s v="UNHCR"/>
    <x v="9"/>
    <m/>
    <s v="BAGHDAD - Abu Ghraib"/>
    <m/>
    <s v="Unfinished/Abandoned building"/>
    <s v="Normal"/>
    <s v="Delivered"/>
    <s v="In-kind"/>
    <m/>
    <n v="30"/>
    <n v="30"/>
    <s v="new IDP recipients"/>
    <m/>
    <n v="0"/>
    <n v="0"/>
    <n v="30"/>
    <n v="90"/>
    <n v="180"/>
    <n v="30"/>
    <n v="0"/>
    <n v="0"/>
    <n v="0"/>
    <n v="30"/>
    <n v="30"/>
    <n v="0"/>
    <n v="0"/>
    <n v="0"/>
    <n v="0"/>
    <n v="0"/>
    <n v="30"/>
    <n v="0"/>
    <n v="0"/>
    <n v="0"/>
    <n v="0"/>
    <n v="0"/>
    <n v="0"/>
    <n v="0"/>
  </r>
  <r>
    <n v="1135"/>
    <d v="2015-11-04T00:00:00"/>
    <x v="0"/>
    <s v="UN"/>
    <s v="UNHCR"/>
    <x v="0"/>
    <m/>
    <s v="DIYALA - Muqdadiya"/>
    <m/>
    <s v="Unfinished/Abandoned building"/>
    <s v="Winter"/>
    <s v="Delivered"/>
    <s v="In-kind"/>
    <m/>
    <n v="350"/>
    <n v="350"/>
    <s v="new IDP recipients"/>
    <m/>
    <n v="0"/>
    <n v="0"/>
    <n v="350"/>
    <n v="0"/>
    <n v="21000"/>
    <n v="0"/>
    <n v="350"/>
    <n v="0"/>
    <n v="350"/>
    <n v="0"/>
    <n v="0"/>
    <n v="0"/>
    <n v="0"/>
    <n v="0"/>
    <n v="0"/>
    <n v="0"/>
    <n v="0"/>
    <n v="0"/>
    <n v="0"/>
    <n v="0"/>
    <n v="0"/>
    <n v="0"/>
    <n v="0"/>
    <n v="0"/>
  </r>
  <r>
    <n v="1136"/>
    <d v="2015-11-04T00:00:00"/>
    <x v="0"/>
    <s v="UN"/>
    <s v="BCF"/>
    <x v="4"/>
    <m/>
    <s v="ERBIL - Makhmur"/>
    <m/>
    <s v="Camp"/>
    <s v="Winter"/>
    <s v="Delivered"/>
    <s v="In-kind"/>
    <m/>
    <n v="500"/>
    <n v="500"/>
    <s v="new IDP recipients"/>
    <m/>
    <n v="0"/>
    <n v="0"/>
    <n v="500"/>
    <n v="0"/>
    <n v="3000"/>
    <n v="0"/>
    <n v="0"/>
    <n v="0"/>
    <n v="500"/>
    <n v="0"/>
    <n v="0"/>
    <n v="0"/>
    <n v="0"/>
    <n v="0"/>
    <n v="0"/>
    <n v="0"/>
    <n v="0"/>
    <n v="0"/>
    <n v="0"/>
    <n v="0"/>
    <n v="0"/>
    <n v="0"/>
    <n v="0"/>
    <n v="0"/>
  </r>
  <r>
    <n v="1137"/>
    <d v="2015-11-05T00:00:00"/>
    <x v="0"/>
    <s v="UN"/>
    <s v="UNHCR"/>
    <x v="9"/>
    <m/>
    <s v="BAGHDAD - Abu Ghraib"/>
    <m/>
    <s v="Informal settlements"/>
    <s v="Normal"/>
    <s v="Delivered"/>
    <s v="In-kind"/>
    <m/>
    <n v="75"/>
    <n v="75"/>
    <s v="new IDP recipients"/>
    <m/>
    <n v="0"/>
    <n v="0"/>
    <n v="75"/>
    <n v="225"/>
    <n v="450"/>
    <n v="75"/>
    <n v="0"/>
    <n v="0"/>
    <n v="0"/>
    <n v="75"/>
    <n v="75"/>
    <n v="0"/>
    <n v="0"/>
    <n v="0"/>
    <n v="0"/>
    <n v="0"/>
    <n v="75"/>
    <n v="0"/>
    <n v="0"/>
    <n v="0"/>
    <n v="0"/>
    <n v="0"/>
    <n v="0"/>
    <n v="0"/>
  </r>
  <r>
    <n v="1138"/>
    <d v="2015-11-05T00:00:00"/>
    <x v="0"/>
    <s v="UN"/>
    <s v="UNHCR"/>
    <x v="0"/>
    <m/>
    <s v="DIYALA - Khalis"/>
    <m/>
    <s v="Unfinished/Abandoned building"/>
    <s v="Winter"/>
    <s v="Delivered"/>
    <s v="In-kind"/>
    <m/>
    <n v="250"/>
    <n v="250"/>
    <s v="new IDP recipients"/>
    <m/>
    <n v="0"/>
    <n v="0"/>
    <n v="250"/>
    <n v="0"/>
    <n v="1500"/>
    <n v="0"/>
    <n v="250"/>
    <n v="0"/>
    <n v="250"/>
    <n v="0"/>
    <n v="0"/>
    <n v="0"/>
    <n v="0"/>
    <n v="0"/>
    <n v="0"/>
    <n v="0"/>
    <n v="0"/>
    <n v="0"/>
    <n v="0"/>
    <n v="0"/>
    <n v="0"/>
    <n v="0"/>
    <n v="0"/>
    <n v="0"/>
  </r>
  <r>
    <n v="1139"/>
    <d v="2015-11-05T00:00:00"/>
    <x v="0"/>
    <s v="UN"/>
    <s v="REACH National"/>
    <x v="0"/>
    <m/>
    <s v="DIYALA - Khanaqin"/>
    <m/>
    <s v="Rented houses"/>
    <s v="Normal"/>
    <s v="Delivered"/>
    <s v="In-kind"/>
    <m/>
    <n v="113"/>
    <n v="113"/>
    <s v="new IDP recipients"/>
    <m/>
    <n v="0"/>
    <n v="0"/>
    <n v="113"/>
    <n v="678"/>
    <n v="678"/>
    <n v="113"/>
    <n v="113"/>
    <n v="0"/>
    <n v="0"/>
    <n v="113"/>
    <n v="113"/>
    <n v="0"/>
    <n v="0"/>
    <n v="0"/>
    <n v="0"/>
    <n v="0"/>
    <n v="0"/>
    <n v="0"/>
    <n v="0"/>
    <n v="0"/>
    <n v="0"/>
    <n v="0"/>
    <n v="0"/>
    <n v="0"/>
  </r>
  <r>
    <n v="1140"/>
    <d v="2015-11-08T00:00:00"/>
    <x v="0"/>
    <s v="UN"/>
    <s v="UNHCR"/>
    <x v="9"/>
    <m/>
    <s v="BAGHDAD - Abu Ghraib"/>
    <m/>
    <s v="Unfinished/Abandoned building"/>
    <s v="Normal"/>
    <s v="Delivered"/>
    <s v="In-kind"/>
    <m/>
    <n v="25"/>
    <n v="25"/>
    <s v="new IDP recipients"/>
    <m/>
    <n v="0"/>
    <n v="0"/>
    <n v="25"/>
    <n v="75"/>
    <n v="150"/>
    <n v="25"/>
    <n v="0"/>
    <n v="0"/>
    <n v="0"/>
    <n v="25"/>
    <n v="25"/>
    <n v="0"/>
    <n v="0"/>
    <n v="0"/>
    <n v="0"/>
    <n v="0"/>
    <n v="25"/>
    <n v="0"/>
    <n v="0"/>
    <n v="0"/>
    <n v="0"/>
    <n v="0"/>
    <n v="0"/>
    <n v="0"/>
  </r>
  <r>
    <n v="1141"/>
    <d v="2015-11-08T00:00:00"/>
    <x v="0"/>
    <s v="UN"/>
    <s v="UNHCR"/>
    <x v="0"/>
    <m/>
    <s v="DIYALA - Khalis"/>
    <m/>
    <s v="Unfinished/Abandoned building"/>
    <s v="Winter"/>
    <s v="Delivered"/>
    <s v="In-kind"/>
    <m/>
    <n v="200"/>
    <m/>
    <s v="new IDP recipients"/>
    <m/>
    <n v="0"/>
    <n v="0"/>
    <n v="200"/>
    <n v="0"/>
    <n v="1200"/>
    <n v="0"/>
    <n v="200"/>
    <n v="0"/>
    <n v="200"/>
    <n v="0"/>
    <n v="0"/>
    <n v="0"/>
    <n v="0"/>
    <n v="0"/>
    <n v="0"/>
    <n v="0"/>
    <n v="0"/>
    <n v="0"/>
    <n v="0"/>
    <n v="0"/>
    <n v="0"/>
    <n v="0"/>
    <n v="0"/>
    <n v="0"/>
  </r>
  <r>
    <n v="1142"/>
    <d v="2015-11-08T00:00:00"/>
    <x v="0"/>
    <s v="UN"/>
    <s v="ACTED"/>
    <x v="4"/>
    <m/>
    <s v="ERBIL - Erbil"/>
    <m/>
    <s v="Camp"/>
    <s v="Winter"/>
    <s v="Delivered"/>
    <s v="In-kind"/>
    <m/>
    <n v="271"/>
    <m/>
    <s v="new IDP recipients"/>
    <m/>
    <n v="0"/>
    <n v="0"/>
    <n v="130"/>
    <n v="0"/>
    <n v="150"/>
    <n v="0"/>
    <n v="0"/>
    <n v="0"/>
    <n v="55"/>
    <n v="0"/>
    <n v="0"/>
    <n v="0"/>
    <n v="0"/>
    <n v="0"/>
    <n v="0"/>
    <n v="0"/>
    <n v="0"/>
    <n v="0"/>
    <n v="0"/>
    <n v="0"/>
    <n v="0"/>
    <n v="0"/>
    <n v="0"/>
    <n v="0"/>
  </r>
  <r>
    <n v="1143"/>
    <d v="2015-11-09T00:00:00"/>
    <x v="0"/>
    <s v="UN"/>
    <s v="Qandil"/>
    <x v="4"/>
    <m/>
    <s v="ERBIL - Erbil"/>
    <m/>
    <s v="Rented houses"/>
    <s v="Winter"/>
    <s v="Delivered"/>
    <s v="Cash"/>
    <m/>
    <n v="250"/>
    <m/>
    <s v="new IDP recipients"/>
    <m/>
    <m/>
    <m/>
    <m/>
    <m/>
    <m/>
    <m/>
    <m/>
    <m/>
    <m/>
    <m/>
    <m/>
    <m/>
    <m/>
    <m/>
    <m/>
    <m/>
    <m/>
    <m/>
    <m/>
    <m/>
    <m/>
    <m/>
    <m/>
    <m/>
  </r>
  <r>
    <n v="1084"/>
    <d v="2015-11-10T00:00:00"/>
    <x v="6"/>
    <s v="UN"/>
    <s v="IOM"/>
    <x v="5"/>
    <m/>
    <s v="Samarra_سامراء"/>
    <m/>
    <m/>
    <s v="Winter"/>
    <s v="Delivered"/>
    <s v="In-kind"/>
    <s v="SRP"/>
    <n v="250"/>
    <n v="250"/>
    <m/>
    <m/>
    <n v="0"/>
    <n v="0"/>
    <n v="250"/>
    <n v="0"/>
    <n v="1500"/>
    <n v="0"/>
    <n v="0"/>
    <n v="0"/>
    <n v="0"/>
    <n v="0"/>
    <n v="250"/>
    <n v="0"/>
    <n v="0"/>
    <n v="0"/>
    <n v="0"/>
    <n v="0"/>
    <n v="0"/>
    <n v="0"/>
    <n v="0"/>
    <n v="250"/>
    <n v="250"/>
    <n v="0"/>
    <n v="0"/>
    <n v="0"/>
  </r>
  <r>
    <n v="1085"/>
    <d v="2015-11-10T00:00:00"/>
    <x v="6"/>
    <s v="UN"/>
    <s v="IOM"/>
    <x v="5"/>
    <m/>
    <s v="Tooz_طوز خورماتو"/>
    <m/>
    <m/>
    <s v="Winter"/>
    <s v="Delivered"/>
    <s v="In-kind"/>
    <s v="SRP"/>
    <n v="250"/>
    <n v="250"/>
    <m/>
    <m/>
    <n v="0"/>
    <n v="0"/>
    <n v="250"/>
    <n v="0"/>
    <n v="1500"/>
    <n v="0"/>
    <n v="0"/>
    <n v="0"/>
    <n v="0"/>
    <n v="0"/>
    <n v="250"/>
    <n v="0"/>
    <n v="0"/>
    <n v="0"/>
    <n v="0"/>
    <n v="0"/>
    <n v="0"/>
    <n v="0"/>
    <n v="0"/>
    <n v="250"/>
    <n v="250"/>
    <n v="0"/>
    <n v="0"/>
    <n v="0"/>
  </r>
  <r>
    <n v="1144"/>
    <d v="2015-11-10T00:00:00"/>
    <x v="0"/>
    <s v="UN"/>
    <s v="UNHCR"/>
    <x v="14"/>
    <m/>
    <s v="ANB - Falluja"/>
    <m/>
    <s v="Camp"/>
    <s v="Normal"/>
    <s v="Delivered"/>
    <s v="In-kind"/>
    <m/>
    <n v="300"/>
    <n v="300"/>
    <s v="new IDP recipients"/>
    <m/>
    <n v="0"/>
    <n v="0"/>
    <n v="300"/>
    <n v="900"/>
    <n v="1800"/>
    <n v="300"/>
    <n v="0"/>
    <n v="0"/>
    <n v="0"/>
    <n v="300"/>
    <n v="300"/>
    <n v="0"/>
    <n v="0"/>
    <n v="0"/>
    <n v="0"/>
    <n v="0"/>
    <n v="0"/>
    <n v="0"/>
    <n v="0"/>
    <n v="0"/>
    <n v="0"/>
    <n v="0"/>
    <n v="0"/>
    <n v="0"/>
  </r>
  <r>
    <n v="1145"/>
    <d v="2015-11-10T00:00:00"/>
    <x v="0"/>
    <s v="UN"/>
    <s v="UNHCR"/>
    <x v="14"/>
    <m/>
    <s v="ANB - Falluja"/>
    <m/>
    <s v="Camp"/>
    <s v="Summer"/>
    <s v="Delivered"/>
    <s v="In-kind"/>
    <m/>
    <n v="300"/>
    <m/>
    <s v="new IDP recipients"/>
    <m/>
    <n v="0"/>
    <n v="0"/>
    <n v="300"/>
    <n v="0"/>
    <n v="0"/>
    <n v="300"/>
    <n v="0"/>
    <n v="0"/>
    <n v="0"/>
    <n v="0"/>
    <n v="300"/>
    <n v="0"/>
    <n v="0"/>
    <n v="0"/>
    <n v="0"/>
    <n v="0"/>
    <n v="300"/>
    <n v="300"/>
    <n v="300"/>
    <n v="0"/>
    <n v="0"/>
    <n v="0"/>
    <n v="0"/>
    <n v="0"/>
  </r>
  <r>
    <n v="1146"/>
    <d v="2015-11-10T00:00:00"/>
    <x v="0"/>
    <s v="UN"/>
    <s v="UNHCR"/>
    <x v="6"/>
    <m/>
    <s v="BABYLON - Hilla"/>
    <m/>
    <s v="Unfinished/Abandoned building"/>
    <s v="Normal"/>
    <s v="Delivered"/>
    <s v="In-kind"/>
    <m/>
    <n v="533"/>
    <n v="533"/>
    <s v="new IDP recipients"/>
    <m/>
    <n v="0"/>
    <n v="0"/>
    <n v="533"/>
    <n v="1599"/>
    <n v="3198"/>
    <n v="533"/>
    <n v="0"/>
    <n v="0"/>
    <n v="0"/>
    <n v="533"/>
    <n v="533"/>
    <n v="0"/>
    <n v="0"/>
    <n v="0"/>
    <n v="0"/>
    <n v="0"/>
    <n v="533"/>
    <n v="0"/>
    <n v="0"/>
    <n v="0"/>
    <n v="0"/>
    <n v="0"/>
    <n v="0"/>
    <n v="0"/>
  </r>
  <r>
    <n v="1086"/>
    <d v="2015-11-11T00:00:00"/>
    <x v="6"/>
    <s v="UN"/>
    <s v="IOM"/>
    <x v="6"/>
    <m/>
    <s v="Hilla_الحلة"/>
    <m/>
    <m/>
    <s v="Winter"/>
    <s v="Delivered"/>
    <s v="In-kind"/>
    <s v="SRP"/>
    <n v="100"/>
    <n v="100"/>
    <m/>
    <m/>
    <n v="0"/>
    <n v="0"/>
    <n v="100"/>
    <n v="0"/>
    <n v="600"/>
    <n v="0"/>
    <n v="0"/>
    <n v="0"/>
    <n v="100"/>
    <n v="0"/>
    <n v="100"/>
    <n v="0"/>
    <n v="0"/>
    <n v="0"/>
    <n v="0"/>
    <n v="0"/>
    <n v="0"/>
    <n v="0"/>
    <n v="0"/>
    <n v="100"/>
    <n v="100"/>
    <n v="0"/>
    <n v="0"/>
    <n v="0"/>
  </r>
  <r>
    <n v="1087"/>
    <d v="2015-11-11T00:00:00"/>
    <x v="6"/>
    <s v="UN"/>
    <s v="IOM"/>
    <x v="10"/>
    <m/>
    <s v="Najaf__النجف"/>
    <m/>
    <m/>
    <s v="Winter"/>
    <s v="Delivered"/>
    <s v="In-kind"/>
    <s v="SRP"/>
    <n v="100"/>
    <n v="100"/>
    <m/>
    <m/>
    <n v="0"/>
    <n v="0"/>
    <n v="100"/>
    <n v="0"/>
    <n v="600"/>
    <n v="0"/>
    <n v="0"/>
    <n v="0"/>
    <n v="100"/>
    <n v="0"/>
    <n v="100"/>
    <n v="0"/>
    <n v="0"/>
    <n v="0"/>
    <n v="0"/>
    <n v="0"/>
    <n v="0"/>
    <n v="0"/>
    <n v="0"/>
    <n v="100"/>
    <n v="100"/>
    <n v="0"/>
    <n v="0"/>
    <n v="0"/>
  </r>
  <r>
    <n v="1088"/>
    <d v="2015-11-11T00:00:00"/>
    <x v="6"/>
    <s v="UN"/>
    <s v="IOM"/>
    <x v="9"/>
    <m/>
    <s v="Karkh_الكرخ"/>
    <m/>
    <m/>
    <s v="Winter"/>
    <s v="Delivered"/>
    <s v="In-kind"/>
    <s v="SRP"/>
    <n v="200"/>
    <n v="200"/>
    <m/>
    <m/>
    <n v="0"/>
    <n v="0"/>
    <n v="0"/>
    <n v="0"/>
    <n v="1200"/>
    <n v="0"/>
    <n v="0"/>
    <n v="0"/>
    <n v="200"/>
    <n v="0"/>
    <n v="200"/>
    <n v="0"/>
    <n v="0"/>
    <n v="0"/>
    <n v="0"/>
    <n v="0"/>
    <n v="0"/>
    <n v="0"/>
    <n v="0"/>
    <n v="200"/>
    <n v="200"/>
    <n v="0"/>
    <n v="0"/>
    <n v="0"/>
  </r>
  <r>
    <n v="1147"/>
    <d v="2015-11-11T00:00:00"/>
    <x v="0"/>
    <s v="UN"/>
    <s v="UNHCR"/>
    <x v="14"/>
    <m/>
    <s v="ANB - Falluja"/>
    <m/>
    <s v="Camp"/>
    <s v="Normal"/>
    <s v="Delivered"/>
    <s v="In-kind"/>
    <m/>
    <n v="260"/>
    <m/>
    <s v="replenishment"/>
    <m/>
    <n v="260"/>
    <n v="2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148"/>
    <d v="2015-11-11T00:00:00"/>
    <x v="0"/>
    <s v="UN"/>
    <s v="UNHCR"/>
    <x v="9"/>
    <m/>
    <s v="BAGHDAD - Karkh"/>
    <m/>
    <s v="Unfinished/Abandoned building"/>
    <s v="Normal"/>
    <s v="Delivered"/>
    <s v="In-kind"/>
    <m/>
    <n v="11"/>
    <n v="11"/>
    <s v="new IDP recipients"/>
    <m/>
    <n v="0"/>
    <n v="0"/>
    <n v="11"/>
    <n v="33"/>
    <n v="66"/>
    <n v="11"/>
    <n v="0"/>
    <n v="0"/>
    <n v="0"/>
    <n v="11"/>
    <n v="11"/>
    <n v="0"/>
    <n v="0"/>
    <n v="0"/>
    <n v="0"/>
    <n v="0"/>
    <n v="11"/>
    <n v="0"/>
    <n v="0"/>
    <n v="0"/>
    <n v="0"/>
    <n v="0"/>
    <n v="0"/>
    <n v="0"/>
  </r>
  <r>
    <n v="1149"/>
    <d v="2015-11-11T00:00:00"/>
    <x v="0"/>
    <s v="UN"/>
    <s v="UNHCR"/>
    <x v="9"/>
    <m/>
    <s v="BAGHDAD - Karkh"/>
    <m/>
    <s v="Unfinished/Abandoned building"/>
    <s v="Normal"/>
    <s v="Delivered"/>
    <s v="In-kind"/>
    <m/>
    <n v="34"/>
    <n v="34"/>
    <s v="new IDP recipients"/>
    <m/>
    <n v="0"/>
    <n v="0"/>
    <n v="34"/>
    <n v="102"/>
    <n v="204"/>
    <n v="34"/>
    <n v="0"/>
    <n v="0"/>
    <n v="0"/>
    <n v="34"/>
    <n v="34"/>
    <n v="0"/>
    <n v="0"/>
    <n v="0"/>
    <n v="0"/>
    <n v="0"/>
    <n v="34"/>
    <n v="0"/>
    <n v="0"/>
    <n v="0"/>
    <n v="0"/>
    <n v="0"/>
    <n v="0"/>
    <n v="0"/>
  </r>
  <r>
    <n v="1150"/>
    <d v="2015-11-11T00:00:00"/>
    <x v="0"/>
    <s v="UN"/>
    <s v="UNHCR"/>
    <x v="9"/>
    <m/>
    <s v="BAGHDAD - Karkh"/>
    <m/>
    <s v="Camp"/>
    <s v="Normal"/>
    <s v="Delivered"/>
    <s v="In-kind"/>
    <m/>
    <n v="124"/>
    <m/>
    <s v="replenishment"/>
    <m/>
    <n v="124"/>
    <n v="1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151"/>
    <d v="2015-11-11T00:00:00"/>
    <x v="0"/>
    <s v="UN"/>
    <s v="UNHCR"/>
    <x v="9"/>
    <m/>
    <s v="BAGHDAD - Abu Ghraib"/>
    <m/>
    <s v="Unfinished/Abandoned building"/>
    <s v="Normal"/>
    <s v="Delivered"/>
    <s v="In-kind"/>
    <m/>
    <n v="55"/>
    <n v="55"/>
    <s v="new IDP recipients"/>
    <m/>
    <n v="0"/>
    <n v="0"/>
    <n v="55"/>
    <n v="165"/>
    <n v="330"/>
    <n v="55"/>
    <n v="0"/>
    <n v="0"/>
    <n v="0"/>
    <n v="55"/>
    <n v="55"/>
    <n v="0"/>
    <n v="0"/>
    <n v="0"/>
    <n v="0"/>
    <n v="0"/>
    <n v="55"/>
    <n v="0"/>
    <n v="0"/>
    <n v="0"/>
    <n v="0"/>
    <n v="0"/>
    <n v="0"/>
    <n v="0"/>
  </r>
  <r>
    <n v="1152"/>
    <d v="2015-11-11T00:00:00"/>
    <x v="0"/>
    <s v="UN"/>
    <s v="Qandil"/>
    <x v="2"/>
    <m/>
    <s v="DAHUK - Sumel"/>
    <m/>
    <s v="Camp"/>
    <s v="Winter"/>
    <s v="Delivered"/>
    <s v="In-kind"/>
    <m/>
    <n v="475"/>
    <m/>
    <s v="replenishment"/>
    <m/>
    <n v="0"/>
    <n v="0"/>
    <n v="47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153"/>
    <d v="2015-11-11T00:00:00"/>
    <x v="0"/>
    <s v="UN"/>
    <s v="Qandil"/>
    <x v="2"/>
    <m/>
    <s v="DAHUK - Sumel"/>
    <m/>
    <s v="Informal settlements"/>
    <s v="Winter"/>
    <s v="Delivered"/>
    <s v="In-kind"/>
    <m/>
    <n v="500"/>
    <n v="500"/>
    <s v="replenishment"/>
    <m/>
    <n v="0"/>
    <n v="0"/>
    <n v="500"/>
    <n v="0"/>
    <n v="3000"/>
    <n v="0"/>
    <n v="500"/>
    <n v="0"/>
    <n v="500"/>
    <n v="0"/>
    <n v="0"/>
    <n v="0"/>
    <n v="0"/>
    <n v="0"/>
    <n v="0"/>
    <n v="0"/>
    <n v="0"/>
    <n v="0"/>
    <n v="0"/>
    <n v="0"/>
    <n v="0"/>
    <n v="0"/>
    <n v="0"/>
    <n v="0"/>
  </r>
  <r>
    <n v="1154"/>
    <d v="2015-11-11T00:00:00"/>
    <x v="0"/>
    <s v="UN"/>
    <s v="UNHCR"/>
    <x v="0"/>
    <m/>
    <s v="DIYALA - Khalis"/>
    <m/>
    <s v="Unfinished/Abandoned building"/>
    <s v="Winter"/>
    <s v="Delivered"/>
    <s v="In-kind"/>
    <m/>
    <n v="200"/>
    <n v="200"/>
    <s v="new IDP recipients"/>
    <m/>
    <n v="0"/>
    <n v="0"/>
    <n v="200"/>
    <n v="0"/>
    <n v="1200"/>
    <n v="0"/>
    <n v="200"/>
    <n v="0"/>
    <n v="200"/>
    <n v="0"/>
    <n v="0"/>
    <n v="0"/>
    <n v="0"/>
    <n v="0"/>
    <n v="0"/>
    <n v="0"/>
    <n v="0"/>
    <n v="0"/>
    <n v="0"/>
    <n v="0"/>
    <n v="0"/>
    <n v="0"/>
    <n v="0"/>
    <n v="0"/>
  </r>
  <r>
    <n v="1155"/>
    <d v="2015-11-11T00:00:00"/>
    <x v="0"/>
    <s v="UN"/>
    <s v="REACH National"/>
    <x v="0"/>
    <m/>
    <s v="DIYALA - Khanaqin"/>
    <m/>
    <s v="Rented houses"/>
    <s v="Winter"/>
    <s v="Delivered"/>
    <s v="In-kind"/>
    <m/>
    <n v="155"/>
    <n v="155"/>
    <s v="new IDP recipients"/>
    <m/>
    <n v="0"/>
    <n v="0"/>
    <n v="200"/>
    <n v="0"/>
    <n v="1200"/>
    <n v="200"/>
    <n v="200"/>
    <n v="0"/>
    <n v="200"/>
    <n v="0"/>
    <n v="0"/>
    <n v="0"/>
    <n v="0"/>
    <n v="0"/>
    <n v="0"/>
    <n v="0"/>
    <n v="0"/>
    <n v="0"/>
    <n v="0"/>
    <n v="0"/>
    <n v="0"/>
    <n v="0"/>
    <n v="0"/>
    <n v="0"/>
  </r>
  <r>
    <n v="1089"/>
    <d v="2015-11-12T00:00:00"/>
    <x v="6"/>
    <s v="UN"/>
    <s v="IOM"/>
    <x v="9"/>
    <m/>
    <s v="Karkh_الكرخ"/>
    <m/>
    <m/>
    <s v="Winter"/>
    <s v="Delivered"/>
    <s v="In-kind"/>
    <s v="SRP"/>
    <n v="150"/>
    <n v="150"/>
    <m/>
    <m/>
    <n v="0"/>
    <n v="0"/>
    <n v="150"/>
    <n v="900"/>
    <n v="900"/>
    <n v="0"/>
    <n v="0"/>
    <n v="0"/>
    <n v="150"/>
    <n v="0"/>
    <n v="150"/>
    <n v="0"/>
    <n v="0"/>
    <n v="0"/>
    <n v="0"/>
    <n v="0"/>
    <n v="0"/>
    <n v="0"/>
    <n v="0"/>
    <n v="150"/>
    <n v="150"/>
    <n v="0"/>
    <n v="0"/>
    <n v="900"/>
  </r>
  <r>
    <n v="1156"/>
    <d v="2015-11-12T00:00:00"/>
    <x v="0"/>
    <s v="UN"/>
    <s v="UNHCR"/>
    <x v="9"/>
    <m/>
    <s v="BAGHDAD - Karkh"/>
    <m/>
    <s v="Informal settlements"/>
    <s v="Normal"/>
    <s v="Delivered"/>
    <s v="In-kind"/>
    <m/>
    <n v="83"/>
    <n v="83"/>
    <s v="new IDP recipients"/>
    <m/>
    <n v="0"/>
    <n v="0"/>
    <n v="83"/>
    <n v="249"/>
    <n v="498"/>
    <n v="83"/>
    <n v="0"/>
    <n v="0"/>
    <n v="0"/>
    <n v="83"/>
    <n v="83"/>
    <n v="0"/>
    <n v="0"/>
    <n v="0"/>
    <n v="0"/>
    <n v="0"/>
    <n v="83"/>
    <n v="0"/>
    <n v="0"/>
    <n v="0"/>
    <n v="0"/>
    <n v="0"/>
    <n v="0"/>
    <n v="0"/>
  </r>
  <r>
    <n v="1157"/>
    <d v="2015-11-12T00:00:00"/>
    <x v="0"/>
    <s v="UN"/>
    <s v="Qandil"/>
    <x v="2"/>
    <m/>
    <s v="DAHUK - Sumel"/>
    <m/>
    <s v="Camp"/>
    <s v="Winter"/>
    <s v="Delivered"/>
    <s v="In-kind"/>
    <m/>
    <n v="450"/>
    <m/>
    <s v="replenishment"/>
    <m/>
    <n v="0"/>
    <n v="0"/>
    <n v="4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158"/>
    <d v="2015-11-12T00:00:00"/>
    <x v="0"/>
    <s v="UN"/>
    <s v="Qandil"/>
    <x v="2"/>
    <m/>
    <s v="DAHUK - Sumel"/>
    <m/>
    <s v="Informal settlements"/>
    <s v="Winter"/>
    <s v="Delivered"/>
    <s v="In-kind"/>
    <m/>
    <n v="314"/>
    <n v="314"/>
    <s v="replenishment"/>
    <m/>
    <n v="0"/>
    <n v="0"/>
    <n v="314"/>
    <n v="0"/>
    <n v="1884"/>
    <n v="0"/>
    <n v="314"/>
    <n v="0"/>
    <n v="314"/>
    <n v="0"/>
    <n v="0"/>
    <n v="0"/>
    <n v="0"/>
    <n v="0"/>
    <n v="0"/>
    <n v="0"/>
    <n v="0"/>
    <n v="0"/>
    <n v="0"/>
    <n v="0"/>
    <n v="0"/>
    <n v="0"/>
    <n v="0"/>
    <n v="0"/>
  </r>
  <r>
    <n v="1159"/>
    <d v="2015-11-12T00:00:00"/>
    <x v="0"/>
    <s v="UN"/>
    <s v="Qandil"/>
    <x v="2"/>
    <m/>
    <s v="DAHUK - Sumel"/>
    <m/>
    <s v="Camp"/>
    <s v="Winter"/>
    <s v="Delivered"/>
    <s v="In-kind"/>
    <m/>
    <n v="120"/>
    <m/>
    <s v="replenishment"/>
    <m/>
    <n v="0"/>
    <n v="0"/>
    <n v="1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160"/>
    <d v="2015-11-12T00:00:00"/>
    <x v="0"/>
    <s v="UN"/>
    <s v="UNHCR"/>
    <x v="12"/>
    <m/>
    <s v="KERBALA - Kerbala"/>
    <m/>
    <s v="Unfinished/Abandoned building"/>
    <s v="Normal"/>
    <s v="Delivered"/>
    <s v="In-kind"/>
    <m/>
    <n v="275"/>
    <n v="275"/>
    <s v="new IDP recipients"/>
    <m/>
    <n v="0"/>
    <n v="0"/>
    <n v="275"/>
    <n v="825"/>
    <n v="1650"/>
    <n v="275"/>
    <n v="0"/>
    <n v="0"/>
    <n v="0"/>
    <n v="275"/>
    <n v="275"/>
    <n v="0"/>
    <n v="0"/>
    <n v="0"/>
    <n v="0"/>
    <n v="0"/>
    <n v="275"/>
    <n v="0"/>
    <n v="0"/>
    <n v="0"/>
    <n v="0"/>
    <n v="0"/>
    <n v="0"/>
    <n v="0"/>
  </r>
  <r>
    <n v="1161"/>
    <d v="2015-11-14T00:00:00"/>
    <x v="0"/>
    <s v="UN"/>
    <s v="Qandil"/>
    <x v="2"/>
    <m/>
    <s v="DAHUK - Sumel"/>
    <m/>
    <s v="Camp"/>
    <s v="Winter"/>
    <s v="Delivered"/>
    <s v="In-kind"/>
    <m/>
    <n v="250"/>
    <m/>
    <s v="replenishment"/>
    <m/>
    <n v="250"/>
    <n v="2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162"/>
    <d v="2015-11-14T00:00:00"/>
    <x v="0"/>
    <s v="UN"/>
    <s v="Qandil"/>
    <x v="2"/>
    <m/>
    <s v="DAHUK - Sumel"/>
    <m/>
    <s v="Informal settlements"/>
    <s v="Winter"/>
    <s v="Delivered"/>
    <s v="In-kind"/>
    <m/>
    <n v="600"/>
    <n v="600"/>
    <s v="replenishment"/>
    <m/>
    <n v="0"/>
    <n v="0"/>
    <n v="600"/>
    <n v="0"/>
    <n v="3600"/>
    <n v="0"/>
    <n v="600"/>
    <n v="0"/>
    <n v="600"/>
    <n v="0"/>
    <n v="0"/>
    <n v="0"/>
    <n v="0"/>
    <n v="0"/>
    <n v="0"/>
    <n v="0"/>
    <n v="0"/>
    <n v="0"/>
    <n v="0"/>
    <n v="0"/>
    <n v="0"/>
    <n v="0"/>
    <n v="0"/>
    <n v="0"/>
  </r>
  <r>
    <n v="1163"/>
    <d v="2015-11-15T00:00:00"/>
    <x v="0"/>
    <s v="UN"/>
    <s v="UNHCR"/>
    <x v="9"/>
    <m/>
    <s v="BAGHDAD - Adhamia"/>
    <m/>
    <s v="Informal settlements"/>
    <s v="Normal"/>
    <s v="Delivered"/>
    <s v="In-kind"/>
    <m/>
    <n v="304"/>
    <m/>
    <s v="replenishment"/>
    <m/>
    <n v="0"/>
    <n v="0"/>
    <n v="3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164"/>
    <d v="2015-11-15T00:00:00"/>
    <x v="0"/>
    <s v="UN"/>
    <s v="Qandil"/>
    <x v="2"/>
    <m/>
    <s v="DAHUK - Sumel"/>
    <m/>
    <s v="Informal settlements"/>
    <s v="Winter"/>
    <s v="Delivered"/>
    <s v="In-kind"/>
    <m/>
    <n v="150"/>
    <n v="150"/>
    <s v="replenishment"/>
    <m/>
    <n v="0"/>
    <n v="0"/>
    <n v="150"/>
    <n v="0"/>
    <n v="900"/>
    <n v="0"/>
    <n v="150"/>
    <n v="0"/>
    <n v="150"/>
    <n v="0"/>
    <n v="0"/>
    <n v="0"/>
    <n v="0"/>
    <n v="0"/>
    <n v="0"/>
    <n v="0"/>
    <n v="0"/>
    <n v="0"/>
    <n v="0"/>
    <n v="0"/>
    <n v="0"/>
    <n v="0"/>
    <n v="0"/>
    <n v="0"/>
  </r>
  <r>
    <n v="1165"/>
    <d v="2015-11-15T00:00:00"/>
    <x v="0"/>
    <s v="UN"/>
    <s v="Qandil"/>
    <x v="4"/>
    <m/>
    <s v="ERBIL - Erbil"/>
    <m/>
    <s v="Rented houses"/>
    <s v="Winter"/>
    <s v="Delivered"/>
    <s v="In-kind"/>
    <m/>
    <n v="500"/>
    <n v="500"/>
    <s v="new IDP recipients"/>
    <m/>
    <n v="0"/>
    <n v="0"/>
    <n v="500"/>
    <n v="0"/>
    <n v="3000"/>
    <n v="0"/>
    <n v="0"/>
    <n v="0"/>
    <n v="500"/>
    <n v="0"/>
    <n v="0"/>
    <n v="0"/>
    <n v="0"/>
    <n v="0"/>
    <n v="0"/>
    <n v="0"/>
    <n v="0"/>
    <n v="0"/>
    <n v="0"/>
    <n v="0"/>
    <n v="0"/>
    <n v="0"/>
    <n v="0"/>
    <n v="0"/>
  </r>
  <r>
    <n v="1166"/>
    <d v="2015-11-15T00:00:00"/>
    <x v="0"/>
    <s v="UN"/>
    <s v="YAO"/>
    <x v="3"/>
    <m/>
    <s v="SUL - Sharbazher"/>
    <m/>
    <s v="Rented houses"/>
    <s v="Winter"/>
    <s v="Delivered"/>
    <s v="In-kind"/>
    <m/>
    <n v="167"/>
    <n v="167"/>
    <s v="new IDP recipients"/>
    <m/>
    <n v="0"/>
    <n v="0"/>
    <n v="0"/>
    <n v="1002"/>
    <n v="1002"/>
    <n v="0"/>
    <n v="167"/>
    <n v="0"/>
    <n v="167"/>
    <n v="167"/>
    <n v="0"/>
    <n v="0"/>
    <n v="0"/>
    <n v="0"/>
    <n v="0"/>
    <n v="0"/>
    <n v="0"/>
    <n v="0"/>
    <n v="0"/>
    <n v="0"/>
    <n v="0"/>
    <n v="0"/>
    <n v="0"/>
    <n v="0"/>
  </r>
  <r>
    <n v="1167"/>
    <d v="2015-11-16T00:00:00"/>
    <x v="0"/>
    <s v="UN"/>
    <s v="Qandil"/>
    <x v="2"/>
    <m/>
    <s v="DAHUK - Sumel"/>
    <m/>
    <s v="Camp"/>
    <s v="Winter"/>
    <s v="Delivered"/>
    <s v="In-kind"/>
    <m/>
    <n v="399"/>
    <m/>
    <s v="replenishment"/>
    <m/>
    <n v="0"/>
    <n v="0"/>
    <n v="3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168"/>
    <d v="2015-11-16T00:00:00"/>
    <x v="0"/>
    <s v="UN"/>
    <s v="Qandil"/>
    <x v="2"/>
    <m/>
    <s v="DAHUK - Sumel"/>
    <m/>
    <s v="Camp"/>
    <s v="Winter"/>
    <s v="Delivered"/>
    <s v="In-kind"/>
    <m/>
    <n v="421"/>
    <m/>
    <s v="replenishment"/>
    <m/>
    <n v="450"/>
    <n v="4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169"/>
    <d v="2015-11-16T00:00:00"/>
    <x v="0"/>
    <s v="UN"/>
    <s v="BCF"/>
    <x v="4"/>
    <m/>
    <s v="ERBIL - Erbil"/>
    <m/>
    <s v="Camp"/>
    <s v="Winter"/>
    <s v="Delivered"/>
    <s v="In-kind"/>
    <m/>
    <n v="35"/>
    <m/>
    <s v="new IDP recipients"/>
    <m/>
    <n v="0"/>
    <n v="0"/>
    <n v="1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170"/>
    <d v="2015-11-16T00:00:00"/>
    <x v="0"/>
    <s v="UN"/>
    <s v="REACH National"/>
    <x v="0"/>
    <m/>
    <s v="DIYALA - Kifri"/>
    <m/>
    <s v="Rented houses"/>
    <s v="Winter"/>
    <s v="Delivered"/>
    <s v="In-kind"/>
    <m/>
    <n v="1000"/>
    <n v="1000"/>
    <s v="new IDP recipients"/>
    <m/>
    <n v="0"/>
    <n v="0"/>
    <n v="1000"/>
    <n v="0"/>
    <n v="6000"/>
    <n v="1000"/>
    <n v="1000"/>
    <n v="0"/>
    <n v="1000"/>
    <n v="0"/>
    <n v="0"/>
    <n v="0"/>
    <n v="0"/>
    <n v="0"/>
    <n v="0"/>
    <n v="0"/>
    <n v="0"/>
    <n v="0"/>
    <n v="0"/>
    <n v="0"/>
    <n v="0"/>
    <n v="0"/>
    <n v="0"/>
    <n v="0"/>
  </r>
  <r>
    <n v="1171"/>
    <d v="2015-11-18T00:00:00"/>
    <x v="0"/>
    <s v="UN"/>
    <s v="UNHCR"/>
    <x v="9"/>
    <m/>
    <s v="BAGHDAD - Adhamia"/>
    <m/>
    <s v="Unfinished/Abandoned building"/>
    <s v="Normal"/>
    <s v="Delivered"/>
    <s v="In-kind"/>
    <m/>
    <n v="51"/>
    <n v="51"/>
    <s v="new IDP recipients"/>
    <m/>
    <n v="0"/>
    <n v="0"/>
    <n v="51"/>
    <n v="153"/>
    <n v="306"/>
    <n v="51"/>
    <n v="51"/>
    <n v="0"/>
    <n v="51"/>
    <n v="51"/>
    <n v="51"/>
    <n v="0"/>
    <n v="0"/>
    <n v="0"/>
    <n v="0"/>
    <n v="0"/>
    <n v="0"/>
    <n v="0"/>
    <n v="0"/>
    <n v="0"/>
    <n v="0"/>
    <n v="0"/>
    <n v="0"/>
    <n v="0"/>
  </r>
  <r>
    <n v="1172"/>
    <d v="2015-11-18T00:00:00"/>
    <x v="0"/>
    <s v="UN"/>
    <s v="UNHCR"/>
    <x v="9"/>
    <m/>
    <s v="BAGHDAD - Karkh"/>
    <m/>
    <s v="Unfinished/Abandoned building"/>
    <s v="Normal"/>
    <s v="Delivered"/>
    <s v="In-kind"/>
    <m/>
    <n v="65"/>
    <n v="65"/>
    <s v="new IDP recipients"/>
    <m/>
    <n v="0"/>
    <n v="0"/>
    <n v="65"/>
    <n v="195"/>
    <n v="390"/>
    <n v="65"/>
    <n v="65"/>
    <n v="0"/>
    <n v="65"/>
    <n v="65"/>
    <n v="65"/>
    <n v="0"/>
    <n v="0"/>
    <n v="0"/>
    <n v="0"/>
    <n v="0"/>
    <n v="0"/>
    <n v="0"/>
    <n v="0"/>
    <n v="0"/>
    <n v="0"/>
    <n v="0"/>
    <n v="0"/>
    <n v="0"/>
  </r>
  <r>
    <n v="1173"/>
    <d v="2015-11-18T00:00:00"/>
    <x v="0"/>
    <s v="UN"/>
    <s v="UNHCR"/>
    <x v="9"/>
    <m/>
    <s v="BAGHDAD - Adhamia"/>
    <m/>
    <s v="Collective Centre"/>
    <s v="Normal"/>
    <s v="Delivered"/>
    <s v="In-kind"/>
    <m/>
    <n v="58"/>
    <n v="58"/>
    <s v="new IDP recipients"/>
    <m/>
    <n v="0"/>
    <n v="0"/>
    <n v="58"/>
    <n v="174"/>
    <n v="348"/>
    <n v="58"/>
    <n v="58"/>
    <n v="0"/>
    <n v="58"/>
    <n v="58"/>
    <n v="58"/>
    <n v="0"/>
    <n v="0"/>
    <n v="0"/>
    <n v="0"/>
    <n v="0"/>
    <n v="0"/>
    <n v="0"/>
    <n v="0"/>
    <n v="0"/>
    <n v="0"/>
    <n v="0"/>
    <n v="0"/>
    <n v="0"/>
  </r>
  <r>
    <n v="1174"/>
    <d v="2015-11-18T00:00:00"/>
    <x v="0"/>
    <s v="UN"/>
    <s v="UNHCR"/>
    <x v="9"/>
    <m/>
    <s v="BAGHDAD - Adhamia"/>
    <m/>
    <s v="Unfinished/Abandoned building"/>
    <s v="Normal"/>
    <s v="Delivered"/>
    <s v="In-kind"/>
    <m/>
    <n v="87"/>
    <n v="87"/>
    <s v="new IDP recipients"/>
    <m/>
    <n v="0"/>
    <n v="0"/>
    <n v="87"/>
    <n v="261"/>
    <n v="522"/>
    <n v="87"/>
    <n v="87"/>
    <n v="0"/>
    <n v="87"/>
    <n v="87"/>
    <n v="87"/>
    <n v="0"/>
    <n v="0"/>
    <n v="0"/>
    <n v="0"/>
    <n v="0"/>
    <n v="0"/>
    <n v="0"/>
    <n v="0"/>
    <n v="0"/>
    <n v="0"/>
    <n v="0"/>
    <n v="0"/>
    <n v="0"/>
  </r>
  <r>
    <n v="1175"/>
    <d v="2015-11-18T00:00:00"/>
    <x v="0"/>
    <s v="UN"/>
    <s v="UNHCR"/>
    <x v="9"/>
    <m/>
    <s v="BAGHDAD - Abu Ghraib"/>
    <m/>
    <s v="Unfinished/Abandoned building"/>
    <s v="Normal"/>
    <s v="Delivered"/>
    <s v="In-kind"/>
    <m/>
    <n v="80"/>
    <n v="80"/>
    <s v="new IDP recipients"/>
    <m/>
    <n v="0"/>
    <n v="0"/>
    <n v="80"/>
    <n v="240"/>
    <n v="480"/>
    <n v="80"/>
    <n v="80"/>
    <n v="0"/>
    <n v="80"/>
    <n v="80"/>
    <n v="80"/>
    <n v="0"/>
    <n v="0"/>
    <n v="0"/>
    <n v="0"/>
    <n v="0"/>
    <n v="0"/>
    <n v="0"/>
    <n v="0"/>
    <n v="0"/>
    <n v="0"/>
    <n v="0"/>
    <n v="0"/>
    <n v="0"/>
  </r>
  <r>
    <n v="1176"/>
    <d v="2015-11-18T00:00:00"/>
    <x v="0"/>
    <s v="UN"/>
    <s v="Qandil"/>
    <x v="2"/>
    <m/>
    <s v="DAHUK - Zakho"/>
    <m/>
    <s v="Camp"/>
    <s v="Winter"/>
    <s v="Delivered"/>
    <s v="In-kind"/>
    <m/>
    <n v="1380"/>
    <m/>
    <s v="new IDP recipients"/>
    <m/>
    <n v="0"/>
    <n v="0"/>
    <n v="140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177"/>
    <d v="2015-11-18T00:00:00"/>
    <x v="0"/>
    <s v="UN"/>
    <s v="Qandil"/>
    <x v="2"/>
    <m/>
    <s v="DAHUK - Sumel"/>
    <m/>
    <s v="Camp"/>
    <s v="Winter"/>
    <s v="Delivered"/>
    <s v="In-kind"/>
    <m/>
    <n v="1238"/>
    <m/>
    <s v="new IDP recipients"/>
    <m/>
    <n v="0"/>
    <n v="0"/>
    <n v="0"/>
    <n v="0"/>
    <n v="0"/>
    <n v="0"/>
    <n v="1238"/>
    <n v="0"/>
    <n v="1238"/>
    <n v="0"/>
    <n v="0"/>
    <n v="0"/>
    <n v="0"/>
    <n v="0"/>
    <n v="0"/>
    <n v="0"/>
    <n v="0"/>
    <n v="0"/>
    <n v="0"/>
    <n v="0"/>
    <n v="0"/>
    <n v="0"/>
    <n v="0"/>
    <n v="0"/>
  </r>
  <r>
    <n v="1178"/>
    <d v="2015-11-18T00:00:00"/>
    <x v="0"/>
    <s v="UN"/>
    <s v="UNHCR"/>
    <x v="0"/>
    <m/>
    <s v="DIYALA - Muqdadiya"/>
    <m/>
    <s v="Own house (in case of return)"/>
    <s v="Normal"/>
    <s v="Delivered"/>
    <s v="In-kind"/>
    <m/>
    <n v="540"/>
    <n v="540"/>
    <s v="returnees"/>
    <m/>
    <n v="0"/>
    <n v="0"/>
    <n v="540"/>
    <n v="1156"/>
    <n v="3240"/>
    <n v="540"/>
    <n v="540"/>
    <n v="0"/>
    <n v="540"/>
    <n v="540"/>
    <n v="540"/>
    <n v="0"/>
    <n v="0"/>
    <n v="0"/>
    <n v="0"/>
    <n v="0"/>
    <n v="0"/>
    <n v="0"/>
    <n v="0"/>
    <n v="0"/>
    <n v="0"/>
    <n v="0"/>
    <n v="0"/>
    <n v="0"/>
  </r>
  <r>
    <n v="1179"/>
    <d v="2015-11-18T00:00:00"/>
    <x v="0"/>
    <s v="UN"/>
    <s v="REACH National"/>
    <x v="1"/>
    <m/>
    <s v="KIRKUK - Kirkuk"/>
    <m/>
    <s v="Camp"/>
    <s v="Winter"/>
    <s v="Delivered"/>
    <s v="In-kind"/>
    <m/>
    <n v="1920"/>
    <n v="1920"/>
    <s v="new IDP recipients"/>
    <m/>
    <n v="1920"/>
    <n v="1920"/>
    <n v="1920"/>
    <n v="0"/>
    <n v="11520"/>
    <n v="0"/>
    <n v="1920"/>
    <n v="0"/>
    <n v="1920"/>
    <n v="0"/>
    <n v="0"/>
    <n v="0"/>
    <n v="0"/>
    <n v="0"/>
    <n v="0"/>
    <n v="0"/>
    <n v="0"/>
    <n v="0"/>
    <n v="0"/>
    <n v="0"/>
    <n v="0"/>
    <n v="0"/>
    <n v="0"/>
    <n v="0"/>
  </r>
  <r>
    <n v="1090"/>
    <d v="2015-11-19T00:00:00"/>
    <x v="6"/>
    <s v="UN"/>
    <s v="IOM"/>
    <x v="7"/>
    <m/>
    <s v="Badra_بدرة"/>
    <m/>
    <m/>
    <s v="Winter"/>
    <s v="Delivered"/>
    <s v="In-kind"/>
    <s v="SRP"/>
    <n v="100"/>
    <n v="100"/>
    <m/>
    <m/>
    <n v="0"/>
    <n v="0"/>
    <n v="100"/>
    <n v="600"/>
    <n v="600"/>
    <n v="0"/>
    <n v="0"/>
    <n v="0"/>
    <n v="100"/>
    <n v="0"/>
    <n v="100"/>
    <n v="0"/>
    <n v="0"/>
    <n v="0"/>
    <n v="0"/>
    <n v="0"/>
    <n v="0"/>
    <n v="0"/>
    <n v="0"/>
    <n v="100"/>
    <n v="100"/>
    <n v="0"/>
    <n v="0"/>
    <n v="600"/>
  </r>
  <r>
    <n v="1092"/>
    <d v="2015-11-19T00:00:00"/>
    <x v="34"/>
    <s v="Int'l NGO"/>
    <s v="Al-Khair"/>
    <x v="17"/>
    <m/>
    <s v="Amara_العمارة"/>
    <m/>
    <m/>
    <s v="Winter"/>
    <s v="Delivered"/>
    <s v="In-kind"/>
    <s v="non-SRP"/>
    <n v="100"/>
    <n v="100"/>
    <m/>
    <m/>
    <n v="0"/>
    <n v="0"/>
    <n v="0"/>
    <n v="100"/>
    <n v="600"/>
    <n v="100"/>
    <n v="100"/>
    <n v="0"/>
    <n v="100"/>
    <n v="0"/>
    <n v="0"/>
    <n v="0"/>
    <n v="0"/>
    <n v="0"/>
    <n v="0"/>
    <n v="0"/>
    <n v="0"/>
    <n v="0"/>
    <n v="0"/>
    <n v="0"/>
    <n v="0"/>
    <n v="0"/>
    <n v="0"/>
    <n v="0"/>
  </r>
  <r>
    <n v="1180"/>
    <d v="2015-11-19T00:00:00"/>
    <x v="0"/>
    <s v="UN"/>
    <s v="UNHCR"/>
    <x v="9"/>
    <m/>
    <s v="BAGHDAD - Kadhimia"/>
    <m/>
    <s v="Informal settlements"/>
    <s v="Normal"/>
    <s v="Delivered"/>
    <s v="In-kind"/>
    <m/>
    <n v="75"/>
    <n v="75"/>
    <s v="new IDP recipients"/>
    <m/>
    <n v="0"/>
    <n v="0"/>
    <n v="75"/>
    <n v="225"/>
    <n v="450"/>
    <n v="75"/>
    <n v="75"/>
    <n v="0"/>
    <n v="75"/>
    <n v="75"/>
    <n v="75"/>
    <n v="0"/>
    <n v="0"/>
    <n v="0"/>
    <n v="0"/>
    <n v="0"/>
    <n v="0"/>
    <n v="0"/>
    <n v="0"/>
    <n v="0"/>
    <n v="0"/>
    <n v="0"/>
    <n v="0"/>
    <n v="0"/>
  </r>
  <r>
    <n v="1181"/>
    <d v="2015-11-19T00:00:00"/>
    <x v="0"/>
    <s v="UN"/>
    <s v="UNHCR"/>
    <x v="9"/>
    <m/>
    <s v="BAGHDAD - Abu Ghraib"/>
    <m/>
    <s v="Unfinished/Abandoned building"/>
    <s v="Normal"/>
    <s v="Delivered"/>
    <s v="In-kind"/>
    <m/>
    <n v="15"/>
    <n v="15"/>
    <s v="new IDP recipients"/>
    <m/>
    <n v="0"/>
    <n v="0"/>
    <n v="15"/>
    <n v="45"/>
    <n v="90"/>
    <n v="15"/>
    <n v="15"/>
    <n v="0"/>
    <n v="15"/>
    <n v="15"/>
    <n v="15"/>
    <n v="0"/>
    <n v="0"/>
    <n v="0"/>
    <n v="0"/>
    <n v="0"/>
    <n v="0"/>
    <n v="0"/>
    <n v="0"/>
    <n v="0"/>
    <n v="0"/>
    <n v="0"/>
    <n v="0"/>
    <n v="0"/>
  </r>
  <r>
    <n v="1182"/>
    <d v="2015-11-19T00:00:00"/>
    <x v="0"/>
    <s v="UN"/>
    <s v="UNHCR"/>
    <x v="9"/>
    <m/>
    <s v="BAGHDAD - Abu Ghraib"/>
    <m/>
    <s v="Unfinished/Abandoned building"/>
    <s v="Normal"/>
    <s v="Delivered"/>
    <s v="In-kind"/>
    <m/>
    <n v="72"/>
    <n v="72"/>
    <s v="new IDP recipients"/>
    <m/>
    <n v="0"/>
    <n v="0"/>
    <n v="72"/>
    <n v="216"/>
    <n v="432"/>
    <n v="72"/>
    <n v="0"/>
    <n v="0"/>
    <n v="72"/>
    <n v="0"/>
    <n v="0"/>
    <n v="0"/>
    <n v="0"/>
    <n v="0"/>
    <n v="0"/>
    <n v="0"/>
    <n v="0"/>
    <n v="0"/>
    <n v="0"/>
    <n v="0"/>
    <n v="0"/>
    <n v="0"/>
    <n v="0"/>
    <n v="0"/>
  </r>
  <r>
    <n v="1183"/>
    <d v="2015-11-19T00:00:00"/>
    <x v="0"/>
    <s v="UN"/>
    <s v="UNHCR"/>
    <x v="9"/>
    <m/>
    <s v="BAGHDAD - Abu Ghraib"/>
    <m/>
    <s v="Unfinished/Abandoned building"/>
    <s v="Normal"/>
    <s v="Delivered"/>
    <s v="In-kind"/>
    <m/>
    <n v="100"/>
    <n v="100"/>
    <s v="new IDP recipients"/>
    <m/>
    <n v="0"/>
    <n v="0"/>
    <n v="100"/>
    <n v="300"/>
    <n v="600"/>
    <n v="100"/>
    <n v="100"/>
    <n v="0"/>
    <n v="100"/>
    <n v="100"/>
    <n v="100"/>
    <n v="0"/>
    <n v="0"/>
    <n v="0"/>
    <n v="0"/>
    <n v="0"/>
    <n v="0"/>
    <n v="0"/>
    <n v="0"/>
    <n v="0"/>
    <n v="0"/>
    <n v="0"/>
    <n v="0"/>
    <n v="0"/>
  </r>
  <r>
    <n v="1184"/>
    <d v="2015-11-19T00:00:00"/>
    <x v="0"/>
    <s v="UN"/>
    <s v="Qandil"/>
    <x v="2"/>
    <m/>
    <s v="DAHUK - Zakho"/>
    <m/>
    <s v="Camp"/>
    <s v="Winter"/>
    <s v="Delivered"/>
    <s v="In-kind"/>
    <m/>
    <n v="197"/>
    <m/>
    <s v="new IDP recipients"/>
    <m/>
    <n v="240"/>
    <n v="30"/>
    <n v="4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185"/>
    <d v="2015-11-19T00:00:00"/>
    <x v="0"/>
    <s v="UN"/>
    <s v="Qandil"/>
    <x v="2"/>
    <m/>
    <s v="DAHUK - Sumel"/>
    <m/>
    <s v="Camp"/>
    <s v="Winter"/>
    <s v="Delivered"/>
    <s v="In-kind"/>
    <m/>
    <n v="712"/>
    <m/>
    <s v="new IDP recipients"/>
    <m/>
    <n v="0"/>
    <n v="0"/>
    <n v="0"/>
    <n v="0"/>
    <n v="0"/>
    <n v="0"/>
    <n v="712"/>
    <m/>
    <n v="712"/>
    <n v="0"/>
    <n v="0"/>
    <n v="0"/>
    <n v="0"/>
    <n v="0"/>
    <n v="0"/>
    <n v="0"/>
    <n v="0"/>
    <n v="0"/>
    <n v="0"/>
    <n v="0"/>
    <n v="0"/>
    <n v="0"/>
    <n v="0"/>
    <n v="0"/>
  </r>
  <r>
    <n v="1186"/>
    <d v="2015-11-19T00:00:00"/>
    <x v="0"/>
    <s v="UN"/>
    <s v="YAO"/>
    <x v="3"/>
    <m/>
    <s v="SUL - Chamchamal"/>
    <m/>
    <s v="Camp"/>
    <s v="Winter"/>
    <s v="Delivered"/>
    <s v="In-kind"/>
    <m/>
    <n v="486"/>
    <n v="486"/>
    <s v="new IDP recipients"/>
    <m/>
    <n v="0"/>
    <n v="0"/>
    <n v="0"/>
    <n v="2916"/>
    <n v="2916"/>
    <n v="0"/>
    <n v="486"/>
    <n v="0"/>
    <n v="486"/>
    <n v="486"/>
    <n v="0"/>
    <n v="0"/>
    <n v="0"/>
    <n v="0"/>
    <n v="0"/>
    <n v="0"/>
    <n v="0"/>
    <n v="0"/>
    <n v="0"/>
    <n v="0"/>
    <n v="0"/>
    <n v="0"/>
    <n v="0"/>
    <n v="0"/>
  </r>
  <r>
    <n v="1187"/>
    <d v="2015-11-20T00:00:00"/>
    <x v="0"/>
    <s v="UN"/>
    <s v="UNHCR"/>
    <x v="9"/>
    <m/>
    <s v="BAGHDAD - Abu Ghraib"/>
    <m/>
    <s v="Unfinished/Abandoned building"/>
    <s v="Normal"/>
    <s v="Delivered"/>
    <s v="In-kind"/>
    <m/>
    <n v="50"/>
    <n v="50"/>
    <s v="new IDP recipients"/>
    <m/>
    <n v="0"/>
    <n v="0"/>
    <n v="50"/>
    <n v="150"/>
    <n v="300"/>
    <n v="50"/>
    <n v="50"/>
    <n v="0"/>
    <n v="50"/>
    <n v="50"/>
    <n v="50"/>
    <n v="0"/>
    <n v="0"/>
    <n v="0"/>
    <n v="0"/>
    <n v="0"/>
    <n v="0"/>
    <n v="0"/>
    <n v="0"/>
    <n v="0"/>
    <n v="0"/>
    <n v="0"/>
    <n v="0"/>
    <n v="0"/>
  </r>
  <r>
    <n v="1188"/>
    <d v="2015-11-20T00:00:00"/>
    <x v="0"/>
    <s v="UN"/>
    <s v="UNHCR"/>
    <x v="9"/>
    <m/>
    <s v="BAGHDAD - Resafa"/>
    <m/>
    <s v="Informal settlements"/>
    <s v="Normal"/>
    <s v="Delivered"/>
    <s v="In-kind"/>
    <m/>
    <n v="75"/>
    <n v="75"/>
    <s v="new IDP recipients"/>
    <m/>
    <n v="0"/>
    <n v="0"/>
    <n v="75"/>
    <n v="225"/>
    <n v="450"/>
    <n v="75"/>
    <n v="75"/>
    <n v="0"/>
    <n v="75"/>
    <n v="75"/>
    <n v="75"/>
    <n v="0"/>
    <n v="0"/>
    <n v="0"/>
    <n v="0"/>
    <n v="0"/>
    <n v="0"/>
    <n v="0"/>
    <n v="0"/>
    <n v="0"/>
    <n v="0"/>
    <n v="0"/>
    <n v="0"/>
    <n v="0"/>
  </r>
  <r>
    <n v="1189"/>
    <d v="2015-11-20T00:00:00"/>
    <x v="0"/>
    <s v="UN"/>
    <s v="UNHCR"/>
    <x v="9"/>
    <m/>
    <s v="BAGHDAD - Mahmoudiya"/>
    <m/>
    <s v="Camp"/>
    <s v="Normal"/>
    <s v="Delivered"/>
    <s v="In-kind"/>
    <m/>
    <n v="10"/>
    <n v="10"/>
    <s v="new IDP recipients"/>
    <m/>
    <n v="0"/>
    <n v="0"/>
    <n v="10"/>
    <n v="30"/>
    <n v="60"/>
    <n v="10"/>
    <n v="10"/>
    <n v="0"/>
    <n v="10"/>
    <n v="10"/>
    <n v="10"/>
    <n v="0"/>
    <n v="0"/>
    <n v="0"/>
    <n v="0"/>
    <n v="0"/>
    <n v="0"/>
    <n v="0"/>
    <n v="0"/>
    <n v="0"/>
    <n v="0"/>
    <n v="0"/>
    <n v="0"/>
    <n v="0"/>
  </r>
  <r>
    <n v="1190"/>
    <d v="2015-11-20T00:00:00"/>
    <x v="0"/>
    <s v="UN"/>
    <s v="UNHCR"/>
    <x v="10"/>
    <m/>
    <s v="NAJAF - Najaf"/>
    <m/>
    <s v="Religious Building"/>
    <s v="Winter"/>
    <s v="Delivered"/>
    <s v="In-kind"/>
    <m/>
    <n v="349"/>
    <n v="349"/>
    <s v="new IDP recipients"/>
    <m/>
    <n v="0"/>
    <n v="0"/>
    <n v="349"/>
    <n v="0"/>
    <n v="2094"/>
    <n v="349"/>
    <n v="349"/>
    <n v="0"/>
    <n v="349"/>
    <n v="0"/>
    <n v="0"/>
    <n v="0"/>
    <n v="0"/>
    <n v="0"/>
    <n v="0"/>
    <n v="0"/>
    <n v="0"/>
    <n v="0"/>
    <n v="0"/>
    <n v="0"/>
    <n v="0"/>
    <n v="0"/>
    <n v="0"/>
    <n v="0"/>
  </r>
  <r>
    <n v="1191"/>
    <d v="2015-11-21T00:00:00"/>
    <x v="0"/>
    <s v="UN"/>
    <s v="Qandil"/>
    <x v="2"/>
    <m/>
    <s v="DAHUK - Zakho"/>
    <m/>
    <s v="Camp"/>
    <s v="Winter"/>
    <s v="Delivered"/>
    <s v="In-kind"/>
    <m/>
    <n v="581"/>
    <m/>
    <s v="new IDP recipients"/>
    <m/>
    <n v="0"/>
    <n v="0"/>
    <n v="0"/>
    <n v="652"/>
    <n v="827"/>
    <n v="0"/>
    <n v="0"/>
    <n v="0"/>
    <n v="196"/>
    <n v="0"/>
    <n v="0"/>
    <n v="0"/>
    <n v="0"/>
    <n v="0"/>
    <n v="0"/>
    <n v="0"/>
    <n v="0"/>
    <n v="0"/>
    <n v="0"/>
    <n v="0"/>
    <n v="0"/>
    <n v="0"/>
    <n v="0"/>
    <n v="0"/>
  </r>
  <r>
    <n v="1192"/>
    <d v="2015-11-21T00:00:00"/>
    <x v="0"/>
    <s v="UN"/>
    <s v="UNHCR"/>
    <x v="10"/>
    <m/>
    <s v="NAJAF - Najaf"/>
    <m/>
    <s v="Host Community"/>
    <s v="Winter"/>
    <s v="Delivered"/>
    <s v="In-kind"/>
    <m/>
    <n v="9"/>
    <n v="9"/>
    <s v="new IDP recipients"/>
    <m/>
    <n v="0"/>
    <n v="0"/>
    <n v="9"/>
    <n v="0"/>
    <n v="54"/>
    <n v="9"/>
    <n v="9"/>
    <n v="0"/>
    <n v="9"/>
    <n v="0"/>
    <n v="0"/>
    <n v="0"/>
    <n v="0"/>
    <n v="0"/>
    <n v="0"/>
    <n v="0"/>
    <n v="0"/>
    <n v="0"/>
    <n v="0"/>
    <n v="0"/>
    <n v="0"/>
    <n v="0"/>
    <n v="0"/>
    <n v="0"/>
  </r>
  <r>
    <n v="1193"/>
    <d v="2015-11-21T00:00:00"/>
    <x v="0"/>
    <s v="UN"/>
    <s v="UNHCR"/>
    <x v="10"/>
    <m/>
    <s v="NAJAF - Kufa"/>
    <m/>
    <s v="Host Community"/>
    <s v="Winter"/>
    <s v="Delivered"/>
    <s v="In-kind"/>
    <m/>
    <n v="13"/>
    <n v="13"/>
    <s v="new IDP recipients"/>
    <m/>
    <n v="0"/>
    <n v="0"/>
    <n v="13"/>
    <n v="0"/>
    <n v="78"/>
    <n v="13"/>
    <n v="13"/>
    <n v="0"/>
    <n v="13"/>
    <n v="0"/>
    <n v="0"/>
    <n v="0"/>
    <n v="0"/>
    <n v="0"/>
    <n v="0"/>
    <n v="0"/>
    <n v="0"/>
    <n v="0"/>
    <n v="0"/>
    <n v="0"/>
    <n v="0"/>
    <n v="0"/>
    <n v="0"/>
    <n v="0"/>
  </r>
  <r>
    <n v="1194"/>
    <d v="2015-11-21T00:00:00"/>
    <x v="0"/>
    <s v="UN"/>
    <s v="UNHCR"/>
    <x v="10"/>
    <m/>
    <s v="NAJAF - Manathera"/>
    <m/>
    <s v="Host Community"/>
    <s v="Winter"/>
    <s v="Delivered"/>
    <s v="In-kind"/>
    <m/>
    <n v="80"/>
    <n v="80"/>
    <s v="new IDP recipients"/>
    <m/>
    <n v="0"/>
    <n v="0"/>
    <n v="80"/>
    <n v="0"/>
    <n v="480"/>
    <n v="80"/>
    <n v="80"/>
    <n v="0"/>
    <n v="80"/>
    <n v="0"/>
    <n v="0"/>
    <n v="0"/>
    <n v="0"/>
    <n v="0"/>
    <n v="0"/>
    <n v="0"/>
    <n v="0"/>
    <n v="0"/>
    <n v="0"/>
    <n v="0"/>
    <n v="0"/>
    <n v="0"/>
    <n v="0"/>
    <n v="0"/>
  </r>
  <r>
    <n v="1195"/>
    <d v="2015-11-21T00:00:00"/>
    <x v="0"/>
    <s v="UN"/>
    <s v="UNHCR"/>
    <x v="10"/>
    <m/>
    <s v="NAJAF - Najaf"/>
    <m/>
    <s v="Host Community"/>
    <s v="Winter"/>
    <s v="Delivered"/>
    <s v="In-kind"/>
    <m/>
    <n v="6"/>
    <n v="6"/>
    <s v="new IDP recipients"/>
    <m/>
    <n v="0"/>
    <n v="0"/>
    <n v="6"/>
    <n v="0"/>
    <n v="0"/>
    <n v="6"/>
    <n v="6"/>
    <n v="0"/>
    <n v="6"/>
    <n v="0"/>
    <n v="6"/>
    <n v="0"/>
    <n v="0"/>
    <n v="0"/>
    <n v="0"/>
    <n v="0"/>
    <n v="0"/>
    <n v="0"/>
    <n v="0"/>
    <n v="0"/>
    <n v="0"/>
    <n v="0"/>
    <n v="0"/>
    <n v="0"/>
  </r>
  <r>
    <n v="1196"/>
    <d v="2015-11-21T00:00:00"/>
    <x v="0"/>
    <s v="UN"/>
    <s v="UNHCR"/>
    <x v="10"/>
    <m/>
    <s v="NAJAF - Kufa"/>
    <m/>
    <s v="Host Community"/>
    <s v="Winter"/>
    <s v="Delivered"/>
    <s v="In-kind"/>
    <m/>
    <n v="89"/>
    <n v="89"/>
    <s v="new IDP recipients"/>
    <m/>
    <n v="0"/>
    <n v="0"/>
    <n v="89"/>
    <n v="0"/>
    <n v="534"/>
    <n v="89"/>
    <n v="89"/>
    <n v="0"/>
    <n v="89"/>
    <n v="0"/>
    <n v="0"/>
    <n v="0"/>
    <n v="0"/>
    <n v="0"/>
    <n v="0"/>
    <n v="0"/>
    <n v="0"/>
    <n v="0"/>
    <n v="0"/>
    <n v="0"/>
    <n v="0"/>
    <n v="0"/>
    <n v="0"/>
    <n v="0"/>
  </r>
  <r>
    <n v="1197"/>
    <d v="2015-11-21T00:00:00"/>
    <x v="0"/>
    <s v="UN"/>
    <s v="UNHCR"/>
    <x v="10"/>
    <m/>
    <s v="NAJAF - Najaf"/>
    <m/>
    <s v="Host Community"/>
    <s v="Winter"/>
    <s v="Delivered"/>
    <s v="In-kind"/>
    <m/>
    <n v="25"/>
    <n v="25"/>
    <s v="new IDP recipients"/>
    <m/>
    <n v="0"/>
    <n v="0"/>
    <n v="25"/>
    <n v="0"/>
    <n v="125"/>
    <n v="25"/>
    <n v="25"/>
    <n v="0"/>
    <n v="25"/>
    <n v="0"/>
    <n v="0"/>
    <n v="0"/>
    <n v="0"/>
    <n v="0"/>
    <n v="0"/>
    <n v="0"/>
    <n v="0"/>
    <n v="0"/>
    <n v="0"/>
    <n v="0"/>
    <n v="0"/>
    <n v="0"/>
    <n v="0"/>
    <n v="0"/>
  </r>
  <r>
    <n v="1198"/>
    <d v="2015-11-21T00:00:00"/>
    <x v="0"/>
    <s v="UN"/>
    <s v="UNHCR"/>
    <x v="10"/>
    <m/>
    <s v="NAJAF - Kufa"/>
    <m/>
    <s v="Host Community"/>
    <s v="Winter"/>
    <s v="Delivered"/>
    <s v="In-kind"/>
    <m/>
    <n v="32"/>
    <n v="32"/>
    <s v="new IDP recipients"/>
    <m/>
    <n v="0"/>
    <n v="0"/>
    <n v="32"/>
    <n v="0"/>
    <n v="192"/>
    <n v="32"/>
    <n v="32"/>
    <n v="0"/>
    <n v="32"/>
    <n v="0"/>
    <n v="0"/>
    <n v="0"/>
    <n v="0"/>
    <n v="0"/>
    <n v="0"/>
    <n v="0"/>
    <n v="0"/>
    <n v="0"/>
    <n v="0"/>
    <n v="0"/>
    <n v="0"/>
    <n v="0"/>
    <n v="0"/>
    <n v="0"/>
  </r>
  <r>
    <n v="1199"/>
    <d v="2015-11-21T00:00:00"/>
    <x v="0"/>
    <s v="UN"/>
    <s v="UNHCR"/>
    <x v="10"/>
    <m/>
    <s v="NAJAF - Kufa"/>
    <m/>
    <s v="Religious Building"/>
    <s v="Winter"/>
    <s v="Delivered"/>
    <s v="In-kind"/>
    <m/>
    <n v="27"/>
    <n v="27"/>
    <s v="new IDP recipients"/>
    <m/>
    <n v="0"/>
    <n v="0"/>
    <n v="27"/>
    <n v="0"/>
    <n v="162"/>
    <n v="27"/>
    <n v="27"/>
    <n v="0"/>
    <n v="27"/>
    <n v="0"/>
    <n v="0"/>
    <n v="0"/>
    <n v="0"/>
    <n v="0"/>
    <n v="0"/>
    <n v="0"/>
    <n v="0"/>
    <n v="0"/>
    <n v="0"/>
    <n v="0"/>
    <n v="0"/>
    <n v="0"/>
    <n v="0"/>
    <n v="0"/>
  </r>
  <r>
    <n v="1200"/>
    <d v="2015-11-21T00:00:00"/>
    <x v="0"/>
    <s v="UN"/>
    <s v="UNHCR"/>
    <x v="10"/>
    <m/>
    <s v="NAJAF - Najaf"/>
    <m/>
    <s v="Host Community"/>
    <s v="Winter"/>
    <s v="Delivered"/>
    <s v="In-kind"/>
    <m/>
    <n v="25"/>
    <n v="25"/>
    <s v="new IDP recipients"/>
    <m/>
    <n v="0"/>
    <n v="0"/>
    <n v="25"/>
    <n v="0"/>
    <n v="125"/>
    <n v="25"/>
    <n v="25"/>
    <n v="0"/>
    <n v="25"/>
    <n v="0"/>
    <n v="0"/>
    <n v="0"/>
    <n v="0"/>
    <n v="0"/>
    <n v="0"/>
    <n v="0"/>
    <n v="0"/>
    <n v="0"/>
    <n v="0"/>
    <n v="0"/>
    <n v="0"/>
    <n v="0"/>
    <n v="0"/>
    <n v="0"/>
  </r>
  <r>
    <n v="1201"/>
    <d v="2015-11-22T00:00:00"/>
    <x v="0"/>
    <s v="UN"/>
    <s v="UNHCR"/>
    <x v="14"/>
    <m/>
    <s v="ANB - Falluja"/>
    <m/>
    <s v="Camp"/>
    <s v="Normal"/>
    <s v="Delivered"/>
    <s v="In-kind"/>
    <m/>
    <n v="250"/>
    <n v="250"/>
    <s v="new IDP recipients"/>
    <m/>
    <n v="0"/>
    <n v="0"/>
    <n v="250"/>
    <n v="750"/>
    <n v="1500"/>
    <n v="250"/>
    <n v="250"/>
    <n v="0"/>
    <n v="250"/>
    <n v="250"/>
    <n v="250"/>
    <n v="0"/>
    <n v="0"/>
    <n v="0"/>
    <n v="0"/>
    <n v="0"/>
    <n v="0"/>
    <n v="0"/>
    <n v="0"/>
    <n v="0"/>
    <n v="0"/>
    <n v="0"/>
    <n v="0"/>
    <n v="0"/>
  </r>
  <r>
    <n v="1202"/>
    <d v="2015-11-22T00:00:00"/>
    <x v="0"/>
    <s v="UN"/>
    <s v="UNHCR"/>
    <x v="14"/>
    <m/>
    <s v="ANB - Falluja"/>
    <m/>
    <s v="Informal settlements"/>
    <s v="Normal"/>
    <s v="Delivered"/>
    <s v="In-kind"/>
    <m/>
    <n v="175"/>
    <n v="175"/>
    <s v="new IDP recipients"/>
    <m/>
    <n v="0"/>
    <n v="0"/>
    <n v="175"/>
    <n v="525"/>
    <n v="1050"/>
    <n v="175"/>
    <n v="175"/>
    <n v="0"/>
    <n v="175"/>
    <n v="175"/>
    <n v="175"/>
    <n v="0"/>
    <n v="0"/>
    <n v="0"/>
    <n v="0"/>
    <n v="0"/>
    <n v="0"/>
    <n v="0"/>
    <n v="0"/>
    <n v="0"/>
    <n v="0"/>
    <n v="0"/>
    <n v="0"/>
    <n v="0"/>
  </r>
  <r>
    <n v="1203"/>
    <d v="2015-11-22T00:00:00"/>
    <x v="0"/>
    <s v="UN"/>
    <s v="UNHCR"/>
    <x v="9"/>
    <m/>
    <s v="BAGHDAD - Kadhimia"/>
    <m/>
    <s v="Informal settlements"/>
    <s v="Normal"/>
    <s v="Delivered"/>
    <s v="In-kind"/>
    <m/>
    <n v="100"/>
    <n v="100"/>
    <s v="new IDP recipients"/>
    <m/>
    <n v="0"/>
    <n v="0"/>
    <n v="100"/>
    <n v="300"/>
    <n v="600"/>
    <n v="300"/>
    <n v="100"/>
    <n v="100"/>
    <n v="100"/>
    <n v="100"/>
    <n v="100"/>
    <n v="0"/>
    <n v="0"/>
    <n v="0"/>
    <n v="0"/>
    <n v="0"/>
    <n v="0"/>
    <n v="0"/>
    <n v="0"/>
    <n v="0"/>
    <n v="0"/>
    <n v="0"/>
    <n v="0"/>
    <n v="0"/>
  </r>
  <r>
    <n v="1204"/>
    <d v="2015-11-22T00:00:00"/>
    <x v="0"/>
    <s v="UN"/>
    <s v="UNHCR"/>
    <x v="9"/>
    <m/>
    <s v="BAGHDAD - Abu Ghraib"/>
    <m/>
    <s v="Camp"/>
    <s v="Winter"/>
    <s v="Delivered"/>
    <s v="In-kind"/>
    <m/>
    <n v="500"/>
    <n v="500"/>
    <s v="new IDP recipients"/>
    <m/>
    <n v="0"/>
    <n v="0"/>
    <n v="500"/>
    <n v="3000"/>
    <n v="0"/>
    <n v="500"/>
    <n v="500"/>
    <n v="0"/>
    <n v="500"/>
    <n v="0"/>
    <n v="0"/>
    <n v="0"/>
    <n v="0"/>
    <n v="0"/>
    <n v="0"/>
    <n v="0"/>
    <n v="0"/>
    <n v="0"/>
    <n v="0"/>
    <n v="0"/>
    <n v="0"/>
    <n v="0"/>
    <n v="0"/>
    <n v="0"/>
  </r>
  <r>
    <n v="1205"/>
    <d v="2015-11-22T00:00:00"/>
    <x v="0"/>
    <s v="UN"/>
    <s v="Qandil"/>
    <x v="2"/>
    <m/>
    <s v="DAHUK - Sumel"/>
    <m/>
    <s v="Host Community"/>
    <s v="Winter"/>
    <s v="Delivered"/>
    <s v="In-kind"/>
    <m/>
    <n v="140"/>
    <n v="140"/>
    <s v="new IDP recipients"/>
    <m/>
    <n v="0"/>
    <n v="0"/>
    <n v="140"/>
    <n v="0"/>
    <n v="840"/>
    <n v="0"/>
    <n v="140"/>
    <n v="0"/>
    <n v="140"/>
    <n v="0"/>
    <n v="0"/>
    <n v="0"/>
    <n v="0"/>
    <n v="0"/>
    <n v="0"/>
    <n v="0"/>
    <n v="0"/>
    <n v="0"/>
    <n v="0"/>
    <n v="0"/>
    <n v="0"/>
    <n v="0"/>
    <n v="0"/>
    <n v="0"/>
  </r>
  <r>
    <n v="1206"/>
    <d v="2015-11-22T00:00:00"/>
    <x v="0"/>
    <s v="UN"/>
    <s v="REACH National"/>
    <x v="0"/>
    <m/>
    <s v="DIYALA - Khanaqin"/>
    <m/>
    <s v="Rented houses"/>
    <s v="Normal"/>
    <s v="Delivered"/>
    <s v="In-kind"/>
    <m/>
    <n v="260"/>
    <n v="260"/>
    <s v="new IDP recipients"/>
    <m/>
    <n v="0"/>
    <n v="0"/>
    <n v="0"/>
    <n v="1992"/>
    <n v="1992"/>
    <n v="332"/>
    <n v="332"/>
    <n v="0"/>
    <n v="0"/>
    <n v="332"/>
    <n v="332"/>
    <n v="0"/>
    <n v="0"/>
    <n v="0"/>
    <n v="0"/>
    <n v="0"/>
    <n v="0"/>
    <n v="0"/>
    <n v="0"/>
    <n v="0"/>
    <n v="0"/>
    <n v="0"/>
    <n v="0"/>
    <n v="0"/>
  </r>
  <r>
    <n v="1207"/>
    <d v="2015-11-23T00:00:00"/>
    <x v="0"/>
    <s v="UN"/>
    <s v="UNHCR"/>
    <x v="9"/>
    <m/>
    <s v="BAGHDAD - Mahmoudiya"/>
    <m/>
    <s v="Host Community"/>
    <s v="Normal"/>
    <s v="Delivered"/>
    <s v="In-kind"/>
    <m/>
    <n v="67"/>
    <n v="67"/>
    <s v="new IDP recipients"/>
    <m/>
    <n v="0"/>
    <n v="0"/>
    <n v="67"/>
    <n v="201"/>
    <n v="402"/>
    <n v="67"/>
    <n v="0"/>
    <n v="0"/>
    <n v="67"/>
    <n v="67"/>
    <n v="67"/>
    <n v="0"/>
    <n v="0"/>
    <n v="0"/>
    <n v="0"/>
    <n v="0"/>
    <n v="0"/>
    <n v="0"/>
    <n v="0"/>
    <n v="0"/>
    <n v="0"/>
    <n v="0"/>
    <n v="0"/>
    <n v="0"/>
  </r>
  <r>
    <n v="1208"/>
    <d v="2015-11-23T00:00:00"/>
    <x v="0"/>
    <s v="UN"/>
    <s v="UNHCR"/>
    <x v="9"/>
    <m/>
    <s v="BAGHDAD - Mada'in"/>
    <m/>
    <s v="Unfinished/Abandoned building"/>
    <s v="Normal"/>
    <s v="Delivered"/>
    <s v="In-kind"/>
    <m/>
    <n v="9"/>
    <n v="9"/>
    <s v="new IDP recipients"/>
    <m/>
    <n v="0"/>
    <n v="0"/>
    <n v="9"/>
    <n v="27"/>
    <n v="54"/>
    <n v="9"/>
    <n v="0"/>
    <n v="0"/>
    <n v="9"/>
    <n v="9"/>
    <n v="9"/>
    <n v="0"/>
    <n v="0"/>
    <n v="0"/>
    <n v="0"/>
    <n v="0"/>
    <n v="0"/>
    <n v="0"/>
    <n v="0"/>
    <n v="0"/>
    <n v="0"/>
    <n v="0"/>
    <n v="0"/>
    <n v="0"/>
  </r>
  <r>
    <n v="1209"/>
    <d v="2015-11-23T00:00:00"/>
    <x v="0"/>
    <s v="UN"/>
    <s v="UNHCR"/>
    <x v="9"/>
    <m/>
    <s v="BAGHDAD - Abu Ghraib"/>
    <m/>
    <s v="Unfinished/Abandoned building"/>
    <s v="Normal"/>
    <s v="Delivered"/>
    <s v="In-kind"/>
    <m/>
    <n v="63"/>
    <n v="63"/>
    <s v="new IDP recipients"/>
    <m/>
    <n v="0"/>
    <n v="0"/>
    <n v="63"/>
    <n v="189"/>
    <n v="378"/>
    <n v="63"/>
    <n v="0"/>
    <n v="0"/>
    <n v="63"/>
    <n v="63"/>
    <n v="63"/>
    <n v="0"/>
    <n v="0"/>
    <n v="0"/>
    <n v="0"/>
    <n v="0"/>
    <n v="0"/>
    <n v="0"/>
    <n v="0"/>
    <n v="0"/>
    <n v="0"/>
    <n v="0"/>
    <n v="0"/>
    <n v="0"/>
  </r>
  <r>
    <n v="1210"/>
    <d v="2015-11-23T00:00:00"/>
    <x v="0"/>
    <s v="UN"/>
    <s v="UNHCR"/>
    <x v="9"/>
    <m/>
    <s v="BAGHDAD - Thawra1"/>
    <m/>
    <s v="Unfinished/Abandoned building"/>
    <s v="Normal"/>
    <s v="Delivered"/>
    <s v="In-kind"/>
    <m/>
    <n v="100"/>
    <n v="100"/>
    <s v="new IDP recipients"/>
    <m/>
    <n v="0"/>
    <n v="0"/>
    <n v="100"/>
    <n v="300"/>
    <n v="600"/>
    <n v="100"/>
    <n v="0"/>
    <n v="0"/>
    <n v="100"/>
    <n v="100"/>
    <n v="100"/>
    <n v="0"/>
    <n v="0"/>
    <n v="0"/>
    <n v="0"/>
    <n v="0"/>
    <n v="0"/>
    <n v="0"/>
    <n v="0"/>
    <n v="0"/>
    <n v="0"/>
    <n v="0"/>
    <n v="0"/>
    <n v="0"/>
  </r>
  <r>
    <n v="1211"/>
    <d v="2015-11-23T00:00:00"/>
    <x v="0"/>
    <s v="UN"/>
    <s v="UNHCR"/>
    <x v="9"/>
    <m/>
    <s v="BAGHDAD - Adhamia"/>
    <m/>
    <s v="Unfinished/Abandoned building"/>
    <s v="Normal"/>
    <s v="Delivered"/>
    <s v="In-kind"/>
    <m/>
    <n v="93"/>
    <n v="93"/>
    <s v="new IDP recipients"/>
    <m/>
    <n v="0"/>
    <n v="0"/>
    <n v="93"/>
    <n v="279"/>
    <n v="558"/>
    <n v="93"/>
    <n v="0"/>
    <n v="0"/>
    <n v="93"/>
    <n v="93"/>
    <n v="93"/>
    <n v="0"/>
    <n v="0"/>
    <n v="0"/>
    <n v="0"/>
    <n v="0"/>
    <n v="0"/>
    <n v="0"/>
    <n v="0"/>
    <n v="0"/>
    <n v="0"/>
    <n v="0"/>
    <n v="0"/>
    <n v="0"/>
  </r>
  <r>
    <n v="1212"/>
    <d v="2015-11-23T00:00:00"/>
    <x v="0"/>
    <s v="UN"/>
    <s v="Qandil"/>
    <x v="2"/>
    <m/>
    <s v="DAHUK - Zakho"/>
    <m/>
    <s v="Host Community"/>
    <s v="Winter"/>
    <s v="Delivered"/>
    <s v="In-kind"/>
    <m/>
    <n v="550"/>
    <n v="550"/>
    <s v="new IDP recipients"/>
    <m/>
    <n v="0"/>
    <n v="0"/>
    <n v="550"/>
    <n v="0"/>
    <n v="1650"/>
    <n v="0"/>
    <n v="550"/>
    <n v="0"/>
    <n v="550"/>
    <n v="0"/>
    <n v="0"/>
    <n v="0"/>
    <n v="0"/>
    <n v="0"/>
    <n v="0"/>
    <n v="0"/>
    <n v="0"/>
    <n v="0"/>
    <n v="0"/>
    <n v="0"/>
    <n v="0"/>
    <n v="0"/>
    <n v="0"/>
    <n v="0"/>
  </r>
  <r>
    <n v="1213"/>
    <d v="2015-11-23T00:00:00"/>
    <x v="0"/>
    <s v="UN"/>
    <s v="Qandil"/>
    <x v="2"/>
    <m/>
    <s v="DAHUK - Sumel"/>
    <m/>
    <s v="Camp"/>
    <s v="Winter"/>
    <s v="Delivered"/>
    <s v="In-kind"/>
    <m/>
    <n v="3"/>
    <m/>
    <s v="new IDP recipients"/>
    <m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214"/>
    <d v="2015-11-23T00:00:00"/>
    <x v="0"/>
    <s v="UN"/>
    <s v="REACH National"/>
    <x v="0"/>
    <m/>
    <s v="DIYALA - Khanaqin"/>
    <m/>
    <s v="Rented houses"/>
    <s v="Winter"/>
    <s v="Delivered"/>
    <s v="In-kind"/>
    <m/>
    <n v="210"/>
    <n v="210"/>
    <s v="new IDP recipients"/>
    <m/>
    <n v="0"/>
    <n v="0"/>
    <n v="210"/>
    <n v="0"/>
    <n v="1260"/>
    <n v="210"/>
    <n v="210"/>
    <n v="0"/>
    <n v="210"/>
    <n v="0"/>
    <n v="0"/>
    <n v="0"/>
    <n v="0"/>
    <n v="0"/>
    <n v="0"/>
    <n v="0"/>
    <n v="0"/>
    <n v="0"/>
    <n v="0"/>
    <n v="0"/>
    <n v="0"/>
    <n v="0"/>
    <n v="0"/>
    <n v="0"/>
  </r>
  <r>
    <n v="1215"/>
    <d v="2015-11-23T00:00:00"/>
    <x v="0"/>
    <s v="UN"/>
    <s v="REACH National"/>
    <x v="0"/>
    <m/>
    <s v="DIYALA - Khanaqin"/>
    <m/>
    <s v="Camp"/>
    <s v="Winter"/>
    <s v="Delivered"/>
    <s v="In-kind"/>
    <m/>
    <n v="800"/>
    <n v="800"/>
    <s v="new IDP recipients"/>
    <m/>
    <n v="0"/>
    <n v="0"/>
    <n v="650"/>
    <n v="0"/>
    <n v="3900"/>
    <n v="650"/>
    <n v="650"/>
    <n v="0"/>
    <n v="650"/>
    <n v="0"/>
    <n v="0"/>
    <n v="0"/>
    <n v="0"/>
    <n v="0"/>
    <n v="0"/>
    <n v="0"/>
    <n v="0"/>
    <n v="0"/>
    <n v="0"/>
    <n v="0"/>
    <n v="0"/>
    <n v="0"/>
    <n v="0"/>
    <n v="0"/>
  </r>
  <r>
    <n v="1216"/>
    <d v="2015-11-23T00:00:00"/>
    <x v="0"/>
    <s v="UN"/>
    <s v="REACH National"/>
    <x v="0"/>
    <m/>
    <s v="DIYALA - Khanaqin"/>
    <m/>
    <s v="Rented houses"/>
    <s v="Winter"/>
    <s v="Delivered"/>
    <s v="In-kind"/>
    <m/>
    <n v="211"/>
    <n v="211"/>
    <s v="new IDP recipients"/>
    <m/>
    <n v="0"/>
    <n v="0"/>
    <n v="330"/>
    <n v="0"/>
    <n v="1980"/>
    <n v="330"/>
    <n v="330"/>
    <n v="0"/>
    <n v="330"/>
    <n v="0"/>
    <n v="0"/>
    <n v="0"/>
    <n v="0"/>
    <n v="0"/>
    <n v="0"/>
    <n v="0"/>
    <n v="0"/>
    <n v="0"/>
    <n v="0"/>
    <n v="0"/>
    <n v="0"/>
    <n v="0"/>
    <n v="0"/>
    <n v="0"/>
  </r>
  <r>
    <n v="1217"/>
    <d v="2015-11-23T00:00:00"/>
    <x v="0"/>
    <s v="UN"/>
    <s v="REACH National"/>
    <x v="0"/>
    <m/>
    <s v="DIYALA - Khanaqin"/>
    <m/>
    <s v="Rented houses"/>
    <s v="Winter"/>
    <s v="Delivered"/>
    <s v="In-kind"/>
    <m/>
    <n v="129"/>
    <n v="129"/>
    <s v="new IDP recipients"/>
    <m/>
    <n v="0"/>
    <n v="0"/>
    <n v="150"/>
    <n v="0"/>
    <n v="750"/>
    <n v="150"/>
    <n v="150"/>
    <n v="0"/>
    <n v="150"/>
    <n v="0"/>
    <n v="0"/>
    <n v="0"/>
    <n v="0"/>
    <n v="0"/>
    <n v="0"/>
    <n v="0"/>
    <n v="0"/>
    <n v="0"/>
    <n v="0"/>
    <n v="0"/>
    <n v="0"/>
    <n v="0"/>
    <n v="0"/>
    <n v="0"/>
  </r>
  <r>
    <n v="1218"/>
    <d v="2015-11-23T00:00:00"/>
    <x v="0"/>
    <s v="UN"/>
    <s v="REACH National"/>
    <x v="0"/>
    <m/>
    <s v="DIYALA - Khanaqin"/>
    <m/>
    <s v="Rented houses"/>
    <s v="Winter"/>
    <s v="Delivered"/>
    <s v="In-kind"/>
    <m/>
    <n v="374"/>
    <n v="374"/>
    <s v="new IDP recipients"/>
    <m/>
    <n v="0"/>
    <n v="0"/>
    <n v="500"/>
    <n v="0"/>
    <n v="3000"/>
    <n v="500"/>
    <n v="500"/>
    <n v="0"/>
    <n v="500"/>
    <n v="0"/>
    <n v="0"/>
    <n v="0"/>
    <n v="0"/>
    <n v="0"/>
    <n v="0"/>
    <n v="0"/>
    <n v="0"/>
    <n v="0"/>
    <n v="0"/>
    <n v="0"/>
    <n v="0"/>
    <n v="0"/>
    <n v="0"/>
    <n v="0"/>
  </r>
  <r>
    <n v="1219"/>
    <d v="2015-11-23T00:00:00"/>
    <x v="0"/>
    <s v="UN"/>
    <s v="REACH National"/>
    <x v="0"/>
    <m/>
    <s v="DIYALA - Khanaqin"/>
    <m/>
    <s v="Rented houses"/>
    <s v="Winter"/>
    <s v="Delivered"/>
    <s v="In-kind"/>
    <m/>
    <n v="50"/>
    <n v="50"/>
    <s v="new IDP recipients"/>
    <m/>
    <n v="0"/>
    <n v="0"/>
    <n v="55"/>
    <n v="0"/>
    <n v="330"/>
    <n v="55"/>
    <n v="55"/>
    <n v="0"/>
    <n v="55"/>
    <n v="0"/>
    <n v="0"/>
    <n v="0"/>
    <n v="0"/>
    <n v="0"/>
    <n v="0"/>
    <n v="0"/>
    <n v="0"/>
    <n v="0"/>
    <n v="0"/>
    <n v="0"/>
    <n v="0"/>
    <n v="0"/>
    <n v="0"/>
    <n v="0"/>
  </r>
  <r>
    <n v="1220"/>
    <d v="2015-11-23T00:00:00"/>
    <x v="0"/>
    <s v="UN"/>
    <s v="REACH National"/>
    <x v="0"/>
    <m/>
    <s v="DIYALA - Khanaqin"/>
    <m/>
    <s v="Rented houses"/>
    <s v="Winter"/>
    <s v="Delivered"/>
    <s v="In-kind"/>
    <m/>
    <n v="51"/>
    <n v="51"/>
    <s v="new IDP recipients"/>
    <m/>
    <n v="0"/>
    <n v="0"/>
    <n v="50"/>
    <n v="0"/>
    <n v="300"/>
    <n v="50"/>
    <n v="50"/>
    <n v="0"/>
    <n v="50"/>
    <n v="0"/>
    <n v="0"/>
    <n v="0"/>
    <n v="0"/>
    <n v="0"/>
    <n v="0"/>
    <n v="0"/>
    <n v="0"/>
    <n v="0"/>
    <n v="0"/>
    <n v="0"/>
    <n v="0"/>
    <n v="0"/>
    <n v="0"/>
    <n v="0"/>
  </r>
  <r>
    <n v="1221"/>
    <d v="2015-11-23T00:00:00"/>
    <x v="0"/>
    <s v="UN"/>
    <s v="REACH National"/>
    <x v="0"/>
    <m/>
    <s v="DIYALA - Khanaqin"/>
    <m/>
    <s v="Rented houses"/>
    <s v="Winter"/>
    <s v="Delivered"/>
    <s v="In-kind"/>
    <m/>
    <n v="500"/>
    <n v="500"/>
    <s v="new IDP recipients"/>
    <m/>
    <n v="0"/>
    <n v="0"/>
    <n v="500"/>
    <n v="0"/>
    <n v="3000"/>
    <n v="500"/>
    <n v="500"/>
    <n v="0"/>
    <n v="500"/>
    <n v="0"/>
    <n v="0"/>
    <n v="0"/>
    <n v="0"/>
    <n v="0"/>
    <n v="0"/>
    <n v="0"/>
    <n v="0"/>
    <n v="0"/>
    <n v="0"/>
    <n v="0"/>
    <n v="0"/>
    <n v="0"/>
    <n v="0"/>
    <n v="0"/>
  </r>
  <r>
    <n v="1222"/>
    <d v="2015-11-23T00:00:00"/>
    <x v="0"/>
    <s v="UN"/>
    <s v="REACH National"/>
    <x v="0"/>
    <m/>
    <s v="DIYALA - Khanaqin"/>
    <m/>
    <s v="Rented houses"/>
    <s v="Winter"/>
    <s v="Delivered"/>
    <s v="In-kind"/>
    <m/>
    <n v="94"/>
    <n v="94"/>
    <s v="new IDP recipients"/>
    <m/>
    <n v="0"/>
    <n v="0"/>
    <n v="100"/>
    <n v="0"/>
    <n v="600"/>
    <n v="100"/>
    <n v="100"/>
    <n v="0"/>
    <n v="100"/>
    <n v="0"/>
    <n v="0"/>
    <n v="0"/>
    <n v="0"/>
    <n v="0"/>
    <n v="0"/>
    <n v="0"/>
    <n v="0"/>
    <n v="0"/>
    <n v="0"/>
    <n v="0"/>
    <n v="0"/>
    <n v="0"/>
    <n v="0"/>
    <n v="0"/>
  </r>
  <r>
    <n v="1223"/>
    <d v="2015-11-23T00:00:00"/>
    <x v="0"/>
    <s v="UN"/>
    <s v="YAO"/>
    <x v="0"/>
    <m/>
    <s v="DIYALA - Khanaqin"/>
    <m/>
    <s v="Camp"/>
    <s v="Winter"/>
    <s v="Delivered"/>
    <s v="In-kind"/>
    <m/>
    <n v="250"/>
    <n v="250"/>
    <s v="new IDP recipients"/>
    <m/>
    <n v="0"/>
    <n v="0"/>
    <n v="250"/>
    <n v="0"/>
    <n v="1500"/>
    <n v="250"/>
    <n v="250"/>
    <n v="0"/>
    <n v="250"/>
    <n v="0"/>
    <n v="0"/>
    <n v="0"/>
    <n v="0"/>
    <n v="0"/>
    <n v="0"/>
    <n v="0"/>
    <n v="0"/>
    <n v="0"/>
    <n v="0"/>
    <n v="0"/>
    <n v="0"/>
    <n v="0"/>
    <n v="0"/>
    <n v="0"/>
  </r>
  <r>
    <n v="1224"/>
    <d v="2015-11-23T00:00:00"/>
    <x v="0"/>
    <s v="UN"/>
    <s v="REACH National"/>
    <x v="0"/>
    <m/>
    <s v="DIYALA - Khanaqin"/>
    <m/>
    <s v="Rented houses"/>
    <s v="Winter"/>
    <s v="Delivered"/>
    <s v="In-kind"/>
    <m/>
    <n v="125"/>
    <n v="125"/>
    <s v="new IDP recipients"/>
    <m/>
    <n v="0"/>
    <n v="0"/>
    <n v="125"/>
    <n v="0"/>
    <n v="750"/>
    <n v="125"/>
    <n v="125"/>
    <n v="0"/>
    <n v="200"/>
    <n v="0"/>
    <n v="0"/>
    <n v="0"/>
    <n v="0"/>
    <n v="0"/>
    <n v="0"/>
    <n v="0"/>
    <n v="0"/>
    <n v="0"/>
    <n v="0"/>
    <n v="0"/>
    <n v="0"/>
    <n v="0"/>
    <n v="0"/>
    <n v="0"/>
  </r>
  <r>
    <n v="1225"/>
    <d v="2015-11-23T00:00:00"/>
    <x v="0"/>
    <s v="UN"/>
    <s v="REACH National"/>
    <x v="0"/>
    <m/>
    <s v="DIYALA - Khanaqin"/>
    <m/>
    <s v="Rented houses"/>
    <s v="Winter"/>
    <s v="Delivered"/>
    <s v="In-kind"/>
    <m/>
    <n v="74"/>
    <n v="74"/>
    <s v="new IDP recipients"/>
    <m/>
    <n v="0"/>
    <n v="0"/>
    <n v="80"/>
    <n v="0"/>
    <n v="480"/>
    <n v="80"/>
    <n v="80"/>
    <n v="0"/>
    <n v="80"/>
    <n v="0"/>
    <n v="0"/>
    <n v="0"/>
    <n v="0"/>
    <n v="0"/>
    <n v="0"/>
    <n v="0"/>
    <n v="0"/>
    <n v="0"/>
    <n v="0"/>
    <n v="0"/>
    <n v="0"/>
    <n v="0"/>
    <n v="0"/>
    <n v="0"/>
  </r>
  <r>
    <n v="1226"/>
    <d v="2015-11-23T00:00:00"/>
    <x v="0"/>
    <s v="UN"/>
    <s v="REACH National"/>
    <x v="0"/>
    <m/>
    <s v="DIYALA - Khanaqin"/>
    <m/>
    <s v="Rented houses"/>
    <s v="Winter"/>
    <s v="Delivered"/>
    <s v="In-kind"/>
    <m/>
    <n v="104"/>
    <n v="104"/>
    <s v="new IDP recipients"/>
    <m/>
    <n v="0"/>
    <n v="0"/>
    <n v="115"/>
    <n v="0"/>
    <n v="690"/>
    <n v="115"/>
    <n v="115"/>
    <n v="0"/>
    <n v="115"/>
    <n v="0"/>
    <n v="0"/>
    <n v="0"/>
    <n v="0"/>
    <n v="0"/>
    <n v="0"/>
    <n v="0"/>
    <n v="0"/>
    <n v="0"/>
    <n v="0"/>
    <n v="0"/>
    <n v="0"/>
    <n v="0"/>
    <n v="0"/>
    <n v="0"/>
  </r>
  <r>
    <n v="1227"/>
    <d v="2015-11-23T00:00:00"/>
    <x v="0"/>
    <s v="UN"/>
    <s v="Qandil"/>
    <x v="4"/>
    <m/>
    <s v="ERBIL - Erbil"/>
    <m/>
    <s v="Rented houses"/>
    <s v="Winter"/>
    <s v="Delivered"/>
    <s v="Cash"/>
    <m/>
    <n v="250"/>
    <m/>
    <s v="new IDP recipients"/>
    <m/>
    <m/>
    <m/>
    <m/>
    <m/>
    <m/>
    <m/>
    <m/>
    <m/>
    <m/>
    <m/>
    <m/>
    <m/>
    <m/>
    <m/>
    <m/>
    <m/>
    <m/>
    <m/>
    <m/>
    <m/>
    <m/>
    <m/>
    <m/>
    <m/>
  </r>
  <r>
    <n v="1228"/>
    <d v="2015-11-23T00:00:00"/>
    <x v="0"/>
    <s v="UN"/>
    <s v="Qandil"/>
    <x v="4"/>
    <m/>
    <s v="ERBIL - Erbil"/>
    <m/>
    <s v="Rented houses"/>
    <s v="Winter"/>
    <s v="Delivered"/>
    <s v="In-kind"/>
    <m/>
    <n v="250"/>
    <m/>
    <s v="new IDP recipients"/>
    <m/>
    <n v="0"/>
    <n v="0"/>
    <n v="250"/>
    <n v="0"/>
    <n v="1500"/>
    <n v="0"/>
    <n v="0"/>
    <n v="0"/>
    <n v="250"/>
    <n v="0"/>
    <n v="0"/>
    <n v="0"/>
    <n v="0"/>
    <n v="0"/>
    <n v="0"/>
    <n v="0"/>
    <n v="0"/>
    <n v="0"/>
    <n v="0"/>
    <n v="0"/>
    <n v="0"/>
    <n v="0"/>
    <n v="0"/>
    <n v="0"/>
  </r>
  <r>
    <n v="1229"/>
    <d v="2015-11-23T00:00:00"/>
    <x v="0"/>
    <s v="UN"/>
    <s v="Qandil"/>
    <x v="4"/>
    <m/>
    <s v="ERBIL - Erbil"/>
    <m/>
    <s v="Rented houses"/>
    <s v="Winter"/>
    <s v="Delivered"/>
    <s v="In-kind"/>
    <m/>
    <n v="100"/>
    <m/>
    <s v="new IDP recipients"/>
    <m/>
    <n v="0"/>
    <n v="0"/>
    <n v="100"/>
    <n v="0"/>
    <n v="600"/>
    <n v="0"/>
    <n v="0"/>
    <n v="0"/>
    <n v="100"/>
    <n v="0"/>
    <n v="0"/>
    <n v="0"/>
    <n v="0"/>
    <n v="0"/>
    <n v="0"/>
    <n v="0"/>
    <n v="0"/>
    <n v="0"/>
    <n v="0"/>
    <n v="0"/>
    <n v="0"/>
    <n v="0"/>
    <n v="0"/>
    <n v="0"/>
  </r>
  <r>
    <n v="1230"/>
    <d v="2015-11-24T00:00:00"/>
    <x v="0"/>
    <s v="UN"/>
    <s v="Qandil"/>
    <x v="4"/>
    <m/>
    <s v="ERBIL - Erbil"/>
    <m/>
    <s v="Rented houses"/>
    <s v="Winter"/>
    <s v="Delivered"/>
    <s v="In-kind"/>
    <m/>
    <n v="200"/>
    <m/>
    <s v="new IDP recipients"/>
    <m/>
    <n v="0"/>
    <n v="0"/>
    <n v="200"/>
    <n v="0"/>
    <n v="1200"/>
    <n v="0"/>
    <n v="0"/>
    <n v="0"/>
    <n v="200"/>
    <n v="0"/>
    <n v="0"/>
    <n v="0"/>
    <n v="0"/>
    <n v="0"/>
    <n v="0"/>
    <n v="0"/>
    <n v="0"/>
    <n v="0"/>
    <n v="0"/>
    <n v="0"/>
    <n v="0"/>
    <n v="0"/>
    <n v="0"/>
    <n v="0"/>
  </r>
  <r>
    <n v="1231"/>
    <d v="2015-11-24T00:00:00"/>
    <x v="0"/>
    <s v="UN"/>
    <s v="Qandil"/>
    <x v="4"/>
    <m/>
    <s v="ERBIL - Erbil"/>
    <m/>
    <s v="Rented houses"/>
    <s v="Winter"/>
    <s v="Delivered"/>
    <s v="Cash"/>
    <m/>
    <n v="150"/>
    <m/>
    <s v="new IDP recipients"/>
    <m/>
    <m/>
    <m/>
    <m/>
    <m/>
    <m/>
    <m/>
    <m/>
    <m/>
    <m/>
    <m/>
    <m/>
    <m/>
    <m/>
    <m/>
    <m/>
    <m/>
    <m/>
    <m/>
    <m/>
    <m/>
    <m/>
    <m/>
    <m/>
    <m/>
  </r>
  <r>
    <n v="1232"/>
    <d v="2015-11-24T00:00:00"/>
    <x v="0"/>
    <s v="UN"/>
    <s v="BCF"/>
    <x v="4"/>
    <m/>
    <s v="ERBIL - Makhmur"/>
    <m/>
    <s v="Camp"/>
    <s v="Winter"/>
    <s v="Delivered"/>
    <s v="In-kind"/>
    <m/>
    <n v="150"/>
    <m/>
    <s v="new IDP recipients"/>
    <m/>
    <n v="0"/>
    <n v="0"/>
    <n v="150"/>
    <n v="0"/>
    <n v="900"/>
    <n v="0"/>
    <n v="0"/>
    <n v="0"/>
    <n v="150"/>
    <n v="0"/>
    <n v="0"/>
    <n v="0"/>
    <n v="0"/>
    <n v="0"/>
    <n v="0"/>
    <n v="0"/>
    <n v="0"/>
    <n v="0"/>
    <n v="0"/>
    <n v="0"/>
    <n v="0"/>
    <n v="0"/>
    <n v="0"/>
    <n v="0"/>
  </r>
  <r>
    <n v="1233"/>
    <d v="2015-11-24T00:00:00"/>
    <x v="0"/>
    <s v="UN"/>
    <s v="Qandil"/>
    <x v="4"/>
    <m/>
    <s v="ERBIL - Makhmur"/>
    <m/>
    <s v="Religious Building"/>
    <s v="Winter"/>
    <s v="Delivered"/>
    <s v="In-kind"/>
    <m/>
    <n v="210"/>
    <m/>
    <s v="new IDP recipients"/>
    <m/>
    <n v="0"/>
    <n v="0"/>
    <n v="210"/>
    <n v="0"/>
    <n v="1260"/>
    <n v="0"/>
    <n v="0"/>
    <n v="0"/>
    <n v="150"/>
    <n v="0"/>
    <n v="0"/>
    <n v="0"/>
    <n v="0"/>
    <n v="0"/>
    <n v="0"/>
    <n v="0"/>
    <n v="0"/>
    <n v="0"/>
    <n v="0"/>
    <n v="0"/>
    <n v="0"/>
    <n v="0"/>
    <n v="0"/>
    <n v="0"/>
  </r>
  <r>
    <n v="1234"/>
    <d v="2015-11-24T00:00:00"/>
    <x v="0"/>
    <s v="UN"/>
    <s v="Qandil"/>
    <x v="4"/>
    <m/>
    <s v="ERBIL - Erbil"/>
    <m/>
    <s v="Rented houses"/>
    <s v="Winter"/>
    <s v="Delivered"/>
    <s v="In-kind"/>
    <m/>
    <n v="200"/>
    <m/>
    <s v="new IDP recipients"/>
    <m/>
    <n v="0"/>
    <n v="0"/>
    <n v="200"/>
    <n v="0"/>
    <n v="1200"/>
    <n v="0"/>
    <n v="0"/>
    <n v="0"/>
    <n v="200"/>
    <n v="0"/>
    <n v="0"/>
    <n v="0"/>
    <n v="0"/>
    <n v="0"/>
    <n v="0"/>
    <n v="0"/>
    <n v="0"/>
    <n v="0"/>
    <n v="0"/>
    <n v="0"/>
    <n v="0"/>
    <n v="0"/>
    <n v="0"/>
    <n v="0"/>
  </r>
  <r>
    <n v="1235"/>
    <d v="2015-11-24T00:00:00"/>
    <x v="0"/>
    <s v="UN"/>
    <s v="Qandil"/>
    <x v="4"/>
    <m/>
    <s v="ERBIL - Erbil"/>
    <m/>
    <s v="Rented houses"/>
    <s v="Winter"/>
    <s v="Delivered"/>
    <s v="In-kind"/>
    <m/>
    <n v="250"/>
    <m/>
    <s v="new IDP recipients"/>
    <m/>
    <n v="0"/>
    <n v="0"/>
    <n v="250"/>
    <n v="0"/>
    <n v="1500"/>
    <n v="0"/>
    <n v="0"/>
    <n v="0"/>
    <n v="250"/>
    <n v="0"/>
    <n v="0"/>
    <n v="0"/>
    <n v="0"/>
    <n v="0"/>
    <n v="0"/>
    <n v="0"/>
    <n v="0"/>
    <n v="0"/>
    <n v="0"/>
    <n v="0"/>
    <n v="0"/>
    <n v="0"/>
    <n v="0"/>
    <n v="0"/>
  </r>
  <r>
    <n v="1236"/>
    <d v="2015-11-24T00:00:00"/>
    <x v="0"/>
    <s v="UN"/>
    <s v="Qandil"/>
    <x v="8"/>
    <m/>
    <s v="NIN - Telafar"/>
    <m/>
    <s v="Host Community"/>
    <s v="Winter"/>
    <s v="Delivered"/>
    <s v="In-kind"/>
    <m/>
    <n v="636"/>
    <n v="636"/>
    <s v="new IDP recipients"/>
    <m/>
    <n v="0"/>
    <n v="0"/>
    <n v="636"/>
    <n v="0"/>
    <n v="3816"/>
    <n v="0"/>
    <n v="636"/>
    <n v="0"/>
    <n v="636"/>
    <n v="0"/>
    <n v="0"/>
    <n v="0"/>
    <n v="0"/>
    <n v="0"/>
    <n v="0"/>
    <n v="0"/>
    <n v="0"/>
    <n v="0"/>
    <n v="0"/>
    <n v="0"/>
    <n v="0"/>
    <n v="0"/>
    <n v="0"/>
    <n v="0"/>
  </r>
  <r>
    <n v="1237"/>
    <d v="2015-11-24T00:00:00"/>
    <x v="0"/>
    <s v="UN"/>
    <s v="Qandil"/>
    <x v="8"/>
    <m/>
    <s v="NIN - Shikhan"/>
    <m/>
    <s v="Camp"/>
    <s v="Winter"/>
    <s v="Delivered"/>
    <s v="In-kind"/>
    <m/>
    <n v="9"/>
    <m/>
    <s v="new IDP recipients"/>
    <m/>
    <n v="0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238"/>
    <d v="2015-11-24T00:00:00"/>
    <x v="0"/>
    <s v="UN"/>
    <s v="YAO"/>
    <x v="0"/>
    <m/>
    <s v="DIYALA - Khanaqin"/>
    <m/>
    <s v="Camp"/>
    <s v="Winter"/>
    <s v="Delivered"/>
    <s v="In-kind"/>
    <m/>
    <n v="454"/>
    <m/>
    <s v="new IDP recipients"/>
    <m/>
    <n v="454"/>
    <n v="4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239"/>
    <d v="2015-11-24T00:00:00"/>
    <x v="0"/>
    <s v="UN"/>
    <s v="YAO"/>
    <x v="3"/>
    <m/>
    <s v="Kalar_كلار"/>
    <m/>
    <s v="Camp"/>
    <s v="Winter"/>
    <s v="Delivered"/>
    <s v="In-kind"/>
    <m/>
    <n v="250"/>
    <n v="250"/>
    <s v="new IDP recipients"/>
    <m/>
    <n v="0"/>
    <n v="0"/>
    <n v="250"/>
    <n v="0"/>
    <n v="1500"/>
    <n v="250"/>
    <n v="250"/>
    <n v="0"/>
    <n v="250"/>
    <n v="0"/>
    <n v="0"/>
    <n v="0"/>
    <n v="0"/>
    <n v="0"/>
    <n v="0"/>
    <n v="0"/>
    <n v="0"/>
    <n v="0"/>
    <n v="0"/>
    <n v="0"/>
    <n v="0"/>
    <n v="0"/>
    <n v="0"/>
    <n v="0"/>
  </r>
  <r>
    <n v="1240"/>
    <d v="2015-11-24T00:00:00"/>
    <x v="0"/>
    <s v="UN"/>
    <s v="REACH National"/>
    <x v="0"/>
    <m/>
    <s v="DIYALA - Khanaqin"/>
    <m/>
    <s v="Camp"/>
    <s v="Winter"/>
    <s v="Delivered"/>
    <s v="In-kind"/>
    <m/>
    <n v="41"/>
    <n v="41"/>
    <s v="new IDP recipients"/>
    <m/>
    <n v="0"/>
    <n v="0"/>
    <n v="41"/>
    <n v="0"/>
    <n v="246"/>
    <n v="41"/>
    <n v="41"/>
    <n v="0"/>
    <n v="41"/>
    <n v="0"/>
    <n v="0"/>
    <n v="0"/>
    <n v="0"/>
    <n v="0"/>
    <n v="0"/>
    <n v="0"/>
    <n v="0"/>
    <n v="0"/>
    <n v="0"/>
    <n v="0"/>
    <n v="0"/>
    <n v="0"/>
    <n v="0"/>
    <n v="0"/>
  </r>
  <r>
    <n v="1241"/>
    <d v="2015-11-25T00:00:00"/>
    <x v="0"/>
    <s v="UN"/>
    <s v="Qandil"/>
    <x v="4"/>
    <m/>
    <s v="ERBIL - Erbil"/>
    <m/>
    <s v="Rented houses"/>
    <s v="Winter"/>
    <s v="Delivered"/>
    <s v="In-kind"/>
    <m/>
    <n v="150"/>
    <n v="150"/>
    <s v="new IDP recipients"/>
    <m/>
    <n v="0"/>
    <n v="0"/>
    <n v="150"/>
    <n v="0"/>
    <n v="900"/>
    <n v="0"/>
    <n v="150"/>
    <n v="0"/>
    <n v="150"/>
    <n v="0"/>
    <n v="0"/>
    <n v="0"/>
    <n v="0"/>
    <n v="0"/>
    <n v="0"/>
    <n v="0"/>
    <n v="0"/>
    <n v="0"/>
    <n v="0"/>
    <n v="0"/>
    <n v="0"/>
    <n v="0"/>
    <n v="0"/>
    <n v="0"/>
  </r>
  <r>
    <n v="1242"/>
    <d v="2015-11-25T00:00:00"/>
    <x v="0"/>
    <s v="UN"/>
    <s v="Qandil"/>
    <x v="4"/>
    <m/>
    <s v="ERBIL - Erbil"/>
    <m/>
    <s v="Rented houses"/>
    <s v="Winter"/>
    <s v="Delivered"/>
    <s v="In-kind"/>
    <m/>
    <n v="100"/>
    <m/>
    <s v="new IDP recipients"/>
    <m/>
    <n v="0"/>
    <n v="0"/>
    <n v="100"/>
    <n v="0"/>
    <n v="600"/>
    <n v="0"/>
    <n v="0"/>
    <n v="0"/>
    <n v="100"/>
    <n v="0"/>
    <n v="0"/>
    <n v="0"/>
    <n v="0"/>
    <n v="0"/>
    <n v="0"/>
    <n v="0"/>
    <n v="0"/>
    <n v="0"/>
    <n v="0"/>
    <n v="0"/>
    <n v="0"/>
    <n v="0"/>
    <n v="0"/>
    <n v="0"/>
  </r>
  <r>
    <n v="1091"/>
    <d v="2015-11-26T00:00:00"/>
    <x v="6"/>
    <s v="UN"/>
    <s v="IOM"/>
    <x v="5"/>
    <m/>
    <s v="Tooz_طوز خورماتو"/>
    <m/>
    <m/>
    <s v="Winter"/>
    <s v="Delivered"/>
    <s v="In-kind"/>
    <s v="SRP"/>
    <n v="193"/>
    <n v="193"/>
    <m/>
    <m/>
    <n v="0"/>
    <n v="0"/>
    <n v="1158"/>
    <n v="0"/>
    <n v="1158"/>
    <n v="0"/>
    <n v="0"/>
    <n v="0"/>
    <n v="193"/>
    <n v="0"/>
    <n v="193"/>
    <n v="0"/>
    <n v="0"/>
    <n v="0"/>
    <n v="0"/>
    <n v="0"/>
    <n v="0"/>
    <n v="0"/>
    <n v="0"/>
    <n v="193"/>
    <n v="193"/>
    <n v="0"/>
    <n v="0"/>
    <n v="0"/>
  </r>
  <r>
    <n v="1093"/>
    <d v="2015-11-26T00:00:00"/>
    <x v="25"/>
    <s v="Int'l NGO"/>
    <s v="Mission East"/>
    <x v="1"/>
    <m/>
    <s v="Kirkuk__كركوك"/>
    <m/>
    <m/>
    <s v="Winter"/>
    <s v="Delivered"/>
    <s v="In-kind"/>
    <s v="non-SRP"/>
    <n v="18"/>
    <m/>
    <m/>
    <m/>
    <n v="0"/>
    <n v="0"/>
    <n v="18"/>
    <n v="0"/>
    <n v="0"/>
    <n v="22"/>
    <n v="0"/>
    <n v="0"/>
    <n v="0"/>
    <n v="0"/>
    <n v="0"/>
    <n v="0"/>
    <n v="0"/>
    <n v="0"/>
    <n v="0"/>
    <n v="174"/>
    <n v="0"/>
    <n v="0"/>
    <n v="11"/>
    <n v="0"/>
    <n v="0"/>
    <n v="0"/>
    <n v="0"/>
    <n v="0"/>
  </r>
  <r>
    <n v="1094"/>
    <d v="2015-11-26T00:00:00"/>
    <x v="14"/>
    <s v="Int'l NGO"/>
    <s v="NRC"/>
    <x v="1"/>
    <m/>
    <s v="Kirkuk__كركوك"/>
    <m/>
    <m/>
    <s v="Winter"/>
    <s v="Delivered"/>
    <s v="In-kind"/>
    <s v="SRP"/>
    <n v="516"/>
    <n v="345"/>
    <m/>
    <m/>
    <n v="0"/>
    <n v="0"/>
    <n v="581"/>
    <n v="0"/>
    <n v="3093"/>
    <n v="0"/>
    <n v="0"/>
    <n v="0"/>
    <n v="345"/>
    <n v="581"/>
    <n v="0"/>
    <n v="0"/>
    <n v="0"/>
    <n v="0"/>
    <n v="0"/>
    <n v="0"/>
    <n v="0"/>
    <n v="0"/>
    <n v="0"/>
    <n v="0"/>
    <n v="3093"/>
    <n v="0"/>
    <n v="0"/>
    <n v="0"/>
  </r>
  <r>
    <n v="1095"/>
    <d v="2015-11-26T00:00:00"/>
    <x v="27"/>
    <s v="Int'l NGO"/>
    <s v="Qandil"/>
    <x v="2"/>
    <m/>
    <s v="Dahuk__دهوك"/>
    <m/>
    <m/>
    <s v="Winter"/>
    <s v="Delivered"/>
    <s v="In-kind"/>
    <s v="non-SRP"/>
    <n v="1"/>
    <n v="1"/>
    <m/>
    <m/>
    <n v="0"/>
    <n v="0"/>
    <n v="1"/>
    <n v="6"/>
    <n v="6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</r>
  <r>
    <n v="1096"/>
    <d v="2015-11-26T00:00:00"/>
    <x v="27"/>
    <s v="Int'l NGO"/>
    <s v="Qandil"/>
    <x v="2"/>
    <m/>
    <s v="Sumel_سميل"/>
    <m/>
    <m/>
    <s v="Winter"/>
    <s v="Delivered"/>
    <s v="In-kind"/>
    <s v="non-SRP"/>
    <n v="2"/>
    <n v="2"/>
    <m/>
    <m/>
    <n v="0"/>
    <n v="0"/>
    <n v="2"/>
    <n v="12"/>
    <n v="12"/>
    <n v="2"/>
    <n v="2"/>
    <n v="0"/>
    <n v="2"/>
    <n v="2"/>
    <n v="0"/>
    <n v="0"/>
    <n v="0"/>
    <n v="0"/>
    <n v="0"/>
    <n v="0"/>
    <n v="0"/>
    <n v="0"/>
    <n v="0"/>
    <n v="0"/>
    <n v="0"/>
    <n v="0"/>
    <n v="0"/>
    <n v="0"/>
  </r>
  <r>
    <n v="1097"/>
    <d v="2015-11-26T00:00:00"/>
    <x v="27"/>
    <s v="Int'l NGO"/>
    <s v="Qandil"/>
    <x v="4"/>
    <m/>
    <s v="Choman_جومان"/>
    <m/>
    <m/>
    <s v="Winter"/>
    <s v="Delivered"/>
    <s v="Cash"/>
    <s v="non-SRP"/>
    <n v="79"/>
    <m/>
    <m/>
    <m/>
    <m/>
    <m/>
    <m/>
    <m/>
    <m/>
    <m/>
    <m/>
    <m/>
    <m/>
    <m/>
    <m/>
    <m/>
    <m/>
    <m/>
    <m/>
    <m/>
    <m/>
    <m/>
    <m/>
    <m/>
    <m/>
    <m/>
    <m/>
    <m/>
  </r>
  <r>
    <n v="1098"/>
    <d v="2015-11-26T00:00:00"/>
    <x v="27"/>
    <s v="Int'l NGO"/>
    <s v="Qandil"/>
    <x v="4"/>
    <m/>
    <s v="Erbil__اربيل"/>
    <m/>
    <m/>
    <s v="Winter"/>
    <s v="Delivered"/>
    <s v="Cash"/>
    <s v="non-SRP"/>
    <n v="2745"/>
    <m/>
    <m/>
    <m/>
    <m/>
    <m/>
    <m/>
    <m/>
    <m/>
    <m/>
    <m/>
    <m/>
    <m/>
    <m/>
    <m/>
    <m/>
    <m/>
    <m/>
    <m/>
    <m/>
    <m/>
    <m/>
    <m/>
    <m/>
    <m/>
    <m/>
    <m/>
    <m/>
  </r>
  <r>
    <n v="1099"/>
    <d v="2015-11-26T00:00:00"/>
    <x v="27"/>
    <s v="Int'l NGO"/>
    <s v="Qandil"/>
    <x v="4"/>
    <m/>
    <s v="Erbil__اربيل"/>
    <m/>
    <m/>
    <s v="Winter"/>
    <s v="Delivered"/>
    <s v="In-kind"/>
    <s v="non-SRP"/>
    <n v="1250"/>
    <m/>
    <m/>
    <m/>
    <n v="0"/>
    <n v="0"/>
    <n v="1250"/>
    <n v="0"/>
    <n v="7500"/>
    <n v="0"/>
    <n v="0"/>
    <n v="0"/>
    <n v="0"/>
    <n v="0"/>
    <n v="0"/>
    <n v="0"/>
    <n v="0"/>
    <n v="0"/>
    <n v="0"/>
    <n v="0"/>
    <n v="0"/>
    <n v="0"/>
    <n v="0"/>
    <n v="1300"/>
    <n v="0"/>
    <n v="0"/>
    <n v="0"/>
    <n v="0"/>
  </r>
  <r>
    <n v="1100"/>
    <d v="2015-11-26T00:00:00"/>
    <x v="27"/>
    <s v="Int'l NGO"/>
    <s v="Qandil"/>
    <x v="4"/>
    <m/>
    <s v="Koisnjaq_كويسنجق"/>
    <m/>
    <m/>
    <s v="Winter"/>
    <s v="Delivered"/>
    <s v="Cash"/>
    <s v="non-SRP"/>
    <n v="1000"/>
    <m/>
    <m/>
    <m/>
    <m/>
    <m/>
    <m/>
    <m/>
    <m/>
    <m/>
    <m/>
    <m/>
    <m/>
    <m/>
    <m/>
    <m/>
    <m/>
    <m/>
    <m/>
    <m/>
    <m/>
    <m/>
    <m/>
    <m/>
    <m/>
    <m/>
    <m/>
    <m/>
  </r>
  <r>
    <n v="1101"/>
    <d v="2015-11-26T00:00:00"/>
    <x v="27"/>
    <s v="Int'l NGO"/>
    <s v="Qandil"/>
    <x v="4"/>
    <m/>
    <s v="Makhmur_مخمور"/>
    <m/>
    <m/>
    <s v="Winter"/>
    <s v="Delivered"/>
    <s v="In-kind"/>
    <s v="non-SRP"/>
    <n v="150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0"/>
    <n v="0"/>
    <n v="0"/>
    <n v="0"/>
    <n v="0"/>
  </r>
  <r>
    <n v="1102"/>
    <d v="2015-11-26T00:00:00"/>
    <x v="27"/>
    <s v="Int'l NGO"/>
    <s v="Qandil"/>
    <x v="4"/>
    <m/>
    <s v="Mergasur_ميركسور"/>
    <m/>
    <m/>
    <s v="Winter"/>
    <s v="Delivered"/>
    <s v="Cash"/>
    <s v="non-SRP"/>
    <n v="63"/>
    <m/>
    <m/>
    <m/>
    <m/>
    <m/>
    <m/>
    <m/>
    <m/>
    <m/>
    <m/>
    <m/>
    <m/>
    <m/>
    <m/>
    <m/>
    <m/>
    <m/>
    <m/>
    <m/>
    <m/>
    <m/>
    <m/>
    <m/>
    <m/>
    <m/>
    <m/>
    <m/>
  </r>
  <r>
    <n v="1103"/>
    <d v="2015-11-26T00:00:00"/>
    <x v="27"/>
    <s v="Int'l NGO"/>
    <s v="Qandil"/>
    <x v="4"/>
    <m/>
    <s v="Shaqlawa_شقلاوة"/>
    <m/>
    <m/>
    <s v="Winter"/>
    <s v="Delivered"/>
    <s v="Cash"/>
    <s v="non-SRP"/>
    <n v="2200"/>
    <m/>
    <m/>
    <m/>
    <m/>
    <m/>
    <m/>
    <m/>
    <m/>
    <m/>
    <m/>
    <m/>
    <m/>
    <m/>
    <m/>
    <m/>
    <m/>
    <m/>
    <m/>
    <m/>
    <m/>
    <m/>
    <m/>
    <m/>
    <m/>
    <m/>
    <m/>
    <m/>
  </r>
  <r>
    <n v="1104"/>
    <d v="2015-11-26T00:00:00"/>
    <x v="27"/>
    <s v="Int'l NGO"/>
    <s v="Qandil"/>
    <x v="4"/>
    <m/>
    <s v="Soran_راوندوز-صوران"/>
    <m/>
    <m/>
    <s v="Winter"/>
    <s v="Delivered"/>
    <s v="Cash"/>
    <s v="non-SRP"/>
    <n v="1796"/>
    <m/>
    <m/>
    <m/>
    <m/>
    <m/>
    <m/>
    <m/>
    <m/>
    <m/>
    <m/>
    <m/>
    <m/>
    <m/>
    <m/>
    <m/>
    <m/>
    <m/>
    <m/>
    <m/>
    <m/>
    <m/>
    <m/>
    <m/>
    <m/>
    <m/>
    <m/>
    <m/>
  </r>
  <r>
    <n v="1105"/>
    <d v="2015-11-26T00:00:00"/>
    <x v="28"/>
    <s v="Nat'l NGO"/>
    <s v="REACH"/>
    <x v="0"/>
    <m/>
    <s v="Khanaqin_خانقين"/>
    <m/>
    <m/>
    <s v="Winter"/>
    <s v="Delivered"/>
    <s v="In-kind"/>
    <s v="non-SRP"/>
    <n v="2672"/>
    <n v="1441"/>
    <m/>
    <m/>
    <n v="0"/>
    <n v="0"/>
    <n v="2672"/>
    <n v="5178"/>
    <n v="15674"/>
    <n v="2672"/>
    <n v="1441"/>
    <n v="0"/>
    <n v="0"/>
    <n v="1441"/>
    <n v="0"/>
    <n v="0"/>
    <n v="0"/>
    <n v="0"/>
    <n v="0"/>
    <n v="0"/>
    <n v="0"/>
    <n v="0"/>
    <n v="0"/>
    <n v="0"/>
    <n v="0"/>
    <n v="0"/>
    <n v="0"/>
    <n v="0"/>
  </r>
  <r>
    <n v="1106"/>
    <d v="2015-11-26T00:00:00"/>
    <x v="28"/>
    <s v="Nat'l NGO"/>
    <s v="REACH"/>
    <x v="1"/>
    <m/>
    <s v="Kirkuk__كركوك"/>
    <m/>
    <m/>
    <s v="Winter"/>
    <s v="Delivered"/>
    <s v="In-kind"/>
    <s v="non-SRP"/>
    <n v="402"/>
    <n v="268"/>
    <m/>
    <m/>
    <n v="0"/>
    <n v="0"/>
    <n v="2732"/>
    <n v="1608"/>
    <n v="16392"/>
    <n v="402"/>
    <n v="2732"/>
    <n v="0"/>
    <n v="402"/>
    <n v="0"/>
    <n v="0"/>
    <n v="0"/>
    <n v="0"/>
    <n v="0"/>
    <n v="2356"/>
    <n v="0"/>
    <n v="0"/>
    <n v="0"/>
    <n v="0"/>
    <n v="0"/>
    <n v="0"/>
    <n v="0"/>
    <n v="0"/>
    <n v="0"/>
  </r>
  <r>
    <n v="1107"/>
    <d v="2015-11-26T00:00:00"/>
    <x v="24"/>
    <s v="Int'l NGO"/>
    <s v="WVI"/>
    <x v="2"/>
    <m/>
    <s v="Sumel_سميل"/>
    <m/>
    <m/>
    <s v="Winter"/>
    <s v="Delivered"/>
    <s v="In-kind"/>
    <s v="non-SRP"/>
    <n v="55"/>
    <m/>
    <m/>
    <m/>
    <n v="0"/>
    <n v="0"/>
    <n v="0"/>
    <n v="0"/>
    <n v="0"/>
    <n v="0"/>
    <n v="0"/>
    <n v="0"/>
    <n v="55"/>
    <n v="0"/>
    <n v="0"/>
    <n v="0"/>
    <n v="0"/>
    <n v="0"/>
    <n v="0"/>
    <n v="0"/>
    <n v="0"/>
    <n v="0"/>
    <n v="0"/>
    <n v="0"/>
    <n v="0"/>
    <n v="0"/>
    <n v="0"/>
    <n v="0"/>
  </r>
  <r>
    <n v="1108"/>
    <d v="2015-11-26T00:00:00"/>
    <x v="21"/>
    <s v="Nat'l NGO"/>
    <s v="YAO"/>
    <x v="0"/>
    <m/>
    <s v="Khanaqin_خانقين"/>
    <m/>
    <m/>
    <s v="Winter"/>
    <s v="Delivered"/>
    <s v="In-kind"/>
    <s v="non-SRP"/>
    <n v="278"/>
    <n v="270"/>
    <m/>
    <m/>
    <n v="500"/>
    <n v="1000"/>
    <n v="270"/>
    <n v="79"/>
    <n v="1579"/>
    <n v="556"/>
    <n v="556"/>
    <n v="0"/>
    <n v="0"/>
    <n v="20"/>
    <n v="0"/>
    <n v="0"/>
    <n v="0"/>
    <n v="0"/>
    <n v="16"/>
    <n v="0"/>
    <n v="0"/>
    <n v="0"/>
    <n v="0"/>
    <n v="278"/>
    <n v="0"/>
    <n v="0"/>
    <n v="0"/>
    <n v="0"/>
  </r>
  <r>
    <n v="1243"/>
    <d v="2015-11-26T00:00:00"/>
    <x v="0"/>
    <s v="UN"/>
    <s v="Qandil"/>
    <x v="2"/>
    <m/>
    <s v="DAHUK - Sumel"/>
    <m/>
    <s v="Host Community"/>
    <s v="Winter"/>
    <s v="Delivered"/>
    <s v="In-kind"/>
    <m/>
    <n v="450"/>
    <n v="450"/>
    <s v="new IDP recipients"/>
    <m/>
    <n v="0"/>
    <n v="0"/>
    <n v="450"/>
    <n v="0"/>
    <n v="2700"/>
    <n v="0"/>
    <n v="450"/>
    <n v="0"/>
    <n v="450"/>
    <n v="0"/>
    <n v="0"/>
    <n v="0"/>
    <n v="0"/>
    <n v="0"/>
    <n v="0"/>
    <n v="0"/>
    <n v="0"/>
    <n v="0"/>
    <n v="0"/>
    <n v="0"/>
    <n v="0"/>
    <n v="0"/>
    <n v="0"/>
    <n v="0"/>
  </r>
  <r>
    <n v="1244"/>
    <d v="2015-11-29T00:00:00"/>
    <x v="0"/>
    <s v="UN"/>
    <s v="Qandil"/>
    <x v="2"/>
    <m/>
    <s v="DAHUK - Zakho"/>
    <m/>
    <s v="Host Community"/>
    <s v="Winter"/>
    <s v="Delivered"/>
    <s v="In-kind"/>
    <m/>
    <n v="54"/>
    <n v="54"/>
    <s v="new IDP recipients"/>
    <m/>
    <n v="168"/>
    <n v="0"/>
    <n v="54"/>
    <n v="0"/>
    <n v="324"/>
    <n v="0"/>
    <n v="54"/>
    <n v="0"/>
    <n v="54"/>
    <n v="0"/>
    <n v="0"/>
    <n v="0"/>
    <n v="0"/>
    <n v="0"/>
    <n v="0"/>
    <n v="0"/>
    <n v="0"/>
    <n v="0"/>
    <n v="0"/>
    <n v="0"/>
    <n v="0"/>
    <n v="0"/>
    <n v="0"/>
    <n v="0"/>
  </r>
  <r>
    <n v="1245"/>
    <d v="2015-11-29T00:00:00"/>
    <x v="0"/>
    <s v="UN"/>
    <s v="Qandil"/>
    <x v="8"/>
    <m/>
    <s v="NIN - Shikhan"/>
    <m/>
    <s v="Camp"/>
    <s v="Winter"/>
    <s v="Delivered"/>
    <s v="In-kind"/>
    <m/>
    <n v="284"/>
    <m/>
    <s v="new IDP recipients"/>
    <m/>
    <n v="0"/>
    <n v="0"/>
    <n v="0"/>
    <n v="0"/>
    <n v="5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246"/>
    <d v="2015-11-29T00:00:00"/>
    <x v="0"/>
    <s v="UN"/>
    <s v="YAO"/>
    <x v="3"/>
    <m/>
    <s v="SUL - Darbandihkan"/>
    <m/>
    <s v="Rented houses"/>
    <s v="Winter"/>
    <s v="Delivered"/>
    <s v="In-kind"/>
    <m/>
    <n v="300"/>
    <n v="300"/>
    <s v="new IDP recipients"/>
    <m/>
    <n v="0"/>
    <n v="0"/>
    <n v="300"/>
    <n v="1800"/>
    <n v="1800"/>
    <n v="0"/>
    <n v="300"/>
    <n v="0"/>
    <n v="300"/>
    <n v="0"/>
    <n v="0"/>
    <n v="0"/>
    <n v="0"/>
    <n v="0"/>
    <n v="0"/>
    <n v="0"/>
    <n v="0"/>
    <n v="0"/>
    <n v="0"/>
    <n v="0"/>
    <n v="0"/>
    <n v="0"/>
    <n v="0"/>
    <n v="0"/>
  </r>
  <r>
    <n v="1247"/>
    <d v="2015-11-30T00:00:00"/>
    <x v="0"/>
    <s v="UN"/>
    <s v="ISHO"/>
    <x v="13"/>
    <m/>
    <s v="BASRA - Basrah"/>
    <m/>
    <s v="Host Community"/>
    <s v="Winter"/>
    <s v="Delivered"/>
    <s v="In-kind"/>
    <m/>
    <n v="200"/>
    <m/>
    <s v="new IDP recipients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248"/>
    <d v="2015-11-30T00:00:00"/>
    <x v="0"/>
    <s v="UN"/>
    <s v="REACH National"/>
    <x v="1"/>
    <m/>
    <s v="KIRKUK - Kirkuk"/>
    <m/>
    <s v="Camp"/>
    <s v="Winter"/>
    <s v="Delivered"/>
    <s v="In-kind"/>
    <m/>
    <n v="463"/>
    <n v="463"/>
    <s v="new IDP recipients"/>
    <m/>
    <n v="463"/>
    <n v="463"/>
    <n v="463"/>
    <n v="0"/>
    <n v="2778"/>
    <n v="0"/>
    <n v="463"/>
    <n v="0"/>
    <n v="463"/>
    <n v="0"/>
    <n v="0"/>
    <n v="0"/>
    <n v="0"/>
    <n v="0"/>
    <n v="0"/>
    <n v="0"/>
    <n v="0"/>
    <n v="0"/>
    <n v="0"/>
    <n v="0"/>
    <n v="0"/>
    <n v="0"/>
    <n v="0"/>
    <n v="0"/>
  </r>
  <r>
    <n v="1249"/>
    <d v="2015-11-30T00:00:00"/>
    <x v="0"/>
    <s v="UN"/>
    <s v="Qandil"/>
    <x v="8"/>
    <m/>
    <s v="NIN - Shikhan"/>
    <m/>
    <s v="Camp"/>
    <s v="Winter"/>
    <s v="Delivered"/>
    <s v="In-kind"/>
    <m/>
    <n v="576"/>
    <m/>
    <s v="new IDP recipients"/>
    <m/>
    <n v="0"/>
    <n v="0"/>
    <n v="0"/>
    <n v="0"/>
    <n v="11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250"/>
    <d v="2015-12-01T00:00:00"/>
    <x v="0"/>
    <s v="UN"/>
    <s v="Qandil"/>
    <x v="2"/>
    <m/>
    <s v="NIN - Shikhan"/>
    <m/>
    <s v="Informal settlements"/>
    <s v="Winter"/>
    <s v="Delivered"/>
    <s v="In-kind"/>
    <s v="SRP"/>
    <n v="248"/>
    <n v="248"/>
    <s v="new IDP recipients"/>
    <m/>
    <n v="0"/>
    <n v="0"/>
    <n v="248"/>
    <n v="0"/>
    <n v="1488"/>
    <n v="0"/>
    <n v="248"/>
    <n v="0"/>
    <n v="248"/>
    <n v="0"/>
    <n v="0"/>
    <n v="0"/>
    <n v="0"/>
    <n v="0"/>
    <n v="0"/>
    <n v="0"/>
    <n v="0"/>
    <n v="0"/>
    <n v="0"/>
    <n v="0"/>
    <n v="0"/>
    <n v="0"/>
    <n v="0"/>
    <n v="0"/>
  </r>
  <r>
    <n v="1251"/>
    <d v="2015-12-01T00:00:00"/>
    <x v="0"/>
    <s v="UN"/>
    <s v="Qandil"/>
    <x v="2"/>
    <m/>
    <s v="NIN - Shikhan"/>
    <m/>
    <s v="Informal settlements"/>
    <s v="Winter"/>
    <s v="Delivered"/>
    <s v="In-kind"/>
    <s v="SRP"/>
    <n v="306"/>
    <n v="306"/>
    <s v="new IDP recipients"/>
    <m/>
    <n v="0"/>
    <n v="0"/>
    <n v="306"/>
    <n v="0"/>
    <n v="1836"/>
    <n v="0"/>
    <n v="306"/>
    <n v="0"/>
    <n v="306"/>
    <n v="0"/>
    <n v="0"/>
    <n v="0"/>
    <n v="0"/>
    <n v="0"/>
    <n v="0"/>
    <n v="0"/>
    <n v="0"/>
    <n v="0"/>
    <n v="0"/>
    <n v="0"/>
    <n v="0"/>
    <n v="0"/>
    <n v="0"/>
    <n v="0"/>
  </r>
  <r>
    <n v="1252"/>
    <d v="2015-12-01T00:00:00"/>
    <x v="0"/>
    <s v="UN"/>
    <s v="Qandil"/>
    <x v="8"/>
    <m/>
    <s v="NIN - Telafar"/>
    <m/>
    <s v="Host Community"/>
    <s v="Winter"/>
    <s v="Delivered"/>
    <s v="In-kind"/>
    <s v="SRP"/>
    <n v="248"/>
    <n v="248"/>
    <s v="new IDP recipients"/>
    <m/>
    <n v="0"/>
    <n v="0"/>
    <n v="248"/>
    <n v="0"/>
    <n v="1488"/>
    <n v="0"/>
    <n v="248"/>
    <n v="0"/>
    <n v="248"/>
    <n v="0"/>
    <n v="0"/>
    <n v="0"/>
    <n v="0"/>
    <n v="0"/>
    <n v="0"/>
    <n v="0"/>
    <n v="0"/>
    <n v="0"/>
    <n v="0"/>
    <n v="0"/>
    <n v="0"/>
    <n v="0"/>
    <n v="0"/>
    <n v="0"/>
  </r>
  <r>
    <n v="1253"/>
    <d v="2015-12-01T00:00:00"/>
    <x v="0"/>
    <s v="UN"/>
    <s v="Qandil"/>
    <x v="8"/>
    <m/>
    <s v="NIN - Telafar"/>
    <m/>
    <s v="Host Community"/>
    <s v="Winter"/>
    <s v="Delivered"/>
    <s v="In-kind"/>
    <s v="SRP"/>
    <n v="306"/>
    <n v="306"/>
    <s v="new IDP recipients"/>
    <m/>
    <n v="0"/>
    <n v="0"/>
    <n v="306"/>
    <n v="0"/>
    <n v="1836"/>
    <n v="0"/>
    <n v="306"/>
    <n v="0"/>
    <n v="306"/>
    <n v="0"/>
    <n v="0"/>
    <n v="0"/>
    <n v="0"/>
    <n v="0"/>
    <n v="0"/>
    <n v="0"/>
    <n v="0"/>
    <n v="0"/>
    <n v="0"/>
    <n v="0"/>
    <n v="0"/>
    <n v="0"/>
    <n v="0"/>
    <n v="0"/>
  </r>
  <r>
    <n v="1254"/>
    <d v="2015-12-01T00:00:00"/>
    <x v="0"/>
    <s v="UN"/>
    <s v="YAO"/>
    <x v="3"/>
    <m/>
    <s v="SUL - Dokan"/>
    <m/>
    <s v="Rented houses"/>
    <s v="Winter"/>
    <s v="Delivered"/>
    <s v="In-kind"/>
    <s v="SRP"/>
    <n v="500"/>
    <n v="500"/>
    <s v="new IDP recipients"/>
    <m/>
    <n v="0"/>
    <n v="0"/>
    <n v="500"/>
    <n v="3000"/>
    <n v="3000"/>
    <n v="0"/>
    <n v="500"/>
    <n v="0"/>
    <n v="500"/>
    <n v="0"/>
    <n v="0"/>
    <n v="0"/>
    <n v="0"/>
    <n v="0"/>
    <n v="0"/>
    <n v="0"/>
    <n v="0"/>
    <n v="0"/>
    <n v="0"/>
    <n v="0"/>
    <n v="0"/>
    <n v="0"/>
    <n v="0"/>
    <n v="0"/>
  </r>
  <r>
    <n v="1255"/>
    <d v="2015-12-02T00:00:00"/>
    <x v="0"/>
    <s v="UN"/>
    <s v="Qandil"/>
    <x v="2"/>
    <m/>
    <s v="NIN - Hamdaniya"/>
    <m/>
    <s v="Host Community"/>
    <s v="Winter"/>
    <s v="Delivered"/>
    <s v="In-kind"/>
    <s v="SRP"/>
    <n v="223"/>
    <m/>
    <s v="replenishment"/>
    <m/>
    <n v="0"/>
    <n v="0"/>
    <n v="2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256"/>
    <d v="2015-12-02T00:00:00"/>
    <x v="0"/>
    <s v="UN"/>
    <s v="REACH National"/>
    <x v="0"/>
    <m/>
    <s v="DIYALA - Khanaqin"/>
    <m/>
    <s v="Rented houses"/>
    <s v="Normal"/>
    <s v="Delivered"/>
    <s v="In-kind"/>
    <s v="SRP"/>
    <n v="72"/>
    <n v="72"/>
    <s v="new IDP recipients"/>
    <m/>
    <n v="0"/>
    <n v="0"/>
    <n v="0"/>
    <n v="72"/>
    <n v="432"/>
    <n v="72"/>
    <n v="72"/>
    <n v="0"/>
    <n v="0"/>
    <n v="72"/>
    <n v="72"/>
    <n v="0"/>
    <n v="0"/>
    <n v="0"/>
    <n v="0"/>
    <n v="0"/>
    <n v="0"/>
    <n v="0"/>
    <n v="0"/>
    <n v="0"/>
    <n v="0"/>
    <n v="0"/>
    <n v="0"/>
    <n v="0"/>
  </r>
  <r>
    <n v="1257"/>
    <d v="2015-12-02T00:00:00"/>
    <x v="0"/>
    <s v="UN"/>
    <s v="REACH National"/>
    <x v="0"/>
    <m/>
    <s v="DIYALA - Khanaqin"/>
    <m/>
    <s v="Camp"/>
    <s v="Normal"/>
    <s v="Delivered"/>
    <s v="In-kind"/>
    <s v="SRP"/>
    <n v="146"/>
    <n v="146"/>
    <s v="new IDP recipients"/>
    <m/>
    <n v="0"/>
    <n v="0"/>
    <n v="0"/>
    <n v="876"/>
    <n v="876"/>
    <n v="146"/>
    <n v="146"/>
    <n v="0"/>
    <n v="0"/>
    <n v="146"/>
    <n v="146"/>
    <n v="0"/>
    <n v="0"/>
    <n v="0"/>
    <n v="0"/>
    <n v="0"/>
    <n v="0"/>
    <n v="0"/>
    <n v="0"/>
    <n v="0"/>
    <n v="0"/>
    <n v="0"/>
    <n v="0"/>
    <n v="0"/>
  </r>
  <r>
    <n v="1258"/>
    <d v="2015-12-02T00:00:00"/>
    <x v="0"/>
    <s v="UN"/>
    <s v="Qandil"/>
    <x v="8"/>
    <m/>
    <s v="NIN - Akre"/>
    <m/>
    <s v="Host Community"/>
    <s v="Winter"/>
    <s v="Delivered"/>
    <s v="In-kind"/>
    <s v="SRP"/>
    <n v="223"/>
    <m/>
    <s v="new IDP recipients"/>
    <m/>
    <n v="0"/>
    <n v="0"/>
    <n v="2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259"/>
    <d v="2015-12-02T00:00:00"/>
    <x v="0"/>
    <s v="UN"/>
    <s v="UNHCR"/>
    <x v="10"/>
    <m/>
    <s v="NAJAF - Kufa"/>
    <m/>
    <s v="Collective Centre"/>
    <s v="Winter"/>
    <s v="Delivered"/>
    <s v="In-kind"/>
    <s v="SRP"/>
    <n v="515"/>
    <n v="515"/>
    <s v="new IDP recipients"/>
    <m/>
    <n v="0"/>
    <n v="0"/>
    <n v="515"/>
    <n v="0"/>
    <n v="3090"/>
    <n v="515"/>
    <n v="515"/>
    <n v="0"/>
    <n v="515"/>
    <n v="0"/>
    <n v="0"/>
    <n v="0"/>
    <n v="0"/>
    <n v="0"/>
    <n v="0"/>
    <n v="0"/>
    <n v="0"/>
    <n v="0"/>
    <n v="0"/>
    <n v="0"/>
    <n v="0"/>
    <n v="0"/>
    <n v="0"/>
    <n v="0"/>
  </r>
  <r>
    <n v="1260"/>
    <d v="2015-12-03T00:00:00"/>
    <x v="0"/>
    <s v="UN"/>
    <s v="YAO"/>
    <x v="3"/>
    <m/>
    <s v="SUL - Sulaymaniya"/>
    <m/>
    <s v="Rented houses"/>
    <s v="Winter"/>
    <s v="Delivered"/>
    <s v="In-kind"/>
    <s v="SRP"/>
    <n v="200"/>
    <n v="200"/>
    <s v="new IDP recipients"/>
    <m/>
    <n v="0"/>
    <n v="0"/>
    <n v="200"/>
    <n v="0"/>
    <n v="1200"/>
    <n v="0"/>
    <n v="200"/>
    <n v="0"/>
    <n v="200"/>
    <n v="0"/>
    <n v="0"/>
    <n v="0"/>
    <n v="0"/>
    <n v="0"/>
    <n v="0"/>
    <n v="0"/>
    <n v="0"/>
    <n v="0"/>
    <n v="0"/>
    <n v="0"/>
    <n v="0"/>
    <n v="0"/>
    <n v="0"/>
    <n v="0"/>
  </r>
  <r>
    <n v="1261"/>
    <d v="2015-12-04T00:00:00"/>
    <x v="0"/>
    <s v="UN"/>
    <s v="UNHCR"/>
    <x v="10"/>
    <m/>
    <s v="NAJAF - Najaf"/>
    <m/>
    <s v="Collective Centre"/>
    <s v="Winter"/>
    <s v="Delivered"/>
    <s v="In-kind"/>
    <s v="SRP"/>
    <n v="229"/>
    <n v="229"/>
    <s v="new IDP recipients"/>
    <m/>
    <n v="0"/>
    <n v="0"/>
    <n v="229"/>
    <n v="0"/>
    <n v="1374"/>
    <n v="229"/>
    <n v="229"/>
    <n v="0"/>
    <n v="229"/>
    <n v="0"/>
    <n v="0"/>
    <n v="0"/>
    <n v="0"/>
    <n v="0"/>
    <n v="0"/>
    <n v="0"/>
    <n v="0"/>
    <n v="0"/>
    <n v="0"/>
    <n v="0"/>
    <n v="0"/>
    <n v="0"/>
    <n v="0"/>
    <n v="0"/>
  </r>
  <r>
    <n v="1262"/>
    <d v="2015-12-05T00:00:00"/>
    <x v="0"/>
    <s v="UN"/>
    <s v="UNHCR"/>
    <x v="10"/>
    <m/>
    <s v="NAJAF - Najaf"/>
    <m/>
    <s v="Collective Centre"/>
    <s v="Winter"/>
    <s v="Delivered"/>
    <s v="In-kind"/>
    <s v="SRP"/>
    <n v="130"/>
    <n v="130"/>
    <s v="new IDP recipients"/>
    <m/>
    <n v="0"/>
    <n v="0"/>
    <n v="130"/>
    <n v="0"/>
    <n v="780"/>
    <n v="130"/>
    <n v="130"/>
    <n v="0"/>
    <n v="130"/>
    <n v="0"/>
    <n v="0"/>
    <n v="0"/>
    <n v="0"/>
    <n v="0"/>
    <n v="0"/>
    <n v="0"/>
    <n v="0"/>
    <n v="0"/>
    <n v="0"/>
    <n v="0"/>
    <n v="0"/>
    <n v="0"/>
    <n v="0"/>
    <n v="0"/>
  </r>
  <r>
    <n v="1263"/>
    <d v="2015-12-06T00:00:00"/>
    <x v="0"/>
    <s v="UN"/>
    <s v="Qandil"/>
    <x v="2"/>
    <m/>
    <s v="DAHUK - Amedi"/>
    <m/>
    <s v="Camp"/>
    <s v="Winter"/>
    <s v="Delivered"/>
    <s v="In-kind"/>
    <s v="SRP"/>
    <n v="29"/>
    <m/>
    <s v="replenishment"/>
    <m/>
    <n v="0"/>
    <n v="0"/>
    <n v="0"/>
    <n v="0"/>
    <n v="0"/>
    <n v="0"/>
    <n v="0"/>
    <n v="0"/>
    <n v="29"/>
    <n v="0"/>
    <n v="0"/>
    <n v="0"/>
    <n v="0"/>
    <n v="0"/>
    <n v="0"/>
    <n v="0"/>
    <n v="0"/>
    <n v="0"/>
    <n v="0"/>
    <n v="0"/>
    <n v="0"/>
    <n v="0"/>
    <n v="0"/>
    <n v="0"/>
  </r>
  <r>
    <n v="1264"/>
    <d v="2015-12-07T00:00:00"/>
    <x v="0"/>
    <s v="UN"/>
    <s v="Qandil"/>
    <x v="2"/>
    <m/>
    <s v="NIN - Shikhan"/>
    <m/>
    <s v="Unfinished/Abandoned building"/>
    <s v="Winter"/>
    <s v="Delivered"/>
    <s v="In-kind"/>
    <s v="SRP"/>
    <n v="400"/>
    <n v="400"/>
    <s v="replenishment"/>
    <m/>
    <n v="0"/>
    <n v="0"/>
    <n v="400"/>
    <n v="0"/>
    <n v="2400"/>
    <n v="0"/>
    <n v="400"/>
    <n v="0"/>
    <n v="400"/>
    <n v="0"/>
    <n v="0"/>
    <n v="0"/>
    <n v="0"/>
    <n v="0"/>
    <n v="0"/>
    <n v="0"/>
    <n v="0"/>
    <n v="0"/>
    <n v="0"/>
    <n v="0"/>
    <n v="0"/>
    <n v="0"/>
    <n v="0"/>
    <n v="0"/>
  </r>
  <r>
    <n v="1265"/>
    <d v="2015-12-07T00:00:00"/>
    <x v="0"/>
    <s v="UN"/>
    <s v="Qandil"/>
    <x v="2"/>
    <m/>
    <s v="DAHUK - Zakho"/>
    <m/>
    <s v="Host Community"/>
    <s v="Winter"/>
    <s v="Delivered"/>
    <s v="In-kind"/>
    <s v="SRP"/>
    <n v="364"/>
    <n v="364"/>
    <s v="replenishment"/>
    <m/>
    <n v="0"/>
    <n v="0"/>
    <n v="364"/>
    <n v="0"/>
    <n v="2184"/>
    <n v="0"/>
    <n v="364"/>
    <n v="0"/>
    <n v="364"/>
    <n v="0"/>
    <n v="0"/>
    <n v="0"/>
    <n v="0"/>
    <n v="0"/>
    <n v="0"/>
    <n v="0"/>
    <n v="0"/>
    <n v="0"/>
    <n v="0"/>
    <n v="0"/>
    <n v="0"/>
    <n v="0"/>
    <n v="0"/>
    <n v="0"/>
  </r>
  <r>
    <n v="1266"/>
    <d v="2015-12-07T00:00:00"/>
    <x v="0"/>
    <s v="UN"/>
    <s v="REACH National"/>
    <x v="1"/>
    <m/>
    <s v="KIRKUK - Daquq"/>
    <m/>
    <s v="Host Community"/>
    <s v="Winter"/>
    <s v="Delivered"/>
    <s v="In-kind"/>
    <s v="SRP"/>
    <n v="672"/>
    <n v="672"/>
    <s v="new IDP recipients"/>
    <m/>
    <n v="672"/>
    <n v="672"/>
    <n v="672"/>
    <n v="0"/>
    <n v="4032"/>
    <n v="0"/>
    <n v="672"/>
    <n v="0"/>
    <n v="672"/>
    <n v="0"/>
    <n v="0"/>
    <n v="0"/>
    <n v="0"/>
    <n v="0"/>
    <n v="0"/>
    <n v="0"/>
    <n v="0"/>
    <n v="0"/>
    <n v="0"/>
    <n v="0"/>
    <n v="0"/>
    <n v="0"/>
    <n v="0"/>
    <n v="0"/>
  </r>
  <r>
    <n v="1267"/>
    <d v="2015-12-07T00:00:00"/>
    <x v="0"/>
    <s v="UN"/>
    <s v="YAO"/>
    <x v="3"/>
    <m/>
    <s v="SUL - Halabja"/>
    <m/>
    <s v="Rented houses"/>
    <s v="Winter"/>
    <s v="Delivered"/>
    <s v="In-kind"/>
    <s v="SRP"/>
    <n v="250"/>
    <m/>
    <s v="new IDP recipients"/>
    <m/>
    <n v="0"/>
    <n v="0"/>
    <n v="250"/>
    <n v="0"/>
    <n v="1500"/>
    <n v="0"/>
    <n v="0"/>
    <n v="0"/>
    <n v="250"/>
    <n v="0"/>
    <n v="0"/>
    <n v="0"/>
    <n v="0"/>
    <n v="0"/>
    <n v="0"/>
    <n v="0"/>
    <n v="0"/>
    <n v="0"/>
    <n v="0"/>
    <n v="0"/>
    <n v="0"/>
    <n v="0"/>
    <n v="0"/>
    <n v="0"/>
  </r>
  <r>
    <n v="1268"/>
    <d v="2015-12-07T00:00:00"/>
    <x v="6"/>
    <s v="UN"/>
    <s v="IOM"/>
    <x v="1"/>
    <m/>
    <s v="Daquq_داقوق"/>
    <m/>
    <m/>
    <s v="Winter"/>
    <s v="Delivered"/>
    <s v="In-kind"/>
    <s v="SRP"/>
    <n v="177"/>
    <n v="177"/>
    <m/>
    <m/>
    <n v="0"/>
    <n v="0"/>
    <n v="177"/>
    <n v="0"/>
    <n v="1062"/>
    <n v="0"/>
    <n v="0"/>
    <n v="0"/>
    <n v="177"/>
    <n v="0"/>
    <n v="177"/>
    <n v="0"/>
    <n v="0"/>
    <n v="0"/>
    <n v="0"/>
    <n v="0"/>
    <n v="0"/>
    <n v="0"/>
    <n v="0"/>
    <n v="177"/>
    <n v="177"/>
    <n v="0"/>
    <n v="0"/>
    <n v="0"/>
  </r>
  <r>
    <n v="1269"/>
    <d v="2015-12-08T00:00:00"/>
    <x v="0"/>
    <s v="UN"/>
    <s v="UNHCR"/>
    <x v="9"/>
    <m/>
    <s v="BAGHDAD - Mada'in"/>
    <m/>
    <s v="Camp"/>
    <s v="Winter"/>
    <s v="Delivered"/>
    <s v="In-kind"/>
    <s v="SRP"/>
    <n v="342"/>
    <n v="342"/>
    <s v="new IDP recipients"/>
    <m/>
    <n v="0"/>
    <n v="0"/>
    <n v="342"/>
    <n v="0"/>
    <n v="2052"/>
    <n v="342"/>
    <n v="342"/>
    <n v="0"/>
    <n v="342"/>
    <n v="0"/>
    <n v="0"/>
    <n v="0"/>
    <n v="0"/>
    <n v="0"/>
    <n v="0"/>
    <n v="0"/>
    <n v="0"/>
    <n v="0"/>
    <n v="0"/>
    <n v="0"/>
    <n v="0"/>
    <n v="0"/>
    <n v="0"/>
    <n v="0"/>
  </r>
  <r>
    <n v="1270"/>
    <d v="2015-12-08T00:00:00"/>
    <x v="0"/>
    <s v="UN"/>
    <s v="Qandil"/>
    <x v="2"/>
    <m/>
    <s v="NIN - Shikhan"/>
    <m/>
    <s v="Informal settlements"/>
    <s v="Winter"/>
    <s v="Delivered"/>
    <s v="In-kind"/>
    <s v="SRP"/>
    <n v="440"/>
    <n v="440"/>
    <s v="replenishment"/>
    <m/>
    <n v="0"/>
    <n v="0"/>
    <n v="440"/>
    <n v="0"/>
    <n v="2640"/>
    <n v="0"/>
    <n v="440"/>
    <n v="0"/>
    <n v="440"/>
    <n v="0"/>
    <n v="0"/>
    <n v="0"/>
    <n v="0"/>
    <n v="0"/>
    <n v="0"/>
    <n v="0"/>
    <n v="0"/>
    <n v="0"/>
    <n v="0"/>
    <n v="0"/>
    <n v="0"/>
    <n v="0"/>
    <n v="0"/>
    <n v="0"/>
  </r>
  <r>
    <n v="1271"/>
    <d v="2015-12-08T00:00:00"/>
    <x v="0"/>
    <s v="UN"/>
    <s v="Qandil"/>
    <x v="2"/>
    <m/>
    <s v="DAHUK - Zakho"/>
    <m/>
    <s v="Unfinished/Abandoned building"/>
    <s v="Winter"/>
    <s v="Delivered"/>
    <s v="In-kind"/>
    <s v="SRP"/>
    <n v="100"/>
    <n v="100"/>
    <s v="replenishment"/>
    <m/>
    <n v="0"/>
    <n v="0"/>
    <n v="100"/>
    <n v="0"/>
    <n v="600"/>
    <n v="0"/>
    <n v="100"/>
    <n v="0"/>
    <n v="100"/>
    <n v="0"/>
    <n v="0"/>
    <n v="0"/>
    <n v="0"/>
    <n v="0"/>
    <n v="0"/>
    <n v="0"/>
    <n v="0"/>
    <n v="0"/>
    <n v="0"/>
    <n v="0"/>
    <n v="0"/>
    <n v="0"/>
    <n v="0"/>
    <n v="0"/>
  </r>
  <r>
    <n v="1272"/>
    <d v="2015-12-08T00:00:00"/>
    <x v="0"/>
    <s v="UN"/>
    <s v="Qandil"/>
    <x v="2"/>
    <m/>
    <s v="NIN - Shikhan"/>
    <m/>
    <s v="Camp"/>
    <s v="Winter"/>
    <s v="Delivered"/>
    <s v="In-kind"/>
    <s v="SRP"/>
    <n v="445"/>
    <m/>
    <s v="replenishment"/>
    <m/>
    <n v="0"/>
    <n v="0"/>
    <n v="44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273"/>
    <d v="2015-12-08T00:00:00"/>
    <x v="0"/>
    <s v="UN"/>
    <s v="Al-Khair"/>
    <x v="17"/>
    <m/>
    <s v="MISSAN - Amara"/>
    <m/>
    <s v="Host Community"/>
    <s v="Winter"/>
    <s v="Delivered"/>
    <s v="In-kind"/>
    <s v="SRP"/>
    <n v="100"/>
    <n v="100"/>
    <s v="new IDP recipients"/>
    <m/>
    <n v="0"/>
    <n v="0"/>
    <n v="100"/>
    <n v="0"/>
    <n v="600"/>
    <n v="100"/>
    <n v="100"/>
    <n v="0"/>
    <n v="100"/>
    <n v="0"/>
    <n v="0"/>
    <n v="0"/>
    <n v="0"/>
    <n v="0"/>
    <n v="0"/>
    <n v="0"/>
    <n v="0"/>
    <n v="0"/>
    <n v="0"/>
    <n v="0"/>
    <n v="0"/>
    <n v="0"/>
    <n v="0"/>
    <n v="0"/>
  </r>
  <r>
    <n v="1274"/>
    <d v="2015-12-08T00:00:00"/>
    <x v="0"/>
    <s v="UN"/>
    <s v="YAO"/>
    <x v="3"/>
    <m/>
    <s v="SUL - Kalar"/>
    <m/>
    <s v="Rented houses"/>
    <s v="Winter"/>
    <s v="Delivered"/>
    <s v="In-kind"/>
    <s v="SRP"/>
    <n v="700"/>
    <n v="700"/>
    <s v="new IDP recipients"/>
    <m/>
    <n v="0"/>
    <n v="0"/>
    <n v="700"/>
    <n v="0"/>
    <n v="4200"/>
    <n v="700"/>
    <n v="0"/>
    <n v="0"/>
    <n v="700"/>
    <n v="0"/>
    <n v="0"/>
    <n v="0"/>
    <n v="0"/>
    <n v="0"/>
    <n v="0"/>
    <n v="0"/>
    <n v="0"/>
    <n v="0"/>
    <n v="0"/>
    <n v="0"/>
    <n v="0"/>
    <n v="0"/>
    <n v="0"/>
    <n v="0"/>
  </r>
  <r>
    <n v="1275"/>
    <d v="2015-12-08T00:00:00"/>
    <x v="6"/>
    <s v="UN"/>
    <s v="IOM"/>
    <x v="5"/>
    <m/>
    <s v="Samarra_سامراء"/>
    <m/>
    <m/>
    <s v="Winter"/>
    <s v="Delivered"/>
    <s v="In-kind"/>
    <s v="SRP"/>
    <n v="150"/>
    <n v="150"/>
    <m/>
    <m/>
    <n v="0"/>
    <n v="0"/>
    <n v="150"/>
    <n v="0"/>
    <n v="900"/>
    <n v="0"/>
    <n v="0"/>
    <n v="0"/>
    <n v="0"/>
    <n v="0"/>
    <n v="150"/>
    <n v="0"/>
    <n v="0"/>
    <n v="0"/>
    <n v="0"/>
    <n v="0"/>
    <n v="0"/>
    <n v="0"/>
    <n v="0"/>
    <n v="150"/>
    <n v="150"/>
    <n v="0"/>
    <n v="0"/>
    <n v="0"/>
  </r>
  <r>
    <n v="1276"/>
    <d v="2015-12-08T00:00:00"/>
    <x v="6"/>
    <s v="UN"/>
    <s v="IOM"/>
    <x v="9"/>
    <m/>
    <s v="Abu Ghraib_أبو غريب"/>
    <m/>
    <m/>
    <s v="Winter"/>
    <s v="Delivered"/>
    <s v="In-kind"/>
    <s v="SRP"/>
    <n v="150"/>
    <n v="150"/>
    <m/>
    <m/>
    <n v="0"/>
    <n v="0"/>
    <n v="150"/>
    <n v="0"/>
    <n v="900"/>
    <n v="0"/>
    <n v="0"/>
    <n v="0"/>
    <n v="150"/>
    <n v="0"/>
    <n v="150"/>
    <n v="0"/>
    <n v="0"/>
    <n v="0"/>
    <n v="0"/>
    <n v="0"/>
    <n v="0"/>
    <n v="0"/>
    <n v="0"/>
    <n v="150"/>
    <n v="150"/>
    <n v="0"/>
    <n v="0"/>
    <n v="0"/>
  </r>
  <r>
    <n v="1277"/>
    <d v="2015-12-08T00:00:00"/>
    <x v="6"/>
    <s v="UN"/>
    <s v="IOM"/>
    <x v="5"/>
    <m/>
    <s v="Tikrit_تكريت"/>
    <m/>
    <m/>
    <s v="Winter"/>
    <s v="Delivered"/>
    <s v="In-kind"/>
    <s v="SRP"/>
    <n v="200"/>
    <n v="200"/>
    <m/>
    <m/>
    <n v="0"/>
    <n v="0"/>
    <n v="200"/>
    <n v="0"/>
    <n v="1200"/>
    <n v="0"/>
    <n v="0"/>
    <n v="0"/>
    <n v="200"/>
    <n v="0"/>
    <n v="200"/>
    <n v="0"/>
    <n v="0"/>
    <n v="0"/>
    <n v="0"/>
    <n v="0"/>
    <n v="0"/>
    <n v="0"/>
    <n v="0"/>
    <n v="200"/>
    <n v="200"/>
    <n v="0"/>
    <n v="0"/>
    <n v="0"/>
  </r>
  <r>
    <n v="1278"/>
    <d v="2015-12-08T00:00:00"/>
    <x v="6"/>
    <s v="UN"/>
    <s v="IOM"/>
    <x v="1"/>
    <m/>
    <s v="Kirkuk__كركوك"/>
    <m/>
    <m/>
    <s v="Winter"/>
    <s v="Delivered"/>
    <s v="In-kind"/>
    <s v="SRP"/>
    <n v="150"/>
    <n v="150"/>
    <m/>
    <m/>
    <n v="0"/>
    <n v="0"/>
    <n v="150"/>
    <n v="0"/>
    <n v="900"/>
    <n v="0"/>
    <n v="0"/>
    <n v="0"/>
    <n v="150"/>
    <n v="0"/>
    <n v="150"/>
    <n v="0"/>
    <n v="0"/>
    <n v="0"/>
    <n v="0"/>
    <n v="0"/>
    <n v="0"/>
    <n v="0"/>
    <n v="0"/>
    <n v="150"/>
    <n v="150"/>
    <n v="0"/>
    <n v="0"/>
    <n v="0"/>
  </r>
  <r>
    <n v="1279"/>
    <d v="2015-12-08T00:00:00"/>
    <x v="0"/>
    <s v="UN"/>
    <s v="UNHCR"/>
    <x v="10"/>
    <m/>
    <s v="NAJAF - Manathera"/>
    <m/>
    <s v="Collective Centre"/>
    <s v="Winter"/>
    <s v="Delivered"/>
    <s v="In-kind"/>
    <s v="SRP"/>
    <n v="18"/>
    <n v="18"/>
    <s v="new IDP recipients"/>
    <m/>
    <n v="0"/>
    <n v="0"/>
    <n v="18"/>
    <n v="0"/>
    <n v="108"/>
    <n v="18"/>
    <n v="18"/>
    <n v="0"/>
    <n v="18"/>
    <n v="0"/>
    <n v="0"/>
    <n v="0"/>
    <n v="0"/>
    <n v="0"/>
    <n v="0"/>
    <n v="0"/>
    <n v="0"/>
    <n v="0"/>
    <n v="0"/>
    <n v="0"/>
    <n v="0"/>
    <n v="0"/>
    <n v="0"/>
    <n v="0"/>
  </r>
  <r>
    <n v="1280"/>
    <d v="2015-12-09T00:00:00"/>
    <x v="0"/>
    <s v="UN"/>
    <s v="Qandil"/>
    <x v="2"/>
    <m/>
    <s v="NIN - Shikhan"/>
    <m/>
    <s v="Host Community"/>
    <s v="Winter"/>
    <s v="Delivered"/>
    <s v="In-kind"/>
    <s v="SRP"/>
    <n v="130"/>
    <n v="130"/>
    <s v="replenishment"/>
    <m/>
    <n v="0"/>
    <n v="0"/>
    <n v="130"/>
    <n v="0"/>
    <n v="780"/>
    <n v="0"/>
    <n v="130"/>
    <n v="0"/>
    <n v="130"/>
    <n v="0"/>
    <n v="0"/>
    <n v="0"/>
    <n v="0"/>
    <n v="0"/>
    <n v="0"/>
    <n v="0"/>
    <n v="0"/>
    <n v="0"/>
    <n v="0"/>
    <n v="0"/>
    <n v="0"/>
    <n v="0"/>
    <n v="0"/>
    <n v="0"/>
  </r>
  <r>
    <n v="1281"/>
    <d v="2015-12-09T00:00:00"/>
    <x v="0"/>
    <s v="UN"/>
    <s v="Qandil"/>
    <x v="4"/>
    <m/>
    <s v="ERBIL - Erbil"/>
    <m/>
    <s v="Rented houses"/>
    <s v="Winter"/>
    <s v="Delivered"/>
    <s v="Cash"/>
    <s v="SRP"/>
    <n v="100"/>
    <m/>
    <s v="new IDP recipients"/>
    <m/>
    <n v="0"/>
    <n v="0"/>
    <n v="100"/>
    <n v="0"/>
    <n v="600"/>
    <n v="0"/>
    <n v="100"/>
    <n v="0"/>
    <n v="100"/>
    <n v="0"/>
    <n v="0"/>
    <n v="0"/>
    <n v="0"/>
    <n v="0"/>
    <n v="0"/>
    <n v="0"/>
    <n v="0"/>
    <n v="0"/>
    <n v="0"/>
    <n v="0"/>
    <n v="0"/>
    <n v="0"/>
    <n v="0"/>
    <n v="0"/>
  </r>
  <r>
    <n v="1282"/>
    <d v="2015-12-09T00:00:00"/>
    <x v="0"/>
    <s v="UN"/>
    <s v="Qandil"/>
    <x v="4"/>
    <m/>
    <s v="ERBIL - Koisnjaq"/>
    <m/>
    <s v="Rented houses"/>
    <s v="Winter"/>
    <s v="Delivered"/>
    <s v="Cash"/>
    <s v="SRP"/>
    <n v="500"/>
    <m/>
    <s v="new IDP recipients"/>
    <m/>
    <n v="0"/>
    <n v="0"/>
    <n v="500"/>
    <n v="0"/>
    <n v="3000"/>
    <n v="0"/>
    <n v="500"/>
    <n v="0"/>
    <n v="500"/>
    <n v="0"/>
    <n v="0"/>
    <n v="0"/>
    <n v="0"/>
    <n v="0"/>
    <n v="0"/>
    <n v="0"/>
    <n v="0"/>
    <n v="0"/>
    <n v="0"/>
    <n v="0"/>
    <n v="0"/>
    <n v="0"/>
    <n v="0"/>
    <n v="0"/>
  </r>
  <r>
    <n v="1283"/>
    <d v="2015-12-09T00:00:00"/>
    <x v="0"/>
    <s v="UN"/>
    <s v="Qandil"/>
    <x v="4"/>
    <m/>
    <s v="ERBIL - Shaqlawa"/>
    <m/>
    <s v="Rented houses"/>
    <s v="Winter"/>
    <s v="Delivered"/>
    <s v="Cash"/>
    <s v="SRP"/>
    <n v="500"/>
    <m/>
    <s v="new IDP recipients"/>
    <m/>
    <n v="0"/>
    <n v="0"/>
    <n v="500"/>
    <n v="0"/>
    <n v="3000"/>
    <n v="0"/>
    <n v="500"/>
    <n v="0"/>
    <n v="500"/>
    <n v="0"/>
    <n v="0"/>
    <n v="0"/>
    <n v="0"/>
    <n v="0"/>
    <n v="0"/>
    <n v="0"/>
    <n v="0"/>
    <n v="0"/>
    <n v="0"/>
    <n v="0"/>
    <n v="0"/>
    <n v="0"/>
    <n v="0"/>
    <n v="0"/>
  </r>
  <r>
    <n v="1284"/>
    <d v="2015-12-09T00:00:00"/>
    <x v="0"/>
    <s v="UN"/>
    <s v="YAO"/>
    <x v="3"/>
    <m/>
    <s v="SUL - Halabja"/>
    <m/>
    <s v="Rented houses"/>
    <s v="Winter"/>
    <s v="Delivered"/>
    <s v="In-kind"/>
    <s v="SRP"/>
    <n v="180"/>
    <m/>
    <s v="new IDP recipients"/>
    <m/>
    <n v="0"/>
    <n v="0"/>
    <n v="180"/>
    <n v="0"/>
    <n v="1080"/>
    <n v="0"/>
    <n v="0"/>
    <n v="0"/>
    <n v="180"/>
    <n v="0"/>
    <n v="0"/>
    <n v="0"/>
    <n v="0"/>
    <n v="0"/>
    <n v="0"/>
    <n v="0"/>
    <n v="0"/>
    <n v="0"/>
    <n v="0"/>
    <n v="0"/>
    <n v="0"/>
    <n v="0"/>
    <n v="0"/>
    <n v="0"/>
  </r>
  <r>
    <n v="1285"/>
    <d v="2015-12-09T00:00:00"/>
    <x v="0"/>
    <s v="UN"/>
    <s v="UNHCR"/>
    <x v="10"/>
    <m/>
    <s v="NAJAF - Kufa"/>
    <m/>
    <s v="Collective Centre"/>
    <s v="Winter"/>
    <s v="Delivered"/>
    <s v="In-kind"/>
    <s v="SRP"/>
    <n v="105"/>
    <n v="105"/>
    <s v="new IDP recipients"/>
    <m/>
    <n v="0"/>
    <n v="0"/>
    <n v="105"/>
    <n v="0"/>
    <n v="630"/>
    <n v="105"/>
    <n v="105"/>
    <n v="0"/>
    <n v="105"/>
    <n v="0"/>
    <n v="0"/>
    <n v="0"/>
    <n v="0"/>
    <n v="0"/>
    <n v="0"/>
    <n v="0"/>
    <n v="0"/>
    <n v="0"/>
    <n v="0"/>
    <n v="0"/>
    <n v="0"/>
    <n v="0"/>
    <n v="0"/>
    <n v="0"/>
  </r>
  <r>
    <n v="1286"/>
    <d v="2015-12-10T00:00:00"/>
    <x v="0"/>
    <s v="UN"/>
    <s v="UNHCR"/>
    <x v="9"/>
    <m/>
    <s v="BAGHDAD - Mahmoudiya"/>
    <m/>
    <s v="Unfinished/Abandoned building"/>
    <s v="Winter"/>
    <s v="Delivered"/>
    <s v="In-kind"/>
    <s v="SRP"/>
    <n v="380"/>
    <n v="380"/>
    <s v="new IDP recipients"/>
    <m/>
    <n v="0"/>
    <n v="0"/>
    <n v="380"/>
    <n v="0"/>
    <n v="2280"/>
    <n v="380"/>
    <n v="380"/>
    <n v="0"/>
    <n v="380"/>
    <n v="0"/>
    <n v="0"/>
    <n v="0"/>
    <n v="0"/>
    <n v="0"/>
    <n v="0"/>
    <n v="0"/>
    <n v="0"/>
    <n v="0"/>
    <n v="0"/>
    <n v="0"/>
    <n v="0"/>
    <n v="0"/>
    <n v="0"/>
    <n v="0"/>
  </r>
  <r>
    <n v="1287"/>
    <d v="2015-12-10T00:00:00"/>
    <x v="0"/>
    <s v="UN"/>
    <s v="UNHCR"/>
    <x v="9"/>
    <m/>
    <s v="BAGHDAD - Abu Ghraib"/>
    <m/>
    <s v="Informal settlements"/>
    <s v="Winter"/>
    <s v="Delivered"/>
    <s v="In-kind"/>
    <s v="SRP"/>
    <n v="400"/>
    <n v="400"/>
    <s v="new IDP recipients"/>
    <m/>
    <n v="0"/>
    <n v="0"/>
    <n v="400"/>
    <n v="0"/>
    <n v="2400"/>
    <n v="400"/>
    <n v="400"/>
    <n v="0"/>
    <n v="400"/>
    <n v="0"/>
    <n v="0"/>
    <n v="0"/>
    <n v="0"/>
    <n v="0"/>
    <n v="0"/>
    <n v="0"/>
    <n v="0"/>
    <n v="0"/>
    <n v="0"/>
    <n v="0"/>
    <n v="0"/>
    <n v="0"/>
    <n v="0"/>
    <n v="0"/>
  </r>
  <r>
    <n v="1288"/>
    <d v="2015-12-10T00:00:00"/>
    <x v="0"/>
    <s v="UN"/>
    <s v="UNHCR"/>
    <x v="9"/>
    <m/>
    <s v="BAGHDAD - Kadhimia"/>
    <m/>
    <s v="Informal settlements"/>
    <s v="Winter"/>
    <s v="Delivered"/>
    <s v="In-kind"/>
    <s v="SRP"/>
    <n v="200"/>
    <n v="200"/>
    <s v="new IDP recipients"/>
    <m/>
    <n v="0"/>
    <n v="0"/>
    <n v="200"/>
    <n v="0"/>
    <n v="1200"/>
    <n v="200"/>
    <n v="200"/>
    <n v="0"/>
    <n v="200"/>
    <n v="0"/>
    <n v="0"/>
    <n v="0"/>
    <n v="0"/>
    <n v="0"/>
    <n v="0"/>
    <n v="0"/>
    <n v="0"/>
    <n v="0"/>
    <n v="0"/>
    <n v="0"/>
    <n v="0"/>
    <n v="0"/>
    <n v="0"/>
    <n v="0"/>
  </r>
  <r>
    <n v="1289"/>
    <d v="2015-12-10T00:00:00"/>
    <x v="0"/>
    <s v="UN"/>
    <s v="Qandil"/>
    <x v="2"/>
    <m/>
    <s v="NIN - Shikhan"/>
    <m/>
    <s v="Unfinished/Abandoned building"/>
    <s v="Winter"/>
    <s v="Delivered"/>
    <s v="In-kind"/>
    <s v="SRP"/>
    <n v="250"/>
    <n v="250"/>
    <s v="replenishment"/>
    <m/>
    <n v="0"/>
    <n v="0"/>
    <n v="250"/>
    <n v="0"/>
    <n v="1500"/>
    <n v="0"/>
    <n v="250"/>
    <n v="0"/>
    <n v="250"/>
    <n v="0"/>
    <n v="0"/>
    <n v="0"/>
    <n v="0"/>
    <n v="0"/>
    <n v="0"/>
    <n v="0"/>
    <n v="0"/>
    <n v="0"/>
    <n v="0"/>
    <n v="0"/>
    <n v="0"/>
    <n v="0"/>
    <n v="0"/>
    <n v="0"/>
  </r>
  <r>
    <n v="1290"/>
    <d v="2015-12-10T00:00:00"/>
    <x v="0"/>
    <s v="UN"/>
    <s v="Qandil"/>
    <x v="4"/>
    <m/>
    <s v="ERBIL - Soran"/>
    <m/>
    <s v="Rented houses"/>
    <s v="Winter"/>
    <s v="Delivered"/>
    <s v="Cash"/>
    <s v="SRP"/>
    <n v="500"/>
    <m/>
    <s v="new IDP recipients"/>
    <m/>
    <n v="0"/>
    <n v="0"/>
    <n v="500"/>
    <n v="0"/>
    <n v="3000"/>
    <n v="0"/>
    <n v="500"/>
    <n v="0"/>
    <n v="500"/>
    <n v="0"/>
    <n v="0"/>
    <n v="0"/>
    <n v="0"/>
    <n v="0"/>
    <n v="0"/>
    <n v="0"/>
    <n v="0"/>
    <n v="0"/>
    <n v="0"/>
    <n v="0"/>
    <n v="0"/>
    <n v="0"/>
    <n v="0"/>
    <n v="0"/>
  </r>
  <r>
    <n v="1291"/>
    <d v="2015-12-10T00:00:00"/>
    <x v="6"/>
    <s v="UN"/>
    <s v="IOM"/>
    <x v="9"/>
    <m/>
    <s v="Adhamia_الاعظمية"/>
    <m/>
    <m/>
    <s v="Winter"/>
    <s v="Delivered"/>
    <s v="In-kind"/>
    <s v="SRP"/>
    <n v="210"/>
    <n v="210"/>
    <m/>
    <m/>
    <n v="0"/>
    <n v="0"/>
    <n v="210"/>
    <n v="0"/>
    <n v="1260"/>
    <n v="0"/>
    <n v="0"/>
    <n v="0"/>
    <n v="210"/>
    <n v="0"/>
    <n v="210"/>
    <n v="0"/>
    <n v="0"/>
    <n v="0"/>
    <n v="0"/>
    <n v="0"/>
    <n v="0"/>
    <n v="0"/>
    <n v="0"/>
    <n v="210"/>
    <n v="210"/>
    <n v="0"/>
    <n v="0"/>
    <n v="0"/>
  </r>
  <r>
    <n v="1292"/>
    <d v="2015-12-10T00:00:00"/>
    <x v="6"/>
    <s v="UN"/>
    <s v="IOM"/>
    <x v="5"/>
    <m/>
    <s v="Samarra_سامراء"/>
    <m/>
    <m/>
    <s v="Winter"/>
    <s v="Delivered"/>
    <s v="In-kind"/>
    <s v="SRP"/>
    <n v="207"/>
    <n v="207"/>
    <m/>
    <m/>
    <n v="0"/>
    <n v="0"/>
    <n v="207"/>
    <n v="0"/>
    <n v="1242"/>
    <n v="0"/>
    <n v="0"/>
    <n v="0"/>
    <n v="207"/>
    <n v="0"/>
    <n v="207"/>
    <n v="0"/>
    <n v="0"/>
    <n v="0"/>
    <n v="0"/>
    <n v="0"/>
    <n v="0"/>
    <n v="0"/>
    <n v="0"/>
    <n v="207"/>
    <n v="207"/>
    <n v="0"/>
    <n v="0"/>
    <n v="0"/>
  </r>
  <r>
    <n v="1293"/>
    <d v="2015-12-10T00:00:00"/>
    <x v="6"/>
    <s v="UN"/>
    <s v="IOM"/>
    <x v="1"/>
    <m/>
    <s v="Kirkuk__كركوك"/>
    <m/>
    <m/>
    <s v="Winter"/>
    <s v="Delivered"/>
    <s v="In-kind"/>
    <s v="SRP"/>
    <n v="153"/>
    <n v="153"/>
    <m/>
    <m/>
    <n v="0"/>
    <n v="0"/>
    <n v="153"/>
    <n v="0"/>
    <n v="918"/>
    <n v="0"/>
    <n v="0"/>
    <n v="0"/>
    <n v="153"/>
    <n v="0"/>
    <n v="153"/>
    <n v="0"/>
    <n v="0"/>
    <n v="0"/>
    <n v="0"/>
    <n v="0"/>
    <n v="0"/>
    <n v="0"/>
    <n v="0"/>
    <n v="153"/>
    <n v="153"/>
    <n v="0"/>
    <n v="0"/>
    <n v="0"/>
  </r>
  <r>
    <n v="1294"/>
    <d v="2015-12-11T00:00:00"/>
    <x v="0"/>
    <s v="UN"/>
    <s v="UNHCR"/>
    <x v="14"/>
    <m/>
    <s v="ANB - Falluja"/>
    <m/>
    <s v="Camp"/>
    <s v="Winter"/>
    <s v="Delivered"/>
    <s v="In-kind"/>
    <s v="SRP"/>
    <n v="97"/>
    <n v="97"/>
    <s v="new IDP recipients"/>
    <m/>
    <n v="0"/>
    <n v="0"/>
    <n v="97"/>
    <n v="0"/>
    <n v="582"/>
    <n v="97"/>
    <n v="97"/>
    <n v="0"/>
    <n v="97"/>
    <n v="0"/>
    <n v="0"/>
    <n v="0"/>
    <n v="0"/>
    <n v="0"/>
    <n v="0"/>
    <n v="0"/>
    <n v="0"/>
    <n v="0"/>
    <n v="0"/>
    <n v="0"/>
    <n v="0"/>
    <n v="0"/>
    <n v="0"/>
    <n v="0"/>
  </r>
  <r>
    <n v="1295"/>
    <d v="2015-12-11T00:00:00"/>
    <x v="0"/>
    <s v="UN"/>
    <s v="UNHCR"/>
    <x v="14"/>
    <m/>
    <s v="ANB - Falluja"/>
    <m/>
    <s v="Camp"/>
    <s v="Winter"/>
    <s v="Delivered"/>
    <s v="In-kind"/>
    <s v="SRP"/>
    <n v="100"/>
    <n v="100"/>
    <s v="new IDP recipients"/>
    <m/>
    <n v="0"/>
    <n v="0"/>
    <n v="100"/>
    <n v="0"/>
    <n v="600"/>
    <n v="100"/>
    <n v="100"/>
    <n v="0"/>
    <n v="100"/>
    <n v="0"/>
    <n v="0"/>
    <n v="0"/>
    <n v="0"/>
    <n v="0"/>
    <n v="0"/>
    <n v="0"/>
    <n v="0"/>
    <n v="0"/>
    <n v="0"/>
    <n v="0"/>
    <n v="0"/>
    <n v="0"/>
    <n v="0"/>
    <n v="0"/>
  </r>
  <r>
    <n v="1296"/>
    <d v="2015-12-11T00:00:00"/>
    <x v="0"/>
    <s v="UN"/>
    <s v="UNHCR"/>
    <x v="10"/>
    <m/>
    <s v="NAJAF - Kufa"/>
    <m/>
    <s v="Collective Centre"/>
    <s v="Winter"/>
    <s v="Delivered"/>
    <s v="In-kind"/>
    <s v="SRP"/>
    <n v="74"/>
    <n v="74"/>
    <s v="new IDP recipients"/>
    <m/>
    <n v="0"/>
    <n v="0"/>
    <n v="74"/>
    <n v="0"/>
    <n v="444"/>
    <n v="74"/>
    <n v="74"/>
    <n v="0"/>
    <n v="74"/>
    <n v="0"/>
    <n v="0"/>
    <n v="0"/>
    <n v="0"/>
    <n v="0"/>
    <n v="0"/>
    <n v="0"/>
    <n v="0"/>
    <n v="0"/>
    <n v="0"/>
    <n v="0"/>
    <n v="0"/>
    <n v="0"/>
    <n v="0"/>
    <n v="0"/>
  </r>
  <r>
    <n v="1297"/>
    <d v="2015-12-12T00:00:00"/>
    <x v="0"/>
    <s v="UN"/>
    <s v="UNHCR"/>
    <x v="14"/>
    <m/>
    <s v="ANB - Falluja"/>
    <m/>
    <s v="Camp"/>
    <s v="Winter"/>
    <s v="Delivered"/>
    <s v="In-kind"/>
    <s v="SRP"/>
    <n v="103"/>
    <n v="103"/>
    <s v="new IDP recipients"/>
    <m/>
    <n v="0"/>
    <n v="0"/>
    <n v="103"/>
    <n v="0"/>
    <n v="618"/>
    <n v="103"/>
    <n v="103"/>
    <n v="0"/>
    <n v="103"/>
    <n v="0"/>
    <n v="0"/>
    <n v="0"/>
    <n v="0"/>
    <n v="0"/>
    <n v="0"/>
    <n v="0"/>
    <n v="0"/>
    <n v="0"/>
    <n v="0"/>
    <n v="0"/>
    <n v="0"/>
    <n v="0"/>
    <n v="0"/>
    <n v="0"/>
  </r>
  <r>
    <n v="1298"/>
    <d v="2015-12-12T00:00:00"/>
    <x v="0"/>
    <s v="UN"/>
    <s v="UNHCR"/>
    <x v="14"/>
    <m/>
    <s v="ANB - Falluja"/>
    <m/>
    <s v="Camp"/>
    <s v="Winter"/>
    <s v="Delivered"/>
    <s v="In-kind"/>
    <s v="SRP"/>
    <n v="110"/>
    <n v="110"/>
    <s v="new IDP recipients"/>
    <m/>
    <n v="0"/>
    <n v="0"/>
    <n v="110"/>
    <n v="0"/>
    <n v="660"/>
    <n v="110"/>
    <n v="110"/>
    <n v="0"/>
    <n v="110"/>
    <n v="0"/>
    <n v="0"/>
    <n v="0"/>
    <n v="0"/>
    <n v="0"/>
    <n v="0"/>
    <n v="0"/>
    <n v="0"/>
    <n v="0"/>
    <n v="0"/>
    <n v="0"/>
    <n v="0"/>
    <n v="0"/>
    <n v="0"/>
    <n v="0"/>
  </r>
  <r>
    <n v="1299"/>
    <d v="2015-12-12T00:00:00"/>
    <x v="0"/>
    <s v="UN"/>
    <s v="UNHCR"/>
    <x v="14"/>
    <m/>
    <s v="ANB - Falluja"/>
    <m/>
    <s v="Camp"/>
    <s v="Winter"/>
    <s v="Delivered"/>
    <s v="In-kind"/>
    <s v="SRP"/>
    <n v="140"/>
    <n v="140"/>
    <s v="new IDP recipients"/>
    <m/>
    <n v="0"/>
    <n v="0"/>
    <n v="140"/>
    <n v="0"/>
    <n v="840"/>
    <n v="140"/>
    <n v="140"/>
    <n v="0"/>
    <n v="140"/>
    <n v="0"/>
    <n v="0"/>
    <n v="0"/>
    <n v="0"/>
    <n v="0"/>
    <n v="0"/>
    <n v="0"/>
    <n v="0"/>
    <n v="0"/>
    <n v="0"/>
    <n v="0"/>
    <n v="0"/>
    <n v="0"/>
    <n v="0"/>
    <n v="0"/>
  </r>
  <r>
    <n v="1300"/>
    <d v="2015-12-12T00:00:00"/>
    <x v="0"/>
    <s v="UN"/>
    <s v="UNHCR"/>
    <x v="14"/>
    <m/>
    <s v="ANB - Falluja"/>
    <m/>
    <s v="Camp"/>
    <s v="Winter"/>
    <s v="Delivered"/>
    <s v="In-kind"/>
    <s v="SRP"/>
    <n v="150"/>
    <n v="150"/>
    <s v="new IDP recipients"/>
    <m/>
    <n v="0"/>
    <n v="0"/>
    <n v="150"/>
    <n v="0"/>
    <n v="900"/>
    <n v="150"/>
    <n v="150"/>
    <n v="0"/>
    <n v="150"/>
    <n v="0"/>
    <n v="0"/>
    <n v="0"/>
    <n v="0"/>
    <n v="0"/>
    <n v="0"/>
    <n v="0"/>
    <n v="0"/>
    <n v="0"/>
    <n v="0"/>
    <n v="0"/>
    <n v="0"/>
    <n v="0"/>
    <n v="0"/>
    <n v="0"/>
  </r>
  <r>
    <n v="1301"/>
    <d v="2015-12-12T00:00:00"/>
    <x v="0"/>
    <s v="UN"/>
    <s v="UNHCR"/>
    <x v="9"/>
    <m/>
    <s v="BAGHDAD - Mada'in"/>
    <m/>
    <s v="Unfinished/Abandoned building"/>
    <s v="Winter"/>
    <s v="Delivered"/>
    <s v="In-kind"/>
    <s v="SRP"/>
    <n v="311"/>
    <n v="311"/>
    <s v="new IDP recipients"/>
    <m/>
    <n v="0"/>
    <n v="0"/>
    <n v="311"/>
    <n v="0"/>
    <n v="1866"/>
    <n v="311"/>
    <n v="311"/>
    <n v="0"/>
    <n v="311"/>
    <n v="0"/>
    <n v="0"/>
    <n v="0"/>
    <n v="0"/>
    <n v="0"/>
    <n v="0"/>
    <n v="0"/>
    <n v="0"/>
    <n v="0"/>
    <n v="0"/>
    <n v="0"/>
    <n v="0"/>
    <n v="0"/>
    <n v="0"/>
    <n v="0"/>
  </r>
  <r>
    <n v="1302"/>
    <d v="2015-12-12T00:00:00"/>
    <x v="0"/>
    <s v="UN"/>
    <s v="YAO"/>
    <x v="3"/>
    <m/>
    <s v="SUL - Sulaymaniya"/>
    <m/>
    <s v="Rented houses"/>
    <s v="Winter"/>
    <s v="Delivered"/>
    <s v="In-kind"/>
    <s v="SRP"/>
    <n v="1000"/>
    <m/>
    <s v="new IDP recipients"/>
    <m/>
    <n v="0"/>
    <n v="0"/>
    <n v="1000"/>
    <n v="0"/>
    <n v="0"/>
    <n v="0"/>
    <n v="0"/>
    <n v="0"/>
    <n v="1000"/>
    <n v="0"/>
    <n v="0"/>
    <n v="0"/>
    <n v="0"/>
    <n v="0"/>
    <n v="0"/>
    <n v="0"/>
    <n v="0"/>
    <n v="0"/>
    <n v="0"/>
    <n v="0"/>
    <n v="0"/>
    <n v="0"/>
    <n v="0"/>
    <n v="0"/>
  </r>
  <r>
    <n v="1303"/>
    <d v="2015-12-12T00:00:00"/>
    <x v="0"/>
    <s v="UN"/>
    <s v="UNHCR"/>
    <x v="10"/>
    <m/>
    <s v="NAJAF - Najaf"/>
    <m/>
    <s v="Collective Centre"/>
    <s v="Winter"/>
    <s v="Delivered"/>
    <s v="In-kind"/>
    <s v="SRP"/>
    <n v="25"/>
    <n v="25"/>
    <s v="new IDP recipients"/>
    <m/>
    <n v="0"/>
    <n v="0"/>
    <n v="25"/>
    <n v="0"/>
    <n v="150"/>
    <n v="25"/>
    <n v="25"/>
    <n v="0"/>
    <n v="25"/>
    <n v="0"/>
    <n v="0"/>
    <n v="0"/>
    <n v="0"/>
    <n v="0"/>
    <n v="0"/>
    <n v="0"/>
    <n v="0"/>
    <n v="0"/>
    <n v="0"/>
    <n v="0"/>
    <n v="0"/>
    <n v="0"/>
    <n v="0"/>
    <n v="0"/>
  </r>
  <r>
    <n v="1304"/>
    <d v="2015-12-13T00:00:00"/>
    <x v="0"/>
    <s v="UN"/>
    <s v="UNHCR"/>
    <x v="9"/>
    <m/>
    <s v="BAGHDAD - Karkh"/>
    <m/>
    <s v="Informal settlements"/>
    <s v="Winter"/>
    <s v="Delivered"/>
    <s v="In-kind"/>
    <s v="SRP"/>
    <n v="400"/>
    <n v="400"/>
    <s v="new IDP recipients"/>
    <m/>
    <n v="0"/>
    <n v="0"/>
    <n v="400"/>
    <n v="0"/>
    <n v="2400"/>
    <n v="400"/>
    <n v="400"/>
    <n v="0"/>
    <n v="400"/>
    <n v="0"/>
    <n v="0"/>
    <n v="0"/>
    <n v="0"/>
    <n v="0"/>
    <n v="0"/>
    <n v="0"/>
    <n v="0"/>
    <n v="0"/>
    <n v="0"/>
    <n v="0"/>
    <n v="0"/>
    <n v="0"/>
    <n v="0"/>
    <n v="0"/>
  </r>
  <r>
    <n v="1305"/>
    <d v="2015-12-13T00:00:00"/>
    <x v="0"/>
    <s v="UN"/>
    <s v="UNHCR"/>
    <x v="9"/>
    <m/>
    <s v="BAGHDAD - Adhamia"/>
    <m/>
    <s v="Informal settlements"/>
    <s v="Winter"/>
    <s v="Delivered"/>
    <s v="In-kind"/>
    <s v="SRP"/>
    <n v="347"/>
    <n v="347"/>
    <s v="new IDP recipients"/>
    <m/>
    <n v="0"/>
    <n v="0"/>
    <n v="347"/>
    <n v="0"/>
    <n v="2082"/>
    <n v="347"/>
    <n v="347"/>
    <n v="0"/>
    <n v="347"/>
    <n v="0"/>
    <n v="0"/>
    <n v="0"/>
    <n v="0"/>
    <n v="0"/>
    <n v="0"/>
    <n v="0"/>
    <n v="0"/>
    <n v="0"/>
    <n v="0"/>
    <n v="0"/>
    <n v="0"/>
    <n v="0"/>
    <n v="0"/>
    <n v="0"/>
  </r>
  <r>
    <n v="1306"/>
    <d v="2015-12-13T00:00:00"/>
    <x v="0"/>
    <s v="UN"/>
    <s v="UNHCR"/>
    <x v="12"/>
    <m/>
    <s v="KERBALA - Kerbala"/>
    <m/>
    <s v="Camp"/>
    <s v="Winter"/>
    <s v="Delivered"/>
    <s v="In-kind"/>
    <s v="SRP"/>
    <n v="160"/>
    <n v="160"/>
    <s v="new IDP recipients"/>
    <m/>
    <n v="0"/>
    <n v="0"/>
    <n v="160"/>
    <n v="0"/>
    <n v="960"/>
    <n v="160"/>
    <n v="160"/>
    <n v="0"/>
    <n v="160"/>
    <n v="0"/>
    <n v="0"/>
    <n v="0"/>
    <n v="0"/>
    <n v="0"/>
    <n v="0"/>
    <n v="0"/>
    <n v="0"/>
    <n v="0"/>
    <n v="0"/>
    <n v="0"/>
    <n v="0"/>
    <n v="0"/>
    <n v="0"/>
    <n v="0"/>
  </r>
  <r>
    <n v="1307"/>
    <d v="2015-12-14T00:00:00"/>
    <x v="0"/>
    <s v="UN"/>
    <s v="UNHCR"/>
    <x v="14"/>
    <m/>
    <s v="ANB - Falluja"/>
    <m/>
    <s v="Camp"/>
    <s v="Winter"/>
    <s v="Delivered"/>
    <s v="In-kind"/>
    <s v="SRP"/>
    <n v="300"/>
    <n v="300"/>
    <s v="new IDP recipients"/>
    <m/>
    <n v="0"/>
    <n v="0"/>
    <n v="300"/>
    <n v="0"/>
    <n v="1800"/>
    <n v="300"/>
    <n v="300"/>
    <n v="0"/>
    <n v="300"/>
    <n v="0"/>
    <n v="0"/>
    <n v="0"/>
    <n v="0"/>
    <n v="0"/>
    <n v="0"/>
    <n v="0"/>
    <n v="0"/>
    <n v="0"/>
    <n v="0"/>
    <n v="0"/>
    <n v="0"/>
    <n v="0"/>
    <n v="0"/>
    <n v="0"/>
  </r>
  <r>
    <n v="1308"/>
    <d v="2015-12-14T00:00:00"/>
    <x v="0"/>
    <s v="UN"/>
    <s v="UNHCR"/>
    <x v="6"/>
    <m/>
    <s v="BABYLON - Hilla"/>
    <m/>
    <s v="Collective Centre"/>
    <s v="Winter"/>
    <s v="Delivered"/>
    <s v="In-kind"/>
    <s v="SRP"/>
    <n v="230"/>
    <n v="230"/>
    <s v="new IDP recipients"/>
    <m/>
    <n v="0"/>
    <n v="0"/>
    <n v="230"/>
    <n v="0"/>
    <n v="1380"/>
    <n v="230"/>
    <n v="230"/>
    <n v="0"/>
    <n v="230"/>
    <n v="0"/>
    <n v="0"/>
    <n v="0"/>
    <n v="0"/>
    <n v="0"/>
    <n v="0"/>
    <n v="0"/>
    <n v="0"/>
    <n v="0"/>
    <n v="0"/>
    <n v="0"/>
    <n v="0"/>
    <n v="0"/>
    <n v="0"/>
    <n v="0"/>
  </r>
  <r>
    <n v="1309"/>
    <d v="2015-12-14T00:00:00"/>
    <x v="0"/>
    <s v="UN"/>
    <s v="UNHCR"/>
    <x v="6"/>
    <m/>
    <s v="BABYLON - Hilla"/>
    <m/>
    <s v="Religious Building"/>
    <s v="Winter"/>
    <s v="Delivered"/>
    <s v="In-kind"/>
    <s v="SRP"/>
    <n v="44"/>
    <n v="44"/>
    <s v="new IDP recipients"/>
    <m/>
    <n v="0"/>
    <n v="0"/>
    <n v="44"/>
    <n v="0"/>
    <n v="264"/>
    <n v="44"/>
    <n v="44"/>
    <n v="0"/>
    <n v="44"/>
    <n v="0"/>
    <n v="0"/>
    <n v="0"/>
    <n v="0"/>
    <n v="0"/>
    <n v="0"/>
    <n v="0"/>
    <n v="0"/>
    <n v="0"/>
    <n v="0"/>
    <n v="0"/>
    <n v="0"/>
    <n v="0"/>
    <n v="0"/>
    <n v="0"/>
  </r>
  <r>
    <n v="1310"/>
    <d v="2015-12-14T00:00:00"/>
    <x v="0"/>
    <s v="UN"/>
    <s v="UNHCR"/>
    <x v="7"/>
    <m/>
    <s v="WASSIT - Na'maniya"/>
    <m/>
    <s v="Collective Centre"/>
    <s v="Winter"/>
    <s v="Delivered"/>
    <s v="In-kind"/>
    <s v="SRP"/>
    <n v="300"/>
    <n v="300"/>
    <s v="new IDP recipients"/>
    <m/>
    <n v="0"/>
    <n v="0"/>
    <n v="300"/>
    <n v="0"/>
    <n v="1800"/>
    <n v="300"/>
    <n v="300"/>
    <n v="0"/>
    <n v="300"/>
    <n v="0"/>
    <n v="0"/>
    <n v="0"/>
    <n v="0"/>
    <n v="0"/>
    <n v="0"/>
    <n v="0"/>
    <n v="0"/>
    <n v="0"/>
    <n v="0"/>
    <n v="0"/>
    <n v="0"/>
    <n v="0"/>
    <n v="0"/>
    <n v="0"/>
  </r>
  <r>
    <n v="1311"/>
    <d v="2015-12-14T00:00:00"/>
    <x v="6"/>
    <s v="UN"/>
    <s v="IOM"/>
    <x v="2"/>
    <m/>
    <s v="Dahuk__دهوك"/>
    <m/>
    <m/>
    <s v="Winter"/>
    <s v="Delivered"/>
    <s v="In-kind"/>
    <s v="SRP"/>
    <n v="260"/>
    <n v="260"/>
    <m/>
    <m/>
    <n v="0"/>
    <n v="0"/>
    <n v="260"/>
    <n v="0"/>
    <n v="1560"/>
    <n v="0"/>
    <n v="0"/>
    <n v="0"/>
    <n v="260"/>
    <n v="0"/>
    <n v="260"/>
    <n v="0"/>
    <n v="0"/>
    <n v="0"/>
    <n v="0"/>
    <n v="0"/>
    <n v="0"/>
    <n v="0"/>
    <n v="0"/>
    <n v="260"/>
    <n v="260"/>
    <n v="0"/>
    <n v="0"/>
    <n v="0"/>
  </r>
  <r>
    <n v="1312"/>
    <d v="2015-12-14T00:00:00"/>
    <x v="6"/>
    <s v="UN"/>
    <s v="IOM"/>
    <x v="4"/>
    <m/>
    <s v="Shaqlawa_شقلاوة"/>
    <m/>
    <m/>
    <s v="Winter"/>
    <s v="Delivered"/>
    <s v="In-kind"/>
    <s v="SRP"/>
    <n v="150"/>
    <n v="150"/>
    <m/>
    <m/>
    <n v="0"/>
    <n v="0"/>
    <n v="150"/>
    <n v="0"/>
    <n v="900"/>
    <n v="0"/>
    <n v="0"/>
    <n v="0"/>
    <n v="150"/>
    <n v="0"/>
    <n v="150"/>
    <n v="0"/>
    <n v="0"/>
    <n v="0"/>
    <n v="0"/>
    <n v="0"/>
    <n v="0"/>
    <n v="0"/>
    <n v="0"/>
    <n v="150"/>
    <n v="150"/>
    <n v="0"/>
    <n v="0"/>
    <n v="0"/>
  </r>
  <r>
    <n v="1313"/>
    <d v="2015-12-14T00:00:00"/>
    <x v="6"/>
    <s v="UN"/>
    <s v="IOM"/>
    <x v="3"/>
    <m/>
    <s v="Sulaymaniya_السليمانية"/>
    <m/>
    <m/>
    <s v="Winter"/>
    <s v="Delivered"/>
    <s v="In-kind"/>
    <s v="SRP"/>
    <n v="140"/>
    <n v="140"/>
    <m/>
    <m/>
    <n v="0"/>
    <n v="0"/>
    <n v="140"/>
    <n v="0"/>
    <n v="840"/>
    <n v="0"/>
    <n v="0"/>
    <n v="0"/>
    <n v="140"/>
    <n v="0"/>
    <n v="140"/>
    <n v="0"/>
    <n v="0"/>
    <n v="0"/>
    <n v="0"/>
    <n v="0"/>
    <n v="0"/>
    <n v="0"/>
    <n v="0"/>
    <n v="140"/>
    <n v="140"/>
    <n v="0"/>
    <n v="0"/>
    <n v="0"/>
  </r>
  <r>
    <n v="1314"/>
    <d v="2015-12-15T00:00:00"/>
    <x v="0"/>
    <s v="UN"/>
    <s v="Qandil"/>
    <x v="2"/>
    <m/>
    <s v="NIN - Shikhan"/>
    <m/>
    <s v="Camp"/>
    <s v="Winter"/>
    <s v="Delivered"/>
    <s v="In-kind"/>
    <s v="SRP"/>
    <n v="40"/>
    <m/>
    <s v="new IDP recipients"/>
    <m/>
    <n v="0"/>
    <n v="0"/>
    <n v="0"/>
    <n v="0"/>
    <n v="0"/>
    <n v="0"/>
    <n v="12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315"/>
    <d v="2015-12-15T00:00:00"/>
    <x v="0"/>
    <s v="UN"/>
    <s v="Qandil"/>
    <x v="2"/>
    <m/>
    <s v="NIN - Hamdaniya"/>
    <m/>
    <s v="Camp"/>
    <s v="Winter"/>
    <s v="Delivered"/>
    <s v="In-kind"/>
    <s v="SRP"/>
    <n v="350"/>
    <m/>
    <s v="replenishment"/>
    <m/>
    <n v="3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316"/>
    <d v="2015-12-15T00:00:00"/>
    <x v="0"/>
    <s v="UN"/>
    <s v="Qandil"/>
    <x v="4"/>
    <m/>
    <s v="ERBIL - Erbil"/>
    <m/>
    <s v="Rented houses"/>
    <s v="Winter"/>
    <s v="Delivered"/>
    <s v="Cash"/>
    <s v="SRP"/>
    <n v="1750"/>
    <m/>
    <s v="new IDP recipients"/>
    <m/>
    <n v="0"/>
    <n v="0"/>
    <n v="1750"/>
    <n v="0"/>
    <n v="10500"/>
    <n v="0"/>
    <n v="1750"/>
    <n v="0"/>
    <n v="1750"/>
    <n v="0"/>
    <n v="0"/>
    <n v="0"/>
    <n v="0"/>
    <n v="0"/>
    <n v="0"/>
    <n v="0"/>
    <n v="0"/>
    <n v="0"/>
    <n v="0"/>
    <n v="0"/>
    <n v="0"/>
    <n v="0"/>
    <n v="0"/>
    <n v="0"/>
  </r>
  <r>
    <n v="1317"/>
    <d v="2015-12-15T00:00:00"/>
    <x v="0"/>
    <s v="UN"/>
    <s v="UNHCR"/>
    <x v="12"/>
    <m/>
    <s v="KERBALA - Kerbala"/>
    <m/>
    <s v="Camp"/>
    <s v="Winter"/>
    <s v="Delivered"/>
    <s v="In-kind"/>
    <s v="SRP"/>
    <n v="160"/>
    <n v="160"/>
    <s v="new IDP recipients"/>
    <m/>
    <n v="0"/>
    <n v="0"/>
    <n v="160"/>
    <n v="0"/>
    <n v="960"/>
    <n v="160"/>
    <n v="160"/>
    <n v="0"/>
    <n v="160"/>
    <n v="0"/>
    <n v="0"/>
    <n v="0"/>
    <n v="0"/>
    <n v="0"/>
    <n v="0"/>
    <n v="0"/>
    <n v="0"/>
    <n v="0"/>
    <n v="0"/>
    <n v="0"/>
    <n v="0"/>
    <n v="0"/>
    <n v="0"/>
    <n v="0"/>
  </r>
  <r>
    <n v="1318"/>
    <d v="2015-12-15T00:00:00"/>
    <x v="0"/>
    <s v="UN"/>
    <s v="REACH National"/>
    <x v="1"/>
    <m/>
    <s v="KIRKUK - Kirkuk"/>
    <m/>
    <s v="Camp"/>
    <s v="Winter"/>
    <s v="Delivered"/>
    <s v="In-kind"/>
    <s v="SRP"/>
    <n v="160"/>
    <n v="160"/>
    <s v="new IDP recipients"/>
    <m/>
    <n v="0"/>
    <n v="0"/>
    <n v="160"/>
    <n v="0"/>
    <n v="960"/>
    <n v="160"/>
    <n v="160"/>
    <n v="0"/>
    <n v="160"/>
    <n v="0"/>
    <n v="0"/>
    <n v="0"/>
    <n v="0"/>
    <n v="0"/>
    <n v="0"/>
    <n v="0"/>
    <n v="0"/>
    <n v="0"/>
    <n v="0"/>
    <n v="0"/>
    <n v="0"/>
    <n v="0"/>
    <n v="0"/>
    <n v="0"/>
  </r>
  <r>
    <n v="1319"/>
    <d v="2015-12-15T00:00:00"/>
    <x v="0"/>
    <s v="UN"/>
    <s v="YAO"/>
    <x v="3"/>
    <m/>
    <s v="SUL - Dokan"/>
    <m/>
    <s v="Rented houses"/>
    <s v="Winter"/>
    <s v="Delivered"/>
    <s v="In-kind"/>
    <s v="SRP"/>
    <n v="499"/>
    <n v="499"/>
    <s v="new IDP recipients"/>
    <m/>
    <n v="0"/>
    <n v="0"/>
    <n v="499"/>
    <n v="0"/>
    <n v="2494"/>
    <n v="468"/>
    <n v="0"/>
    <n v="0"/>
    <n v="499"/>
    <n v="0"/>
    <n v="0"/>
    <n v="0"/>
    <n v="0"/>
    <n v="0"/>
    <n v="0"/>
    <n v="0"/>
    <n v="0"/>
    <n v="0"/>
    <n v="0"/>
    <n v="0"/>
    <n v="0"/>
    <n v="0"/>
    <n v="0"/>
    <n v="0"/>
  </r>
  <r>
    <n v="1320"/>
    <d v="2015-12-15T00:00:00"/>
    <x v="0"/>
    <s v="UN"/>
    <s v="RIPC"/>
    <x v="16"/>
    <m/>
    <s v="THI-QAR - Nassriya"/>
    <m/>
    <s v="Host Community"/>
    <s v="Winter"/>
    <s v="Delivered"/>
    <s v="In-kind"/>
    <s v="SRP"/>
    <n v="200"/>
    <n v="200"/>
    <s v="new IDP recipients"/>
    <m/>
    <n v="0"/>
    <n v="0"/>
    <n v="200"/>
    <n v="0"/>
    <n v="1200"/>
    <n v="200"/>
    <n v="200"/>
    <n v="0"/>
    <n v="200"/>
    <n v="0"/>
    <n v="0"/>
    <n v="0"/>
    <n v="0"/>
    <n v="0"/>
    <n v="0"/>
    <n v="0"/>
    <n v="0"/>
    <n v="0"/>
    <n v="0"/>
    <n v="0"/>
    <n v="0"/>
    <n v="0"/>
    <n v="0"/>
    <n v="0"/>
  </r>
  <r>
    <n v="1321"/>
    <d v="2015-12-15T00:00:00"/>
    <x v="0"/>
    <s v="UN"/>
    <s v="UNHCR"/>
    <x v="7"/>
    <m/>
    <s v="WASSIT - Na'maniya"/>
    <m/>
    <s v="Collective Centre"/>
    <s v="Winter"/>
    <s v="Delivered"/>
    <s v="In-kind"/>
    <s v="SRP"/>
    <n v="300"/>
    <n v="300"/>
    <s v="new IDP recipients"/>
    <m/>
    <n v="0"/>
    <n v="0"/>
    <n v="300"/>
    <n v="0"/>
    <n v="1800"/>
    <n v="300"/>
    <n v="300"/>
    <n v="0"/>
    <n v="300"/>
    <n v="0"/>
    <n v="0"/>
    <n v="0"/>
    <n v="0"/>
    <n v="0"/>
    <n v="0"/>
    <n v="0"/>
    <n v="0"/>
    <n v="0"/>
    <n v="0"/>
    <n v="0"/>
    <n v="0"/>
    <n v="0"/>
    <n v="0"/>
    <n v="0"/>
  </r>
  <r>
    <n v="1322"/>
    <d v="2015-12-15T00:00:00"/>
    <x v="0"/>
    <s v="UN"/>
    <s v="Qandil"/>
    <x v="2"/>
    <m/>
    <s v="NIN - Hamdaniya"/>
    <m/>
    <s v="Camp"/>
    <s v="Winter"/>
    <s v="Delivered"/>
    <s v="In-kind"/>
    <s v="SRP"/>
    <n v="350"/>
    <m/>
    <s v="replenishment"/>
    <m/>
    <n v="3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323"/>
    <d v="2015-12-15T00:00:00"/>
    <x v="6"/>
    <s v="UN"/>
    <s v="IOM"/>
    <x v="2"/>
    <m/>
    <s v="Dahuk__دهوك"/>
    <m/>
    <m/>
    <s v="Winter"/>
    <s v="Delivered"/>
    <s v="In-kind"/>
    <s v="SRP"/>
    <n v="260"/>
    <n v="260"/>
    <m/>
    <m/>
    <n v="0"/>
    <n v="0"/>
    <n v="260"/>
    <n v="0"/>
    <n v="1560"/>
    <n v="0"/>
    <n v="0"/>
    <n v="0"/>
    <n v="260"/>
    <n v="0"/>
    <n v="260"/>
    <n v="0"/>
    <n v="0"/>
    <n v="0"/>
    <n v="0"/>
    <n v="0"/>
    <n v="0"/>
    <n v="0"/>
    <n v="0"/>
    <n v="260"/>
    <n v="260"/>
    <n v="0"/>
    <n v="0"/>
    <n v="0"/>
  </r>
  <r>
    <n v="1324"/>
    <d v="2015-12-15T00:00:00"/>
    <x v="6"/>
    <s v="UN"/>
    <s v="IOM"/>
    <x v="4"/>
    <m/>
    <s v="Shaqlawa_شقلاوة"/>
    <m/>
    <m/>
    <s v="Winter"/>
    <s v="Delivered"/>
    <s v="In-kind"/>
    <s v="SRP"/>
    <n v="175"/>
    <n v="175"/>
    <m/>
    <m/>
    <n v="0"/>
    <n v="0"/>
    <n v="175"/>
    <n v="0"/>
    <n v="1050"/>
    <n v="0"/>
    <n v="0"/>
    <n v="0"/>
    <n v="175"/>
    <n v="0"/>
    <n v="175"/>
    <n v="0"/>
    <n v="0"/>
    <n v="0"/>
    <n v="0"/>
    <n v="0"/>
    <n v="0"/>
    <n v="0"/>
    <n v="0"/>
    <n v="175"/>
    <n v="175"/>
    <n v="0"/>
    <n v="0"/>
    <n v="0"/>
  </r>
  <r>
    <n v="1325"/>
    <d v="2015-12-15T00:00:00"/>
    <x v="6"/>
    <s v="UN"/>
    <s v="IOM"/>
    <x v="3"/>
    <m/>
    <s v="Sulaymaniya_السليمانية"/>
    <m/>
    <m/>
    <s v="Winter"/>
    <s v="Delivered"/>
    <s v="In-kind"/>
    <s v="SRP"/>
    <n v="140"/>
    <n v="140"/>
    <m/>
    <m/>
    <n v="0"/>
    <n v="0"/>
    <n v="140"/>
    <n v="0"/>
    <n v="840"/>
    <n v="0"/>
    <n v="0"/>
    <n v="0"/>
    <n v="140"/>
    <n v="0"/>
    <n v="140"/>
    <n v="0"/>
    <n v="0"/>
    <n v="0"/>
    <n v="0"/>
    <n v="0"/>
    <n v="0"/>
    <n v="0"/>
    <n v="0"/>
    <n v="140"/>
    <n v="140"/>
    <n v="0"/>
    <n v="0"/>
    <n v="0"/>
  </r>
  <r>
    <n v="1326"/>
    <d v="2015-12-15T00:00:00"/>
    <x v="0"/>
    <s v="UN"/>
    <s v="UNHCR"/>
    <x v="10"/>
    <m/>
    <s v="NAJAF - Najaf"/>
    <m/>
    <s v="Collective Centre"/>
    <s v="Winter"/>
    <s v="Delivered"/>
    <s v="In-kind"/>
    <s v="SRP"/>
    <n v="54"/>
    <n v="54"/>
    <s v="new IDP recipients"/>
    <m/>
    <n v="0"/>
    <n v="0"/>
    <n v="54"/>
    <n v="0"/>
    <n v="324"/>
    <n v="54"/>
    <n v="54"/>
    <n v="0"/>
    <n v="54"/>
    <n v="0"/>
    <n v="0"/>
    <n v="0"/>
    <n v="0"/>
    <n v="0"/>
    <n v="0"/>
    <n v="0"/>
    <n v="0"/>
    <n v="0"/>
    <n v="0"/>
    <n v="0"/>
    <n v="0"/>
    <n v="0"/>
    <n v="0"/>
    <n v="0"/>
  </r>
  <r>
    <n v="1327"/>
    <d v="2015-12-16T00:00:00"/>
    <x v="0"/>
    <s v="UN"/>
    <s v="UNHCR"/>
    <x v="14"/>
    <m/>
    <s v="ANB - Falluja"/>
    <m/>
    <s v="Camp"/>
    <s v="Winter"/>
    <s v="Delivered"/>
    <s v="In-kind"/>
    <s v="SRP"/>
    <n v="125"/>
    <n v="125"/>
    <s v="new IDP recipients"/>
    <m/>
    <n v="0"/>
    <n v="0"/>
    <n v="125"/>
    <n v="0"/>
    <n v="750"/>
    <n v="125"/>
    <n v="125"/>
    <n v="0"/>
    <n v="125"/>
    <n v="0"/>
    <n v="0"/>
    <n v="0"/>
    <n v="0"/>
    <n v="0"/>
    <n v="0"/>
    <n v="0"/>
    <n v="0"/>
    <n v="0"/>
    <n v="0"/>
    <n v="0"/>
    <n v="0"/>
    <n v="0"/>
    <n v="0"/>
    <n v="0"/>
  </r>
  <r>
    <n v="1328"/>
    <d v="2015-12-16T00:00:00"/>
    <x v="0"/>
    <s v="UN"/>
    <s v="UNHCR"/>
    <x v="14"/>
    <m/>
    <s v="ANB - Falluja"/>
    <m/>
    <s v="Camp"/>
    <s v="Winter"/>
    <s v="Delivered"/>
    <s v="In-kind"/>
    <s v="SRP"/>
    <n v="75"/>
    <n v="75"/>
    <s v="new IDP recipients"/>
    <m/>
    <n v="0"/>
    <n v="0"/>
    <n v="75"/>
    <n v="0"/>
    <n v="450"/>
    <n v="75"/>
    <n v="75"/>
    <n v="0"/>
    <n v="75"/>
    <n v="0"/>
    <n v="0"/>
    <n v="0"/>
    <n v="0"/>
    <n v="0"/>
    <n v="0"/>
    <n v="0"/>
    <n v="0"/>
    <n v="0"/>
    <n v="0"/>
    <n v="0"/>
    <n v="0"/>
    <n v="0"/>
    <n v="0"/>
    <n v="0"/>
  </r>
  <r>
    <n v="1329"/>
    <d v="2015-12-16T00:00:00"/>
    <x v="0"/>
    <s v="UN"/>
    <s v="UNHCR"/>
    <x v="14"/>
    <m/>
    <s v="ANB - Falluja"/>
    <m/>
    <s v="Camp"/>
    <s v="Winter"/>
    <s v="Delivered"/>
    <s v="In-kind"/>
    <s v="SRP"/>
    <n v="264"/>
    <n v="264"/>
    <s v="new IDP recipients"/>
    <m/>
    <n v="0"/>
    <n v="0"/>
    <n v="264"/>
    <n v="0"/>
    <n v="1584"/>
    <n v="264"/>
    <n v="264"/>
    <n v="0"/>
    <n v="264"/>
    <n v="0"/>
    <n v="0"/>
    <n v="0"/>
    <n v="0"/>
    <n v="0"/>
    <n v="0"/>
    <n v="0"/>
    <n v="0"/>
    <n v="0"/>
    <n v="0"/>
    <n v="0"/>
    <n v="0"/>
    <n v="0"/>
    <n v="0"/>
    <n v="0"/>
  </r>
  <r>
    <n v="1330"/>
    <d v="2015-12-16T00:00:00"/>
    <x v="0"/>
    <s v="UN"/>
    <s v="UNHCR"/>
    <x v="6"/>
    <m/>
    <s v="BABYLON - Hilla"/>
    <m/>
    <s v="Host Community"/>
    <s v="Winter"/>
    <s v="Delivered"/>
    <s v="In-kind"/>
    <s v="SRP"/>
    <n v="39"/>
    <n v="39"/>
    <s v="new IDP recipients"/>
    <m/>
    <n v="0"/>
    <n v="0"/>
    <n v="39"/>
    <n v="0"/>
    <n v="234"/>
    <n v="39"/>
    <n v="39"/>
    <n v="0"/>
    <n v="39"/>
    <n v="0"/>
    <n v="0"/>
    <n v="0"/>
    <n v="0"/>
    <n v="0"/>
    <n v="0"/>
    <n v="0"/>
    <n v="0"/>
    <n v="0"/>
    <n v="0"/>
    <n v="0"/>
    <n v="0"/>
    <n v="0"/>
    <n v="0"/>
    <n v="0"/>
  </r>
  <r>
    <n v="1331"/>
    <d v="2015-12-16T00:00:00"/>
    <x v="0"/>
    <s v="UN"/>
    <s v="UNHCR"/>
    <x v="6"/>
    <m/>
    <s v="BABYLON - Hilla"/>
    <m/>
    <s v="Host Community"/>
    <s v="Winter"/>
    <s v="Delivered"/>
    <s v="In-kind"/>
    <s v="SRP"/>
    <n v="129"/>
    <n v="129"/>
    <s v="new IDP recipients"/>
    <m/>
    <n v="0"/>
    <n v="0"/>
    <n v="129"/>
    <n v="0"/>
    <n v="774"/>
    <n v="129"/>
    <n v="129"/>
    <n v="0"/>
    <n v="129"/>
    <n v="0"/>
    <n v="0"/>
    <n v="0"/>
    <n v="0"/>
    <n v="0"/>
    <n v="0"/>
    <n v="0"/>
    <n v="0"/>
    <n v="0"/>
    <n v="0"/>
    <n v="0"/>
    <n v="0"/>
    <n v="0"/>
    <n v="0"/>
    <n v="0"/>
  </r>
  <r>
    <n v="1332"/>
    <d v="2015-12-16T00:00:00"/>
    <x v="0"/>
    <s v="UN"/>
    <s v="REACH National"/>
    <x v="0"/>
    <m/>
    <s v="DIYALA - Khanaqin"/>
    <m/>
    <s v="Rented houses"/>
    <s v="Winter"/>
    <s v="Delivered"/>
    <s v="In-kind"/>
    <s v="SRP"/>
    <n v="410"/>
    <n v="410"/>
    <s v="new IDP recipients"/>
    <m/>
    <n v="0"/>
    <n v="0"/>
    <n v="410"/>
    <n v="0"/>
    <n v="2460"/>
    <n v="410"/>
    <n v="410"/>
    <n v="0"/>
    <n v="410"/>
    <n v="0"/>
    <n v="0"/>
    <n v="0"/>
    <n v="0"/>
    <n v="0"/>
    <n v="0"/>
    <n v="0"/>
    <n v="0"/>
    <n v="0"/>
    <n v="0"/>
    <n v="0"/>
    <n v="0"/>
    <n v="0"/>
    <n v="0"/>
    <n v="0"/>
  </r>
  <r>
    <n v="1333"/>
    <d v="2015-12-16T00:00:00"/>
    <x v="0"/>
    <s v="UN"/>
    <s v="REACH National"/>
    <x v="0"/>
    <m/>
    <s v="DIYALA - Khanaqin"/>
    <m/>
    <s v="Rented houses"/>
    <s v="Winter"/>
    <s v="Delivered"/>
    <s v="In-kind"/>
    <s v="SRP"/>
    <n v="216"/>
    <n v="216"/>
    <s v="new IDP recipients"/>
    <m/>
    <n v="0"/>
    <n v="0"/>
    <n v="216"/>
    <n v="0"/>
    <n v="1296"/>
    <n v="216"/>
    <n v="216"/>
    <n v="0"/>
    <n v="216"/>
    <n v="0"/>
    <n v="0"/>
    <n v="0"/>
    <n v="0"/>
    <n v="0"/>
    <n v="0"/>
    <n v="0"/>
    <n v="0"/>
    <n v="0"/>
    <n v="0"/>
    <n v="0"/>
    <n v="0"/>
    <n v="0"/>
    <n v="0"/>
    <n v="0"/>
  </r>
  <r>
    <n v="1334"/>
    <d v="2015-12-16T00:00:00"/>
    <x v="0"/>
    <s v="UN"/>
    <s v="REACH National"/>
    <x v="0"/>
    <m/>
    <s v="DIYALA - Khanaqin"/>
    <m/>
    <s v="Rented houses"/>
    <s v="Winter"/>
    <s v="Delivered"/>
    <s v="In-kind"/>
    <s v="SRP"/>
    <n v="85"/>
    <n v="85"/>
    <s v="new IDP recipients"/>
    <m/>
    <n v="0"/>
    <n v="0"/>
    <n v="85"/>
    <n v="0"/>
    <n v="510"/>
    <n v="85"/>
    <n v="85"/>
    <n v="0"/>
    <n v="85"/>
    <n v="0"/>
    <n v="0"/>
    <n v="0"/>
    <n v="0"/>
    <n v="0"/>
    <n v="0"/>
    <n v="0"/>
    <n v="0"/>
    <n v="0"/>
    <n v="0"/>
    <n v="0"/>
    <n v="0"/>
    <n v="0"/>
    <n v="0"/>
    <n v="0"/>
  </r>
  <r>
    <n v="1335"/>
    <d v="2015-12-16T00:00:00"/>
    <x v="0"/>
    <s v="UN"/>
    <s v="REACH National"/>
    <x v="0"/>
    <m/>
    <s v="DIYALA - Khanaqin"/>
    <m/>
    <s v="Rented houses"/>
    <s v="Winter"/>
    <s v="Delivered"/>
    <s v="In-kind"/>
    <s v="SRP"/>
    <n v="237"/>
    <n v="237"/>
    <s v="new IDP recipients"/>
    <m/>
    <n v="0"/>
    <n v="0"/>
    <n v="237"/>
    <n v="0"/>
    <n v="1422"/>
    <n v="237"/>
    <n v="237"/>
    <n v="0"/>
    <n v="237"/>
    <n v="0"/>
    <n v="0"/>
    <n v="0"/>
    <n v="0"/>
    <n v="0"/>
    <n v="0"/>
    <n v="0"/>
    <n v="0"/>
    <n v="0"/>
    <n v="0"/>
    <n v="0"/>
    <n v="0"/>
    <n v="0"/>
    <n v="0"/>
    <n v="0"/>
  </r>
  <r>
    <n v="1336"/>
    <d v="2015-12-16T00:00:00"/>
    <x v="0"/>
    <s v="UN"/>
    <s v="YAO"/>
    <x v="3"/>
    <m/>
    <s v="SUL - Halabja"/>
    <m/>
    <s v="Rented houses"/>
    <s v="Winter"/>
    <s v="Delivered"/>
    <s v="In-kind"/>
    <s v="SRP"/>
    <n v="485"/>
    <m/>
    <s v="new IDP recipients"/>
    <m/>
    <n v="0"/>
    <n v="0"/>
    <n v="485"/>
    <n v="0"/>
    <n v="2425"/>
    <n v="0"/>
    <n v="0"/>
    <n v="0"/>
    <n v="485"/>
    <n v="0"/>
    <n v="0"/>
    <n v="0"/>
    <n v="0"/>
    <n v="0"/>
    <n v="0"/>
    <n v="0"/>
    <n v="0"/>
    <n v="0"/>
    <n v="0"/>
    <n v="0"/>
    <n v="0"/>
    <n v="0"/>
    <n v="0"/>
    <n v="0"/>
  </r>
  <r>
    <n v="1337"/>
    <d v="2015-12-16T00:00:00"/>
    <x v="0"/>
    <s v="UN"/>
    <s v="UNHCR"/>
    <x v="7"/>
    <m/>
    <s v="WASSIT - Suwaira"/>
    <m/>
    <s v="Host Community"/>
    <s v="Winter"/>
    <s v="Delivered"/>
    <s v="In-kind"/>
    <s v="SRP"/>
    <n v="100"/>
    <n v="100"/>
    <s v="new IDP recipients"/>
    <m/>
    <n v="0"/>
    <n v="0"/>
    <n v="100"/>
    <n v="0"/>
    <n v="600"/>
    <n v="100"/>
    <n v="100"/>
    <n v="0"/>
    <n v="100"/>
    <n v="0"/>
    <n v="0"/>
    <n v="0"/>
    <n v="0"/>
    <n v="0"/>
    <n v="0"/>
    <n v="0"/>
    <n v="0"/>
    <n v="0"/>
    <n v="0"/>
    <n v="0"/>
    <n v="0"/>
    <n v="0"/>
    <n v="0"/>
    <n v="0"/>
  </r>
  <r>
    <n v="1338"/>
    <d v="2015-12-16T00:00:00"/>
    <x v="0"/>
    <s v="UN"/>
    <s v="UNHCR"/>
    <x v="10"/>
    <m/>
    <s v="NAJAF - Kufa"/>
    <m/>
    <s v="Collective Centre"/>
    <s v="Winter"/>
    <s v="Delivered"/>
    <s v="In-kind"/>
    <s v="SRP"/>
    <n v="1030"/>
    <n v="1030"/>
    <s v="new IDP recipients"/>
    <m/>
    <n v="0"/>
    <n v="0"/>
    <n v="1030"/>
    <n v="0"/>
    <n v="6180"/>
    <n v="1030"/>
    <n v="1030"/>
    <n v="0"/>
    <n v="1030"/>
    <n v="0"/>
    <n v="0"/>
    <n v="0"/>
    <n v="0"/>
    <n v="0"/>
    <n v="0"/>
    <n v="0"/>
    <n v="0"/>
    <n v="0"/>
    <n v="0"/>
    <n v="0"/>
    <n v="0"/>
    <n v="0"/>
    <n v="0"/>
    <n v="0"/>
  </r>
  <r>
    <n v="1339"/>
    <d v="2015-12-17T00:00:00"/>
    <x v="0"/>
    <s v="UN"/>
    <s v="UNHCR"/>
    <x v="14"/>
    <m/>
    <s v="ANB - Falluja"/>
    <m/>
    <s v="Camp"/>
    <s v="Winter"/>
    <s v="Delivered"/>
    <s v="In-kind"/>
    <s v="SRP"/>
    <n v="80"/>
    <n v="80"/>
    <s v="new IDP recipients"/>
    <m/>
    <n v="0"/>
    <n v="0"/>
    <n v="80"/>
    <n v="0"/>
    <n v="480"/>
    <n v="80"/>
    <n v="80"/>
    <n v="0"/>
    <n v="80"/>
    <n v="0"/>
    <n v="0"/>
    <n v="0"/>
    <n v="0"/>
    <n v="0"/>
    <n v="0"/>
    <n v="0"/>
    <n v="0"/>
    <n v="0"/>
    <n v="0"/>
    <n v="0"/>
    <n v="0"/>
    <n v="0"/>
    <n v="0"/>
    <n v="0"/>
  </r>
  <r>
    <n v="1340"/>
    <d v="2015-12-17T00:00:00"/>
    <x v="0"/>
    <s v="UN"/>
    <s v="UNHCR"/>
    <x v="14"/>
    <m/>
    <s v="ANB - Falluja"/>
    <m/>
    <s v="Camp"/>
    <s v="Winter"/>
    <s v="Delivered"/>
    <s v="In-kind"/>
    <s v="SRP"/>
    <n v="195"/>
    <n v="195"/>
    <s v="new IDP recipients"/>
    <m/>
    <n v="0"/>
    <n v="0"/>
    <n v="195"/>
    <n v="0"/>
    <n v="1170"/>
    <n v="195"/>
    <n v="195"/>
    <n v="0"/>
    <n v="195"/>
    <n v="0"/>
    <n v="0"/>
    <n v="0"/>
    <n v="0"/>
    <n v="0"/>
    <n v="0"/>
    <n v="0"/>
    <n v="0"/>
    <n v="0"/>
    <n v="0"/>
    <n v="0"/>
    <n v="0"/>
    <n v="0"/>
    <n v="0"/>
    <n v="0"/>
  </r>
  <r>
    <n v="1341"/>
    <d v="2015-12-17T00:00:00"/>
    <x v="0"/>
    <s v="UN"/>
    <s v="UNHCR"/>
    <x v="12"/>
    <m/>
    <s v="KERBALA - Kerbala"/>
    <m/>
    <s v="Camp"/>
    <s v="Winter"/>
    <s v="Delivered"/>
    <s v="In-kind"/>
    <s v="SRP"/>
    <n v="156"/>
    <n v="156"/>
    <s v="new IDP recipients"/>
    <m/>
    <n v="0"/>
    <n v="0"/>
    <n v="156"/>
    <n v="0"/>
    <n v="936"/>
    <n v="156"/>
    <n v="156"/>
    <n v="0"/>
    <n v="156"/>
    <n v="0"/>
    <n v="0"/>
    <n v="0"/>
    <n v="0"/>
    <n v="0"/>
    <n v="0"/>
    <n v="0"/>
    <n v="0"/>
    <n v="0"/>
    <n v="0"/>
    <n v="0"/>
    <n v="0"/>
    <n v="0"/>
    <n v="0"/>
    <n v="0"/>
  </r>
  <r>
    <n v="1342"/>
    <d v="2015-12-17T00:00:00"/>
    <x v="0"/>
    <s v="UN"/>
    <s v="REACH National"/>
    <x v="1"/>
    <m/>
    <s v="KIRKUK - Kirkuk"/>
    <m/>
    <s v="Host Community"/>
    <s v="Winter"/>
    <s v="Delivered"/>
    <s v="In-kind"/>
    <s v="SRP"/>
    <n v="646"/>
    <n v="646"/>
    <s v="new IDP recipients"/>
    <m/>
    <n v="0"/>
    <n v="0"/>
    <n v="640"/>
    <n v="0"/>
    <n v="3876"/>
    <n v="640"/>
    <n v="640"/>
    <n v="0"/>
    <n v="640"/>
    <n v="0"/>
    <n v="0"/>
    <n v="0"/>
    <n v="0"/>
    <n v="0"/>
    <n v="0"/>
    <n v="0"/>
    <n v="0"/>
    <n v="0"/>
    <n v="0"/>
    <n v="0"/>
    <n v="0"/>
    <n v="0"/>
    <n v="0"/>
    <n v="0"/>
  </r>
  <r>
    <n v="1343"/>
    <d v="2015-12-17T00:00:00"/>
    <x v="0"/>
    <s v="UN"/>
    <s v="REACH National"/>
    <x v="1"/>
    <m/>
    <s v="KIRKUK - Kirkuk"/>
    <m/>
    <s v="Host Community"/>
    <s v="Winter"/>
    <s v="Delivered"/>
    <s v="In-kind"/>
    <s v="SRP"/>
    <n v="320"/>
    <n v="320"/>
    <s v="new IDP recipients"/>
    <m/>
    <n v="0"/>
    <n v="0"/>
    <n v="320"/>
    <n v="0"/>
    <n v="1920"/>
    <n v="320"/>
    <n v="320"/>
    <n v="0"/>
    <n v="320"/>
    <n v="0"/>
    <n v="0"/>
    <n v="0"/>
    <n v="0"/>
    <n v="0"/>
    <n v="0"/>
    <n v="0"/>
    <n v="0"/>
    <n v="0"/>
    <n v="0"/>
    <n v="0"/>
    <n v="0"/>
    <n v="0"/>
    <n v="0"/>
    <n v="0"/>
  </r>
  <r>
    <n v="1344"/>
    <d v="2015-12-17T00:00:00"/>
    <x v="0"/>
    <s v="UN"/>
    <s v="REACH National"/>
    <x v="1"/>
    <m/>
    <s v="KIRKUK - Kirkuk"/>
    <m/>
    <s v="Collective Centre"/>
    <s v="Winter"/>
    <s v="Delivered"/>
    <s v="In-kind"/>
    <s v="SRP"/>
    <n v="332"/>
    <n v="332"/>
    <s v="new IDP recipients"/>
    <m/>
    <n v="0"/>
    <n v="0"/>
    <n v="332"/>
    <n v="0"/>
    <n v="1992"/>
    <n v="332"/>
    <n v="332"/>
    <n v="0"/>
    <n v="332"/>
    <n v="0"/>
    <n v="0"/>
    <n v="0"/>
    <n v="0"/>
    <n v="0"/>
    <n v="0"/>
    <n v="0"/>
    <n v="0"/>
    <n v="0"/>
    <n v="0"/>
    <n v="0"/>
    <n v="0"/>
    <n v="0"/>
    <n v="0"/>
    <n v="0"/>
  </r>
  <r>
    <n v="1345"/>
    <d v="2015-12-17T00:00:00"/>
    <x v="0"/>
    <s v="UN"/>
    <s v="YAO"/>
    <x v="3"/>
    <m/>
    <s v="SUL - Sulaymaniya"/>
    <m/>
    <s v="Rented houses"/>
    <s v="Winter"/>
    <s v="Delivered"/>
    <s v="In-kind"/>
    <s v="SRP"/>
    <n v="215"/>
    <n v="215"/>
    <s v="new IDP recipients"/>
    <m/>
    <n v="0"/>
    <n v="0"/>
    <n v="215"/>
    <n v="0"/>
    <n v="1290"/>
    <n v="215"/>
    <n v="0"/>
    <n v="0"/>
    <n v="215"/>
    <n v="0"/>
    <n v="0"/>
    <n v="0"/>
    <n v="0"/>
    <n v="0"/>
    <n v="0"/>
    <n v="0"/>
    <n v="0"/>
    <n v="0"/>
    <n v="0"/>
    <n v="0"/>
    <n v="0"/>
    <n v="0"/>
    <n v="0"/>
    <n v="0"/>
  </r>
  <r>
    <n v="1346"/>
    <d v="2015-12-17T00:00:00"/>
    <x v="0"/>
    <s v="UN"/>
    <s v="UNHCR"/>
    <x v="7"/>
    <m/>
    <s v="WASSIT - Suwaira"/>
    <m/>
    <s v="Host Community"/>
    <s v="Winter"/>
    <s v="Delivered"/>
    <s v="In-kind"/>
    <s v="SRP"/>
    <n v="200"/>
    <n v="200"/>
    <s v="new IDP recipients"/>
    <m/>
    <n v="0"/>
    <n v="0"/>
    <n v="200"/>
    <n v="0"/>
    <n v="1200"/>
    <n v="200"/>
    <n v="200"/>
    <n v="0"/>
    <n v="200"/>
    <n v="0"/>
    <n v="0"/>
    <n v="0"/>
    <n v="0"/>
    <n v="0"/>
    <n v="0"/>
    <n v="0"/>
    <n v="0"/>
    <n v="0"/>
    <n v="0"/>
    <n v="0"/>
    <n v="0"/>
    <n v="0"/>
    <n v="0"/>
    <n v="0"/>
  </r>
  <r>
    <n v="1347"/>
    <d v="2015-12-17T00:00:00"/>
    <x v="6"/>
    <s v="UN"/>
    <s v="IOM"/>
    <x v="4"/>
    <m/>
    <s v="Shaqlawa_شقلاوة"/>
    <m/>
    <m/>
    <s v="Winter"/>
    <s v="Delivered"/>
    <s v="In-kind"/>
    <s v="SRP"/>
    <n v="175"/>
    <n v="175"/>
    <m/>
    <m/>
    <n v="0"/>
    <n v="0"/>
    <n v="175"/>
    <n v="0"/>
    <n v="1050"/>
    <n v="0"/>
    <n v="0"/>
    <n v="0"/>
    <n v="175"/>
    <n v="0"/>
    <n v="175"/>
    <n v="0"/>
    <n v="0"/>
    <n v="0"/>
    <n v="0"/>
    <n v="0"/>
    <n v="0"/>
    <n v="0"/>
    <n v="0"/>
    <n v="175"/>
    <n v="175"/>
    <n v="0"/>
    <n v="0"/>
    <n v="0"/>
  </r>
  <r>
    <n v="1348"/>
    <d v="2015-12-18T00:00:00"/>
    <x v="0"/>
    <s v="UN"/>
    <s v="UNHCR"/>
    <x v="10"/>
    <m/>
    <s v="NAJAF - Najaf"/>
    <m/>
    <s v="Collective Centre"/>
    <s v="Winter"/>
    <s v="Delivered"/>
    <s v="In-kind"/>
    <s v="SRP"/>
    <n v="104"/>
    <n v="104"/>
    <s v="new IDP recipients"/>
    <m/>
    <n v="0"/>
    <n v="0"/>
    <n v="104"/>
    <n v="0"/>
    <n v="624"/>
    <n v="104"/>
    <n v="104"/>
    <n v="0"/>
    <n v="104"/>
    <n v="0"/>
    <n v="0"/>
    <n v="0"/>
    <n v="0"/>
    <n v="0"/>
    <n v="0"/>
    <n v="0"/>
    <n v="0"/>
    <n v="0"/>
    <n v="0"/>
    <n v="0"/>
    <n v="0"/>
    <n v="0"/>
    <n v="0"/>
    <n v="0"/>
  </r>
  <r>
    <n v="1349"/>
    <d v="2015-12-19T00:00:00"/>
    <x v="0"/>
    <s v="UN"/>
    <s v="UNHCR"/>
    <x v="10"/>
    <m/>
    <s v="NAJAF - Najaf"/>
    <m/>
    <s v="Collective Centre"/>
    <s v="Winter"/>
    <s v="Delivered"/>
    <s v="In-kind"/>
    <s v="SRP"/>
    <n v="150"/>
    <n v="150"/>
    <s v="new IDP recipients"/>
    <m/>
    <n v="0"/>
    <n v="0"/>
    <n v="150"/>
    <n v="0"/>
    <n v="900"/>
    <n v="150"/>
    <n v="150"/>
    <n v="0"/>
    <n v="150"/>
    <n v="0"/>
    <n v="0"/>
    <n v="0"/>
    <n v="0"/>
    <n v="0"/>
    <n v="0"/>
    <n v="0"/>
    <n v="0"/>
    <n v="0"/>
    <n v="0"/>
    <n v="0"/>
    <n v="0"/>
    <n v="0"/>
    <n v="0"/>
    <n v="0"/>
  </r>
  <r>
    <n v="1350"/>
    <d v="2015-12-20T00:00:00"/>
    <x v="0"/>
    <s v="UN"/>
    <s v="UNHCR"/>
    <x v="6"/>
    <m/>
    <s v="BABYLON - Hilla"/>
    <m/>
    <s v="Unfinished/Abandoned building"/>
    <s v="Winter"/>
    <s v="Delivered"/>
    <s v="In-kind"/>
    <s v="SRP"/>
    <n v="85"/>
    <n v="85"/>
    <s v="new IDP recipients"/>
    <m/>
    <n v="0"/>
    <n v="0"/>
    <n v="85"/>
    <n v="0"/>
    <n v="510"/>
    <n v="85"/>
    <n v="85"/>
    <n v="0"/>
    <n v="85"/>
    <n v="0"/>
    <n v="0"/>
    <n v="0"/>
    <n v="0"/>
    <n v="0"/>
    <n v="0"/>
    <n v="0"/>
    <n v="0"/>
    <n v="0"/>
    <n v="0"/>
    <n v="0"/>
    <n v="0"/>
    <n v="0"/>
    <n v="0"/>
    <n v="0"/>
  </r>
  <r>
    <n v="1351"/>
    <d v="2015-12-20T00:00:00"/>
    <x v="0"/>
    <s v="UN"/>
    <s v="UNHCR"/>
    <x v="6"/>
    <m/>
    <s v="BABYLON - Hilla"/>
    <m/>
    <s v="Host Community"/>
    <s v="Winter"/>
    <s v="Delivered"/>
    <s v="In-kind"/>
    <s v="SRP"/>
    <n v="33"/>
    <n v="33"/>
    <s v="new IDP recipients"/>
    <m/>
    <n v="0"/>
    <n v="0"/>
    <n v="33"/>
    <n v="0"/>
    <n v="198"/>
    <n v="33"/>
    <n v="33"/>
    <n v="0"/>
    <n v="33"/>
    <n v="0"/>
    <n v="0"/>
    <n v="0"/>
    <n v="0"/>
    <n v="0"/>
    <n v="0"/>
    <n v="0"/>
    <n v="0"/>
    <n v="0"/>
    <n v="0"/>
    <n v="0"/>
    <n v="0"/>
    <n v="0"/>
    <n v="0"/>
    <n v="0"/>
  </r>
  <r>
    <n v="1352"/>
    <d v="2015-12-20T00:00:00"/>
    <x v="0"/>
    <s v="UN"/>
    <s v="RIPC"/>
    <x v="11"/>
    <m/>
    <s v="QADISSIYA - Diwaniya"/>
    <m/>
    <s v="Host Community"/>
    <s v="Winter"/>
    <s v="Delivered"/>
    <s v="In-kind"/>
    <s v="SRP"/>
    <n v="150"/>
    <n v="150"/>
    <s v="new IDP recipients"/>
    <m/>
    <n v="0"/>
    <n v="0"/>
    <n v="150"/>
    <n v="0"/>
    <n v="900"/>
    <n v="150"/>
    <n v="150"/>
    <n v="0"/>
    <n v="150"/>
    <n v="0"/>
    <n v="0"/>
    <n v="0"/>
    <n v="0"/>
    <n v="0"/>
    <n v="0"/>
    <n v="0"/>
    <n v="0"/>
    <n v="0"/>
    <n v="0"/>
    <n v="0"/>
    <n v="0"/>
    <n v="0"/>
    <n v="0"/>
    <n v="0"/>
  </r>
  <r>
    <n v="1353"/>
    <d v="2015-12-21T00:00:00"/>
    <x v="0"/>
    <s v="UN"/>
    <s v="RIPC"/>
    <x v="15"/>
    <m/>
    <s v="MUTHANNA - Samawa"/>
    <m/>
    <s v="Host Community"/>
    <s v="Winter"/>
    <s v="Delivered"/>
    <s v="In-kind"/>
    <s v="SRP"/>
    <n v="100"/>
    <n v="100"/>
    <s v="new IDP recipients"/>
    <m/>
    <n v="0"/>
    <n v="0"/>
    <n v="100"/>
    <n v="0"/>
    <n v="600"/>
    <n v="600"/>
    <n v="100"/>
    <n v="0"/>
    <n v="100"/>
    <n v="0"/>
    <n v="0"/>
    <n v="0"/>
    <n v="0"/>
    <n v="0"/>
    <n v="0"/>
    <n v="0"/>
    <n v="0"/>
    <n v="0"/>
    <n v="0"/>
    <n v="0"/>
    <n v="0"/>
    <n v="0"/>
    <n v="0"/>
    <n v="0"/>
  </r>
  <r>
    <n v="1354"/>
    <d v="2015-12-21T00:00:00"/>
    <x v="0"/>
    <s v="UN"/>
    <s v="Qandil"/>
    <x v="2"/>
    <m/>
    <s v="NIN - Hamdaniya"/>
    <m/>
    <s v="Host Community"/>
    <s v="Winter"/>
    <s v="Delivered"/>
    <s v="In-kind"/>
    <s v="SRP"/>
    <n v="350"/>
    <n v="350"/>
    <s v="replenishment"/>
    <m/>
    <n v="0"/>
    <n v="0"/>
    <n v="350"/>
    <n v="0"/>
    <n v="1750"/>
    <n v="0"/>
    <n v="350"/>
    <n v="0"/>
    <n v="350"/>
    <n v="0"/>
    <n v="0"/>
    <n v="0"/>
    <n v="0"/>
    <n v="0"/>
    <n v="0"/>
    <n v="0"/>
    <n v="0"/>
    <n v="0"/>
    <n v="0"/>
    <n v="0"/>
    <n v="0"/>
    <n v="0"/>
    <n v="0"/>
    <n v="0"/>
  </r>
  <r>
    <n v="1355"/>
    <d v="2015-12-21T00:00:00"/>
    <x v="0"/>
    <s v="UN"/>
    <s v="Qandil"/>
    <x v="2"/>
    <m/>
    <s v="DAHUK - Zakho"/>
    <m/>
    <s v="Host Community"/>
    <s v="Winter"/>
    <s v="Delivered"/>
    <s v="In-kind"/>
    <s v="SRP"/>
    <n v="106"/>
    <n v="106"/>
    <s v="replenishment"/>
    <m/>
    <n v="0"/>
    <n v="0"/>
    <n v="106"/>
    <n v="0"/>
    <n v="636"/>
    <n v="0"/>
    <n v="106"/>
    <n v="0"/>
    <n v="106"/>
    <n v="0"/>
    <n v="0"/>
    <n v="0"/>
    <n v="0"/>
    <n v="0"/>
    <n v="0"/>
    <n v="0"/>
    <n v="0"/>
    <n v="0"/>
    <n v="0"/>
    <n v="0"/>
    <n v="0"/>
    <n v="0"/>
    <n v="0"/>
    <n v="0"/>
  </r>
  <r>
    <n v="1356"/>
    <d v="2015-12-21T00:00:00"/>
    <x v="0"/>
    <s v="UN"/>
    <s v="YAO"/>
    <x v="3"/>
    <m/>
    <s v="SUL - Chamchamal"/>
    <m/>
    <s v="Rented houses"/>
    <s v="Winter"/>
    <s v="Delivered"/>
    <s v="In-kind"/>
    <s v="SRP"/>
    <n v="600"/>
    <n v="600"/>
    <s v="new IDP recipients"/>
    <m/>
    <n v="0"/>
    <n v="0"/>
    <n v="585"/>
    <n v="1000"/>
    <n v="1108"/>
    <n v="400"/>
    <n v="0"/>
    <n v="0"/>
    <n v="585"/>
    <n v="0"/>
    <n v="600"/>
    <n v="0"/>
    <n v="0"/>
    <n v="0"/>
    <n v="0"/>
    <n v="0"/>
    <n v="0"/>
    <n v="0"/>
    <n v="0"/>
    <n v="0"/>
    <n v="0"/>
    <n v="0"/>
    <n v="0"/>
    <n v="0"/>
  </r>
  <r>
    <n v="1357"/>
    <d v="2015-12-22T00:00:00"/>
    <x v="0"/>
    <s v="UN"/>
    <s v="UNHCR"/>
    <x v="6"/>
    <m/>
    <s v="BABYLON - Hilla"/>
    <m/>
    <s v="Religious Building"/>
    <s v="Winter"/>
    <s v="Delivered"/>
    <s v="In-kind"/>
    <s v="SRP"/>
    <n v="31"/>
    <n v="31"/>
    <s v="new IDP recipients"/>
    <m/>
    <n v="0"/>
    <n v="0"/>
    <n v="31"/>
    <n v="0"/>
    <n v="186"/>
    <n v="31"/>
    <n v="31"/>
    <n v="0"/>
    <n v="31"/>
    <n v="0"/>
    <n v="0"/>
    <n v="0"/>
    <n v="0"/>
    <n v="0"/>
    <n v="0"/>
    <n v="0"/>
    <n v="0"/>
    <n v="0"/>
    <n v="0"/>
    <n v="0"/>
    <n v="0"/>
    <n v="0"/>
    <n v="0"/>
    <n v="0"/>
  </r>
  <r>
    <n v="1358"/>
    <d v="2015-12-22T00:00:00"/>
    <x v="0"/>
    <s v="UN"/>
    <s v="UNHCR"/>
    <x v="6"/>
    <m/>
    <s v="BABYLON - Hilla"/>
    <m/>
    <s v="Unfinished/Abandoned building"/>
    <s v="Winter"/>
    <s v="Delivered"/>
    <s v="In-kind"/>
    <s v="SRP"/>
    <n v="126"/>
    <n v="126"/>
    <s v="new IDP recipients"/>
    <m/>
    <n v="0"/>
    <n v="0"/>
    <n v="126"/>
    <n v="0"/>
    <n v="756"/>
    <n v="126"/>
    <n v="126"/>
    <n v="0"/>
    <n v="126"/>
    <n v="0"/>
    <n v="0"/>
    <n v="0"/>
    <n v="0"/>
    <n v="0"/>
    <n v="0"/>
    <n v="0"/>
    <n v="0"/>
    <n v="0"/>
    <n v="0"/>
    <n v="0"/>
    <n v="0"/>
    <n v="0"/>
    <n v="0"/>
    <n v="0"/>
  </r>
  <r>
    <n v="1359"/>
    <d v="2015-12-22T00:00:00"/>
    <x v="0"/>
    <s v="UN"/>
    <s v="Qandil"/>
    <x v="2"/>
    <m/>
    <s v="NIN - Hamdaniya"/>
    <m/>
    <s v="Camp"/>
    <s v="Winter"/>
    <s v="Delivered"/>
    <s v="In-kind"/>
    <s v="SRP"/>
    <n v="250"/>
    <m/>
    <s v="replenishment"/>
    <m/>
    <n v="2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360"/>
    <d v="2015-12-22T00:00:00"/>
    <x v="0"/>
    <s v="UN"/>
    <s v="Qandil"/>
    <x v="2"/>
    <m/>
    <s v="DAHUK - Zakho"/>
    <m/>
    <s v="Host Community"/>
    <s v="Winter"/>
    <s v="Delivered"/>
    <s v="In-kind"/>
    <s v="SRP"/>
    <n v="283"/>
    <n v="283"/>
    <s v="replenishment"/>
    <m/>
    <n v="0"/>
    <n v="0"/>
    <n v="283"/>
    <n v="0"/>
    <n v="1689"/>
    <n v="0"/>
    <n v="283"/>
    <n v="0"/>
    <n v="283"/>
    <n v="0"/>
    <n v="0"/>
    <n v="0"/>
    <n v="0"/>
    <n v="0"/>
    <n v="0"/>
    <n v="0"/>
    <n v="0"/>
    <n v="0"/>
    <n v="0"/>
    <n v="0"/>
    <n v="0"/>
    <n v="0"/>
    <n v="0"/>
    <n v="0"/>
  </r>
  <r>
    <n v="1361"/>
    <d v="2015-12-22T00:00:00"/>
    <x v="0"/>
    <s v="UN"/>
    <s v="Qandil"/>
    <x v="2"/>
    <m/>
    <s v="NIN - Hamdaniya"/>
    <m/>
    <s v="Host Community"/>
    <s v="Winter"/>
    <s v="Delivered"/>
    <s v="In-kind"/>
    <s v="SRP"/>
    <n v="275"/>
    <n v="275"/>
    <s v="replenishment"/>
    <m/>
    <n v="0"/>
    <n v="0"/>
    <n v="275"/>
    <n v="0"/>
    <n v="1375"/>
    <n v="0"/>
    <n v="275"/>
    <n v="0"/>
    <n v="275"/>
    <n v="0"/>
    <n v="0"/>
    <n v="0"/>
    <n v="0"/>
    <n v="0"/>
    <n v="0"/>
    <n v="0"/>
    <n v="0"/>
    <n v="0"/>
    <n v="0"/>
    <n v="0"/>
    <n v="0"/>
    <n v="0"/>
    <n v="0"/>
    <n v="0"/>
  </r>
  <r>
    <n v="1362"/>
    <d v="2015-12-22T00:00:00"/>
    <x v="0"/>
    <s v="UN"/>
    <s v="UNHCR"/>
    <x v="12"/>
    <m/>
    <s v="KERBALA - Kerbala"/>
    <m/>
    <s v="Collective Centre"/>
    <s v="Winter"/>
    <s v="Delivered"/>
    <s v="In-kind"/>
    <s v="SRP"/>
    <n v="250"/>
    <n v="250"/>
    <s v="new IDP recipients"/>
    <m/>
    <n v="0"/>
    <n v="0"/>
    <n v="250"/>
    <n v="0"/>
    <n v="1500"/>
    <n v="250"/>
    <n v="250"/>
    <n v="0"/>
    <n v="250"/>
    <n v="0"/>
    <n v="0"/>
    <n v="0"/>
    <n v="0"/>
    <n v="0"/>
    <n v="0"/>
    <n v="0"/>
    <n v="0"/>
    <n v="0"/>
    <n v="0"/>
    <n v="0"/>
    <n v="0"/>
    <n v="0"/>
    <n v="0"/>
    <n v="0"/>
  </r>
  <r>
    <n v="1363"/>
    <d v="2015-12-22T00:00:00"/>
    <x v="0"/>
    <s v="UN"/>
    <s v="UNHCR"/>
    <x v="10"/>
    <m/>
    <s v="NAJAF - Manathera"/>
    <m/>
    <s v="Collective Centre"/>
    <s v="Winter"/>
    <s v="Delivered"/>
    <s v="In-kind"/>
    <s v="SRP"/>
    <n v="260"/>
    <n v="260"/>
    <s v="new IDP recipients"/>
    <m/>
    <n v="0"/>
    <n v="0"/>
    <n v="260"/>
    <n v="0"/>
    <n v="1560"/>
    <n v="260"/>
    <n v="260"/>
    <n v="0"/>
    <n v="260"/>
    <n v="0"/>
    <n v="0"/>
    <n v="0"/>
    <n v="0"/>
    <n v="0"/>
    <n v="0"/>
    <n v="0"/>
    <n v="0"/>
    <n v="0"/>
    <n v="0"/>
    <n v="0"/>
    <n v="0"/>
    <n v="0"/>
    <n v="0"/>
    <n v="0"/>
  </r>
  <r>
    <n v="1364"/>
    <d v="2015-12-23T00:00:00"/>
    <x v="0"/>
    <s v="UN"/>
    <s v="UNHCR"/>
    <x v="9"/>
    <m/>
    <s v="BAGHDAD - Resafa"/>
    <m/>
    <s v="Religious Building"/>
    <s v="Winter"/>
    <s v="Delivered"/>
    <s v="In-kind"/>
    <s v="SRP"/>
    <n v="118"/>
    <n v="118"/>
    <s v="new IDP recipients"/>
    <m/>
    <n v="0"/>
    <n v="0"/>
    <n v="118"/>
    <n v="0"/>
    <n v="708"/>
    <n v="118"/>
    <n v="118"/>
    <n v="0"/>
    <n v="118"/>
    <n v="0"/>
    <n v="0"/>
    <n v="0"/>
    <n v="0"/>
    <n v="0"/>
    <n v="0"/>
    <n v="0"/>
    <n v="0"/>
    <n v="0"/>
    <n v="0"/>
    <n v="0"/>
    <n v="0"/>
    <n v="0"/>
    <n v="0"/>
    <n v="0"/>
  </r>
  <r>
    <n v="1365"/>
    <d v="2015-12-23T00:00:00"/>
    <x v="0"/>
    <s v="UN"/>
    <s v="UNHCR"/>
    <x v="9"/>
    <m/>
    <s v="BAGHDAD - Adhamia"/>
    <m/>
    <s v="Religious Building"/>
    <s v="Winter"/>
    <s v="Delivered"/>
    <s v="In-kind"/>
    <s v="SRP"/>
    <n v="26"/>
    <n v="26"/>
    <s v="new IDP recipients"/>
    <m/>
    <n v="0"/>
    <n v="0"/>
    <n v="26"/>
    <n v="0"/>
    <n v="156"/>
    <n v="26"/>
    <n v="26"/>
    <n v="0"/>
    <n v="26"/>
    <n v="0"/>
    <n v="0"/>
    <n v="0"/>
    <n v="0"/>
    <n v="0"/>
    <n v="0"/>
    <n v="0"/>
    <n v="0"/>
    <n v="0"/>
    <n v="0"/>
    <n v="0"/>
    <n v="0"/>
    <n v="0"/>
    <n v="0"/>
    <n v="0"/>
  </r>
  <r>
    <n v="1366"/>
    <d v="2015-12-23T00:00:00"/>
    <x v="0"/>
    <s v="UN"/>
    <s v="UNHCR"/>
    <x v="9"/>
    <m/>
    <s v="BAGHDAD - Adhamia"/>
    <m/>
    <s v="Religious Building"/>
    <s v="Winter"/>
    <s v="Delivered"/>
    <s v="In-kind"/>
    <s v="SRP"/>
    <n v="9"/>
    <n v="9"/>
    <s v="new IDP recipients"/>
    <m/>
    <n v="0"/>
    <n v="0"/>
    <n v="9"/>
    <n v="0"/>
    <n v="54"/>
    <n v="9"/>
    <n v="9"/>
    <n v="0"/>
    <n v="9"/>
    <n v="0"/>
    <n v="0"/>
    <n v="0"/>
    <n v="0"/>
    <n v="0"/>
    <n v="0"/>
    <n v="0"/>
    <n v="0"/>
    <n v="0"/>
    <n v="0"/>
    <n v="0"/>
    <n v="0"/>
    <n v="0"/>
    <n v="0"/>
    <n v="0"/>
  </r>
  <r>
    <n v="1367"/>
    <d v="2015-12-23T00:00:00"/>
    <x v="0"/>
    <s v="UN"/>
    <s v="UNHCR"/>
    <x v="9"/>
    <m/>
    <s v="BAGHDAD - Mahmoudiya"/>
    <m/>
    <s v="Collective Centre"/>
    <s v="Winter"/>
    <s v="Delivered"/>
    <s v="In-kind"/>
    <s v="SRP"/>
    <n v="80"/>
    <n v="80"/>
    <s v="new IDP recipients"/>
    <m/>
    <n v="0"/>
    <n v="0"/>
    <n v="80"/>
    <n v="0"/>
    <n v="480"/>
    <n v="80"/>
    <n v="80"/>
    <n v="0"/>
    <n v="80"/>
    <n v="0"/>
    <n v="0"/>
    <n v="0"/>
    <n v="0"/>
    <n v="0"/>
    <n v="0"/>
    <n v="0"/>
    <n v="0"/>
    <n v="0"/>
    <n v="0"/>
    <n v="0"/>
    <n v="0"/>
    <n v="0"/>
    <n v="0"/>
    <n v="0"/>
  </r>
  <r>
    <n v="1368"/>
    <d v="2015-12-23T00:00:00"/>
    <x v="0"/>
    <s v="UN"/>
    <s v="UNHCR"/>
    <x v="9"/>
    <m/>
    <s v="BAGHDAD - Karkh"/>
    <m/>
    <s v="Camp"/>
    <s v="Winter"/>
    <s v="Delivered"/>
    <s v="In-kind"/>
    <s v="SRP"/>
    <n v="302"/>
    <n v="302"/>
    <s v="new IDP recipients"/>
    <m/>
    <n v="0"/>
    <n v="0"/>
    <n v="302"/>
    <n v="0"/>
    <n v="1812"/>
    <n v="302"/>
    <n v="302"/>
    <n v="0"/>
    <n v="302"/>
    <n v="0"/>
    <n v="0"/>
    <n v="0"/>
    <n v="0"/>
    <n v="0"/>
    <n v="0"/>
    <n v="0"/>
    <n v="0"/>
    <n v="0"/>
    <n v="0"/>
    <n v="0"/>
    <n v="0"/>
    <n v="0"/>
    <n v="0"/>
    <n v="0"/>
  </r>
  <r>
    <n v="1369"/>
    <d v="2015-12-23T00:00:00"/>
    <x v="0"/>
    <s v="UN"/>
    <s v="UNHCR"/>
    <x v="9"/>
    <m/>
    <s v="BAGHDAD - Karkh"/>
    <m/>
    <s v="Unfinished/Abandoned building"/>
    <s v="Winter"/>
    <s v="Delivered"/>
    <s v="In-kind"/>
    <s v="SRP"/>
    <n v="200"/>
    <n v="200"/>
    <s v="new IDP recipients"/>
    <m/>
    <n v="0"/>
    <n v="0"/>
    <n v="200"/>
    <n v="0"/>
    <n v="1200"/>
    <n v="200"/>
    <n v="200"/>
    <n v="0"/>
    <n v="200"/>
    <n v="0"/>
    <n v="0"/>
    <n v="0"/>
    <n v="0"/>
    <n v="0"/>
    <n v="0"/>
    <n v="0"/>
    <n v="0"/>
    <n v="0"/>
    <n v="0"/>
    <n v="0"/>
    <n v="0"/>
    <n v="0"/>
    <n v="0"/>
    <n v="0"/>
  </r>
  <r>
    <n v="1370"/>
    <d v="2015-12-23T00:00:00"/>
    <x v="6"/>
    <s v="UN"/>
    <s v="IOM"/>
    <x v="5"/>
    <m/>
    <s v="Tikrit_تكريت"/>
    <m/>
    <m/>
    <s v="Winter"/>
    <s v="Delivered"/>
    <s v="In-kind"/>
    <s v="SRP"/>
    <n v="245"/>
    <n v="245"/>
    <m/>
    <m/>
    <n v="0"/>
    <n v="0"/>
    <n v="245"/>
    <n v="0"/>
    <n v="1470"/>
    <n v="0"/>
    <n v="0"/>
    <n v="0"/>
    <n v="245"/>
    <n v="0"/>
    <n v="245"/>
    <n v="0"/>
    <n v="0"/>
    <n v="0"/>
    <n v="0"/>
    <n v="0"/>
    <n v="0"/>
    <n v="0"/>
    <n v="0"/>
    <n v="245"/>
    <n v="245"/>
    <n v="0"/>
    <n v="0"/>
    <n v="0"/>
  </r>
  <r>
    <n v="1371"/>
    <d v="2015-12-23T00:00:00"/>
    <x v="6"/>
    <s v="UN"/>
    <s v="IOM"/>
    <x v="9"/>
    <m/>
    <s v="Adhamia_الاعظمية"/>
    <m/>
    <m/>
    <s v="Winter"/>
    <s v="Delivered"/>
    <s v="In-kind"/>
    <s v="SRP"/>
    <n v="200"/>
    <n v="200"/>
    <m/>
    <m/>
    <n v="0"/>
    <n v="0"/>
    <n v="200"/>
    <n v="0"/>
    <n v="1200"/>
    <n v="0"/>
    <n v="0"/>
    <n v="0"/>
    <n v="200"/>
    <n v="0"/>
    <n v="200"/>
    <n v="0"/>
    <n v="0"/>
    <n v="0"/>
    <n v="0"/>
    <n v="0"/>
    <n v="0"/>
    <n v="0"/>
    <n v="0"/>
    <n v="200"/>
    <n v="200"/>
    <n v="0"/>
    <n v="0"/>
    <n v="0"/>
  </r>
  <r>
    <n v="1372"/>
    <d v="2015-12-23T00:00:00"/>
    <x v="6"/>
    <s v="UN"/>
    <s v="IOM"/>
    <x v="1"/>
    <m/>
    <s v="Kirkuk__كركوك"/>
    <m/>
    <m/>
    <s v="Winter"/>
    <s v="Delivered"/>
    <s v="In-kind"/>
    <s v="SRP"/>
    <n v="300"/>
    <n v="300"/>
    <m/>
    <m/>
    <n v="0"/>
    <n v="0"/>
    <n v="300"/>
    <n v="0"/>
    <n v="1800"/>
    <n v="0"/>
    <n v="0"/>
    <n v="0"/>
    <n v="300"/>
    <n v="0"/>
    <n v="300"/>
    <n v="0"/>
    <n v="0"/>
    <n v="0"/>
    <n v="0"/>
    <n v="0"/>
    <n v="0"/>
    <n v="0"/>
    <n v="0"/>
    <n v="300"/>
    <n v="300"/>
    <n v="0"/>
    <n v="0"/>
    <n v="0"/>
  </r>
  <r>
    <n v="1373"/>
    <d v="2015-12-23T00:00:00"/>
    <x v="0"/>
    <s v="UN"/>
    <s v="UNHCR"/>
    <x v="10"/>
    <m/>
    <s v="NAJAF - Kufa"/>
    <m/>
    <s v="Collective Centre"/>
    <s v="Winter"/>
    <s v="Delivered"/>
    <s v="In-kind"/>
    <s v="SRP"/>
    <n v="600"/>
    <n v="600"/>
    <s v="new IDP recipients"/>
    <m/>
    <n v="0"/>
    <n v="0"/>
    <n v="600"/>
    <n v="0"/>
    <n v="3600"/>
    <n v="600"/>
    <n v="600"/>
    <n v="0"/>
    <n v="600"/>
    <n v="0"/>
    <n v="0"/>
    <n v="0"/>
    <n v="0"/>
    <n v="0"/>
    <n v="0"/>
    <n v="0"/>
    <n v="0"/>
    <n v="0"/>
    <n v="0"/>
    <n v="0"/>
    <n v="0"/>
    <n v="0"/>
    <n v="0"/>
    <n v="0"/>
  </r>
  <r>
    <n v="1374"/>
    <d v="2015-12-25T00:00:00"/>
    <x v="0"/>
    <s v="UN"/>
    <s v="UNHCR"/>
    <x v="10"/>
    <m/>
    <s v="NAJAF - Kufa"/>
    <m/>
    <s v="Collective Centre"/>
    <s v="Winter"/>
    <s v="Delivered"/>
    <s v="In-kind"/>
    <s v="SRP"/>
    <n v="370"/>
    <n v="370"/>
    <s v="new IDP recipients"/>
    <m/>
    <n v="0"/>
    <n v="0"/>
    <n v="370"/>
    <n v="0"/>
    <n v="2220"/>
    <n v="370"/>
    <n v="370"/>
    <n v="0"/>
    <n v="370"/>
    <n v="0"/>
    <n v="0"/>
    <n v="0"/>
    <n v="0"/>
    <n v="0"/>
    <n v="0"/>
    <n v="0"/>
    <n v="0"/>
    <n v="0"/>
    <n v="0"/>
    <n v="0"/>
    <n v="0"/>
    <n v="0"/>
    <n v="0"/>
    <n v="0"/>
  </r>
  <r>
    <n v="1375"/>
    <d v="2015-12-26T00:00:00"/>
    <x v="0"/>
    <s v="UN"/>
    <s v="UNHCR"/>
    <x v="10"/>
    <m/>
    <s v="NAJAF - Kufa"/>
    <m/>
    <s v="Collective Centre"/>
    <s v="Winter"/>
    <s v="Delivered"/>
    <s v="In-kind"/>
    <s v="SRP"/>
    <n v="22"/>
    <n v="22"/>
    <s v="new IDP recipients"/>
    <m/>
    <n v="0"/>
    <n v="0"/>
    <n v="22"/>
    <n v="0"/>
    <n v="132"/>
    <n v="22"/>
    <n v="22"/>
    <n v="0"/>
    <n v="22"/>
    <n v="0"/>
    <n v="0"/>
    <n v="0"/>
    <n v="0"/>
    <n v="0"/>
    <n v="0"/>
    <n v="0"/>
    <n v="0"/>
    <n v="0"/>
    <n v="0"/>
    <n v="0"/>
    <n v="0"/>
    <n v="0"/>
    <n v="0"/>
    <n v="0"/>
  </r>
  <r>
    <n v="1376"/>
    <d v="2015-12-27T00:00:00"/>
    <x v="0"/>
    <s v="UN"/>
    <s v="REACH National"/>
    <x v="1"/>
    <m/>
    <s v="KIRKUK - Kirkuk"/>
    <m/>
    <s v="Camp"/>
    <s v="Winter"/>
    <s v="Delivered"/>
    <s v="In-kind"/>
    <s v="SRP"/>
    <n v="95"/>
    <n v="95"/>
    <s v="new IDP recipients"/>
    <m/>
    <n v="95"/>
    <n v="95"/>
    <n v="95"/>
    <n v="0"/>
    <n v="570"/>
    <n v="0"/>
    <n v="95"/>
    <n v="0"/>
    <n v="95"/>
    <n v="0"/>
    <n v="0"/>
    <n v="0"/>
    <n v="0"/>
    <n v="0"/>
    <n v="0"/>
    <n v="0"/>
    <n v="0"/>
    <n v="0"/>
    <n v="0"/>
    <n v="0"/>
    <n v="0"/>
    <n v="0"/>
    <n v="0"/>
    <n v="0"/>
  </r>
  <r>
    <n v="1377"/>
    <d v="2015-12-27T00:00:00"/>
    <x v="0"/>
    <s v="UN"/>
    <s v="UNHCR"/>
    <x v="9"/>
    <m/>
    <s v="BAGHDAD - Mahmoudiya"/>
    <m/>
    <s v="Collective Centre"/>
    <s v="Winter"/>
    <s v="Delivered"/>
    <s v="In-kind"/>
    <s v="SRP"/>
    <n v="402"/>
    <n v="402"/>
    <s v="new IDP recipients"/>
    <m/>
    <n v="0"/>
    <n v="0"/>
    <n v="402"/>
    <n v="0"/>
    <n v="2412"/>
    <n v="402"/>
    <n v="402"/>
    <n v="0"/>
    <n v="402"/>
    <n v="0"/>
    <n v="0"/>
    <n v="0"/>
    <n v="0"/>
    <n v="0"/>
    <n v="0"/>
    <n v="0"/>
    <n v="0"/>
    <n v="0"/>
    <n v="0"/>
    <n v="0"/>
    <n v="0"/>
    <n v="0"/>
    <n v="0"/>
    <n v="0"/>
  </r>
  <r>
    <n v="1378"/>
    <d v="2015-12-27T00:00:00"/>
    <x v="0"/>
    <s v="UN"/>
    <s v="UNHCR"/>
    <x v="9"/>
    <m/>
    <s v="BAGHDAD - Abu Ghraib"/>
    <m/>
    <s v="Unfinished/Abandoned building"/>
    <s v="Winter"/>
    <s v="Delivered"/>
    <s v="In-kind"/>
    <s v="SRP"/>
    <n v="250"/>
    <n v="250"/>
    <s v="new IDP recipients"/>
    <m/>
    <n v="0"/>
    <n v="0"/>
    <n v="250"/>
    <n v="0"/>
    <n v="1500"/>
    <n v="250"/>
    <n v="250"/>
    <n v="0"/>
    <n v="250"/>
    <n v="0"/>
    <n v="0"/>
    <n v="0"/>
    <n v="0"/>
    <n v="0"/>
    <n v="0"/>
    <n v="0"/>
    <n v="0"/>
    <n v="0"/>
    <n v="0"/>
    <n v="0"/>
    <n v="0"/>
    <n v="0"/>
    <n v="0"/>
    <n v="0"/>
  </r>
  <r>
    <n v="1379"/>
    <d v="2015-12-27T00:00:00"/>
    <x v="0"/>
    <s v="UN"/>
    <s v="UNHCR"/>
    <x v="9"/>
    <m/>
    <s v="BAGHDAD - Kadhimia"/>
    <m/>
    <s v="Unfinished/Abandoned building"/>
    <s v="Winter"/>
    <s v="Delivered"/>
    <s v="In-kind"/>
    <s v="SRP"/>
    <n v="100"/>
    <n v="100"/>
    <s v="new IDP recipients"/>
    <m/>
    <n v="0"/>
    <n v="0"/>
    <n v="100"/>
    <n v="0"/>
    <n v="600"/>
    <n v="100"/>
    <n v="100"/>
    <n v="0"/>
    <n v="100"/>
    <n v="0"/>
    <n v="0"/>
    <n v="0"/>
    <n v="0"/>
    <n v="0"/>
    <n v="0"/>
    <n v="0"/>
    <n v="0"/>
    <n v="0"/>
    <n v="0"/>
    <n v="0"/>
    <n v="0"/>
    <n v="0"/>
    <n v="0"/>
    <n v="0"/>
  </r>
  <r>
    <n v="1380"/>
    <d v="2015-12-28T00:00:00"/>
    <x v="0"/>
    <s v="UN"/>
    <s v="UNHCR"/>
    <x v="9"/>
    <m/>
    <s v="BAGHDAD - Abu Ghraib"/>
    <m/>
    <s v="Unfinished/Abandoned building"/>
    <s v="Winter"/>
    <s v="Delivered"/>
    <s v="In-kind"/>
    <s v="SRP"/>
    <n v="200"/>
    <n v="200"/>
    <s v="new IDP recipients"/>
    <m/>
    <n v="0"/>
    <n v="0"/>
    <n v="200"/>
    <n v="0"/>
    <n v="1200"/>
    <n v="200"/>
    <n v="200"/>
    <n v="0"/>
    <n v="200"/>
    <n v="0"/>
    <n v="0"/>
    <n v="0"/>
    <n v="0"/>
    <n v="0"/>
    <n v="0"/>
    <n v="0"/>
    <n v="0"/>
    <n v="0"/>
    <n v="0"/>
    <n v="0"/>
    <n v="0"/>
    <n v="0"/>
    <n v="0"/>
    <n v="0"/>
  </r>
  <r>
    <n v="1381"/>
    <d v="2015-12-28T00:00:00"/>
    <x v="0"/>
    <s v="UN"/>
    <s v="UNHCR"/>
    <x v="9"/>
    <m/>
    <s v="BAGHDAD - Kadhimia"/>
    <m/>
    <s v="Unfinished/Abandoned building"/>
    <s v="Winter"/>
    <s v="Delivered"/>
    <s v="In-kind"/>
    <s v="SRP"/>
    <n v="200"/>
    <n v="200"/>
    <s v="new IDP recipients"/>
    <m/>
    <n v="0"/>
    <n v="0"/>
    <n v="200"/>
    <n v="0"/>
    <n v="1200"/>
    <n v="200"/>
    <n v="200"/>
    <n v="0"/>
    <n v="200"/>
    <n v="0"/>
    <n v="0"/>
    <n v="0"/>
    <n v="0"/>
    <n v="0"/>
    <n v="0"/>
    <n v="0"/>
    <n v="0"/>
    <n v="0"/>
    <n v="0"/>
    <n v="0"/>
    <n v="0"/>
    <n v="0"/>
    <n v="0"/>
    <n v="0"/>
  </r>
  <r>
    <n v="1382"/>
    <d v="2015-12-28T00:00:00"/>
    <x v="0"/>
    <s v="UN"/>
    <s v="UNHCR"/>
    <x v="12"/>
    <m/>
    <s v="KERBALA - Kerbala"/>
    <m/>
    <s v="Collective Centre"/>
    <s v="Winter"/>
    <s v="Delivered"/>
    <s v="In-kind"/>
    <s v="SRP"/>
    <n v="250"/>
    <n v="250"/>
    <s v="new IDP recipients"/>
    <m/>
    <n v="0"/>
    <n v="0"/>
    <n v="250"/>
    <n v="0"/>
    <n v="1500"/>
    <n v="250"/>
    <n v="250"/>
    <n v="0"/>
    <n v="250"/>
    <n v="0"/>
    <n v="0"/>
    <n v="0"/>
    <n v="0"/>
    <n v="0"/>
    <n v="0"/>
    <n v="0"/>
    <n v="0"/>
    <n v="0"/>
    <n v="0"/>
    <n v="0"/>
    <n v="0"/>
    <n v="0"/>
    <n v="0"/>
    <n v="0"/>
  </r>
  <r>
    <n v="1383"/>
    <d v="2015-12-29T00:00:00"/>
    <x v="0"/>
    <s v="UN"/>
    <s v="Qandil"/>
    <x v="2"/>
    <m/>
    <s v="DAHUK - Zakho"/>
    <m/>
    <s v="Unfinished/Abandoned building"/>
    <s v="Winter"/>
    <s v="Delivered"/>
    <s v="In-kind"/>
    <s v="SRP"/>
    <n v="530"/>
    <n v="530"/>
    <s v="replenishment"/>
    <m/>
    <n v="0"/>
    <n v="0"/>
    <n v="530"/>
    <n v="0"/>
    <n v="1375"/>
    <n v="0"/>
    <n v="530"/>
    <n v="0"/>
    <n v="530"/>
    <n v="0"/>
    <n v="0"/>
    <n v="0"/>
    <n v="0"/>
    <n v="0"/>
    <n v="0"/>
    <n v="0"/>
    <n v="0"/>
    <n v="0"/>
    <n v="0"/>
    <n v="0"/>
    <n v="0"/>
    <n v="0"/>
    <n v="0"/>
    <n v="0"/>
  </r>
  <r>
    <n v="1384"/>
    <d v="2015-12-29T00:00:00"/>
    <x v="0"/>
    <s v="UN"/>
    <s v="UNHCR"/>
    <x v="12"/>
    <m/>
    <s v="KERBALA - Kerbala"/>
    <m/>
    <s v="Collective Centre"/>
    <s v="Winter"/>
    <s v="Delivered"/>
    <s v="In-kind"/>
    <s v="SRP"/>
    <n v="224"/>
    <n v="224"/>
    <s v="new IDP recipients"/>
    <m/>
    <n v="0"/>
    <n v="0"/>
    <n v="224"/>
    <n v="0"/>
    <n v="1344"/>
    <n v="224"/>
    <n v="224"/>
    <n v="0"/>
    <n v="224"/>
    <n v="0"/>
    <n v="0"/>
    <n v="0"/>
    <n v="0"/>
    <n v="0"/>
    <n v="0"/>
    <n v="0"/>
    <n v="0"/>
    <n v="0"/>
    <n v="0"/>
    <n v="0"/>
    <n v="0"/>
    <n v="0"/>
    <n v="0"/>
    <n v="0"/>
  </r>
  <r>
    <n v="1385"/>
    <d v="2015-12-29T00:00:00"/>
    <x v="0"/>
    <s v="UN"/>
    <s v="UNHCR"/>
    <x v="10"/>
    <m/>
    <s v="NAJAF - Kufa"/>
    <m/>
    <s v="Collective Centre"/>
    <s v="Winter"/>
    <s v="Delivered"/>
    <s v="In-kind"/>
    <s v="SRP"/>
    <n v="23"/>
    <n v="23"/>
    <s v="new IDP recipients"/>
    <m/>
    <n v="0"/>
    <n v="0"/>
    <n v="23"/>
    <n v="0"/>
    <n v="138"/>
    <n v="23"/>
    <n v="23"/>
    <n v="0"/>
    <n v="23"/>
    <n v="0"/>
    <n v="0"/>
    <n v="0"/>
    <n v="0"/>
    <n v="0"/>
    <n v="0"/>
    <n v="0"/>
    <n v="0"/>
    <n v="0"/>
    <n v="0"/>
    <n v="0"/>
    <n v="0"/>
    <n v="0"/>
    <n v="0"/>
    <n v="0"/>
  </r>
  <r>
    <n v="1386"/>
    <d v="2015-12-30T00:00:00"/>
    <x v="0"/>
    <s v="UN"/>
    <s v="Qandil"/>
    <x v="2"/>
    <m/>
    <s v="DAHUK - Sumel"/>
    <m/>
    <s v="Unfinished/Abandoned building"/>
    <s v="Winter"/>
    <s v="Delivered"/>
    <s v="In-kind"/>
    <s v="SRP"/>
    <n v="100"/>
    <n v="100"/>
    <s v="replenishment"/>
    <m/>
    <n v="0"/>
    <n v="0"/>
    <n v="100"/>
    <n v="0"/>
    <n v="600"/>
    <n v="0"/>
    <n v="100"/>
    <n v="0"/>
    <n v="100"/>
    <n v="0"/>
    <n v="0"/>
    <n v="0"/>
    <n v="0"/>
    <n v="0"/>
    <n v="0"/>
    <n v="0"/>
    <n v="0"/>
    <n v="0"/>
    <n v="0"/>
    <n v="0"/>
    <n v="0"/>
    <n v="0"/>
    <n v="0"/>
    <n v="0"/>
  </r>
  <r>
    <n v="1387"/>
    <d v="2015-12-30T00:00:00"/>
    <x v="0"/>
    <s v="UN"/>
    <s v="UNHCR"/>
    <x v="14"/>
    <m/>
    <s v="ANB - Falluja"/>
    <m/>
    <s v="Camp"/>
    <s v="Winter"/>
    <s v="Delivered"/>
    <s v="In-kind"/>
    <s v="SRP"/>
    <n v="200"/>
    <n v="200"/>
    <s v="new IDP recipients"/>
    <m/>
    <n v="0"/>
    <n v="0"/>
    <n v="200"/>
    <n v="0"/>
    <n v="1200"/>
    <n v="200"/>
    <n v="200"/>
    <n v="0"/>
    <n v="200"/>
    <n v="0"/>
    <n v="0"/>
    <n v="0"/>
    <n v="0"/>
    <n v="0"/>
    <n v="0"/>
    <n v="0"/>
    <n v="0"/>
    <n v="0"/>
    <n v="0"/>
    <n v="0"/>
    <n v="0"/>
    <n v="0"/>
    <n v="0"/>
    <n v="0"/>
  </r>
  <r>
    <n v="1388"/>
    <d v="2015-12-30T00:00:00"/>
    <x v="0"/>
    <s v="UN"/>
    <s v="UNHCR"/>
    <x v="14"/>
    <m/>
    <s v="ANB - Falluja"/>
    <m/>
    <s v="Camp"/>
    <s v="Winter"/>
    <s v="Delivered"/>
    <s v="In-kind"/>
    <s v="SRP"/>
    <n v="300"/>
    <n v="300"/>
    <s v="new IDP recipients"/>
    <m/>
    <n v="0"/>
    <n v="0"/>
    <n v="300"/>
    <n v="0"/>
    <n v="1800"/>
    <n v="300"/>
    <n v="300"/>
    <n v="0"/>
    <n v="300"/>
    <n v="0"/>
    <n v="0"/>
    <n v="0"/>
    <n v="0"/>
    <n v="0"/>
    <n v="0"/>
    <n v="0"/>
    <n v="0"/>
    <n v="0"/>
    <n v="0"/>
    <n v="0"/>
    <n v="0"/>
    <n v="0"/>
    <n v="0"/>
    <n v="0"/>
  </r>
  <r>
    <n v="1389"/>
    <d v="2015-12-30T00:00:00"/>
    <x v="0"/>
    <s v="UN"/>
    <s v="UNHCR"/>
    <x v="14"/>
    <m/>
    <s v="ANB - Falluja"/>
    <m/>
    <s v="Camp"/>
    <s v="Winter"/>
    <s v="Delivered"/>
    <s v="In-kind"/>
    <s v="SRP"/>
    <n v="250"/>
    <n v="250"/>
    <s v="new IDP recipients"/>
    <m/>
    <n v="0"/>
    <n v="0"/>
    <n v="250"/>
    <n v="0"/>
    <n v="1500"/>
    <n v="250"/>
    <n v="250"/>
    <n v="0"/>
    <n v="250"/>
    <n v="0"/>
    <n v="0"/>
    <n v="0"/>
    <n v="0"/>
    <n v="0"/>
    <n v="0"/>
    <n v="0"/>
    <n v="0"/>
    <n v="0"/>
    <n v="0"/>
    <n v="0"/>
    <n v="0"/>
    <n v="0"/>
    <n v="0"/>
    <n v="0"/>
  </r>
  <r>
    <n v="1390"/>
    <d v="2015-12-30T00:00:00"/>
    <x v="0"/>
    <s v="UN"/>
    <s v="UNHCR"/>
    <x v="14"/>
    <m/>
    <s v="ANB - Falluja"/>
    <m/>
    <s v="Camp"/>
    <s v="Winter"/>
    <s v="Delivered"/>
    <s v="In-kind"/>
    <s v="SRP"/>
    <n v="200"/>
    <n v="200"/>
    <s v="new IDP recipients"/>
    <m/>
    <n v="0"/>
    <n v="0"/>
    <n v="200"/>
    <n v="0"/>
    <n v="1200"/>
    <n v="200"/>
    <n v="200"/>
    <n v="0"/>
    <n v="200"/>
    <n v="0"/>
    <n v="0"/>
    <n v="0"/>
    <n v="0"/>
    <n v="0"/>
    <n v="0"/>
    <n v="0"/>
    <n v="0"/>
    <n v="0"/>
    <n v="0"/>
    <n v="0"/>
    <n v="0"/>
    <n v="0"/>
    <n v="0"/>
    <n v="0"/>
  </r>
  <r>
    <n v="1391"/>
    <d v="2015-12-30T00:00:00"/>
    <x v="0"/>
    <s v="UN"/>
    <s v="UNHCR"/>
    <x v="14"/>
    <m/>
    <s v="ANB - Falluja"/>
    <m/>
    <s v="Camp"/>
    <s v="Winter"/>
    <s v="Delivered"/>
    <s v="In-kind"/>
    <s v="SRP"/>
    <n v="250"/>
    <n v="250"/>
    <s v="new IDP recipients"/>
    <m/>
    <n v="0"/>
    <n v="0"/>
    <n v="250"/>
    <n v="0"/>
    <n v="1500"/>
    <n v="250"/>
    <n v="250"/>
    <n v="0"/>
    <n v="250"/>
    <n v="0"/>
    <n v="0"/>
    <n v="0"/>
    <n v="0"/>
    <n v="0"/>
    <n v="0"/>
    <n v="0"/>
    <n v="0"/>
    <n v="0"/>
    <n v="0"/>
    <n v="0"/>
    <n v="0"/>
    <n v="0"/>
    <n v="0"/>
    <n v="0"/>
  </r>
  <r>
    <n v="1392"/>
    <d v="2015-12-30T00:00:00"/>
    <x v="0"/>
    <s v="UN"/>
    <s v="UNHCR"/>
    <x v="9"/>
    <m/>
    <s v="BAGHDAD - Resafa"/>
    <m/>
    <s v="Unfinished/Abandoned building"/>
    <s v="Winter"/>
    <s v="Delivered"/>
    <s v="In-kind"/>
    <s v="SRP"/>
    <n v="100"/>
    <n v="100"/>
    <s v="new IDP recipients"/>
    <m/>
    <n v="0"/>
    <n v="0"/>
    <n v="100"/>
    <n v="0"/>
    <n v="600"/>
    <n v="100"/>
    <n v="100"/>
    <n v="0"/>
    <n v="100"/>
    <n v="0"/>
    <n v="0"/>
    <n v="0"/>
    <n v="0"/>
    <n v="0"/>
    <n v="0"/>
    <n v="0"/>
    <n v="0"/>
    <n v="0"/>
    <n v="0"/>
    <n v="0"/>
    <n v="0"/>
    <n v="0"/>
    <n v="0"/>
    <n v="0"/>
  </r>
  <r>
    <n v="1393"/>
    <d v="2015-12-30T00:00:00"/>
    <x v="0"/>
    <s v="UN"/>
    <s v="UNHCR"/>
    <x v="9"/>
    <m/>
    <s v="BAGHDAD - Abu Ghraib"/>
    <m/>
    <s v="Unfinished/Abandoned building"/>
    <s v="Winter"/>
    <s v="Delivered"/>
    <s v="In-kind"/>
    <s v="SRP"/>
    <n v="100"/>
    <n v="100"/>
    <s v="new IDP recipients"/>
    <m/>
    <n v="0"/>
    <n v="0"/>
    <n v="100"/>
    <n v="0"/>
    <n v="600"/>
    <n v="100"/>
    <n v="100"/>
    <n v="0"/>
    <n v="100"/>
    <n v="0"/>
    <n v="0"/>
    <n v="0"/>
    <n v="0"/>
    <n v="0"/>
    <n v="0"/>
    <n v="0"/>
    <n v="0"/>
    <n v="0"/>
    <n v="0"/>
    <n v="0"/>
    <n v="0"/>
    <n v="0"/>
    <n v="0"/>
    <n v="0"/>
  </r>
  <r>
    <n v="1394"/>
    <d v="2015-12-30T00:00:00"/>
    <x v="0"/>
    <s v="UN"/>
    <s v="UNHCR"/>
    <x v="9"/>
    <m/>
    <s v="BAGHDAD - Kadhimia"/>
    <m/>
    <s v="Unfinished/Abandoned building"/>
    <s v="Winter"/>
    <s v="Delivered"/>
    <s v="In-kind"/>
    <s v="SRP"/>
    <n v="100"/>
    <n v="100"/>
    <s v="new IDP recipients"/>
    <m/>
    <n v="0"/>
    <n v="0"/>
    <n v="100"/>
    <n v="0"/>
    <n v="600"/>
    <n v="100"/>
    <n v="100"/>
    <n v="0"/>
    <n v="100"/>
    <n v="0"/>
    <n v="0"/>
    <n v="0"/>
    <n v="0"/>
    <n v="0"/>
    <n v="0"/>
    <n v="0"/>
    <n v="0"/>
    <n v="0"/>
    <n v="0"/>
    <n v="0"/>
    <n v="0"/>
    <n v="0"/>
    <n v="0"/>
    <n v="0"/>
  </r>
  <r>
    <n v="1395"/>
    <d v="2015-12-30T00:00:00"/>
    <x v="0"/>
    <s v="UN"/>
    <s v="UNHCR"/>
    <x v="0"/>
    <m/>
    <s v="DIYALA - Muqdadiya"/>
    <m/>
    <s v="Unfinished/Abandoned building"/>
    <s v="Winter"/>
    <s v="Delivered"/>
    <s v="In-kind"/>
    <s v="SRP"/>
    <n v="250"/>
    <n v="250"/>
    <s v="returnees"/>
    <m/>
    <n v="0"/>
    <n v="0"/>
    <n v="250"/>
    <n v="0"/>
    <n v="1500"/>
    <n v="250"/>
    <n v="250"/>
    <n v="0"/>
    <n v="250"/>
    <n v="0"/>
    <n v="0"/>
    <n v="0"/>
    <n v="0"/>
    <n v="0"/>
    <n v="0"/>
    <n v="0"/>
    <n v="0"/>
    <n v="0"/>
    <n v="0"/>
    <n v="0"/>
    <n v="0"/>
    <n v="0"/>
    <n v="0"/>
    <n v="0"/>
  </r>
  <r>
    <n v="1396"/>
    <d v="2015-12-30T00:00:00"/>
    <x v="0"/>
    <s v="UN"/>
    <s v="UNHCR"/>
    <x v="0"/>
    <m/>
    <s v="DIYALA - Muqdadiya"/>
    <m/>
    <s v="Unfinished/Abandoned building"/>
    <s v="Winter"/>
    <s v="Delivered"/>
    <s v="In-kind"/>
    <s v="SRP"/>
    <n v="250"/>
    <n v="250"/>
    <s v="returnees"/>
    <m/>
    <n v="0"/>
    <n v="0"/>
    <n v="250"/>
    <n v="0"/>
    <n v="1500"/>
    <n v="250"/>
    <n v="250"/>
    <n v="0"/>
    <n v="250"/>
    <n v="0"/>
    <n v="0"/>
    <n v="0"/>
    <n v="0"/>
    <n v="0"/>
    <n v="0"/>
    <n v="0"/>
    <n v="0"/>
    <n v="0"/>
    <n v="0"/>
    <n v="0"/>
    <n v="0"/>
    <n v="0"/>
    <n v="0"/>
    <n v="0"/>
  </r>
  <r>
    <n v="1397"/>
    <d v="2015-12-30T00:00:00"/>
    <x v="0"/>
    <s v="UN"/>
    <s v="UNHCR"/>
    <x v="10"/>
    <m/>
    <s v="NAJAF - Kufa"/>
    <m/>
    <s v="Collective Centre"/>
    <s v="Winter"/>
    <s v="Delivered"/>
    <s v="In-kind"/>
    <s v="SRP"/>
    <n v="20"/>
    <n v="20"/>
    <s v="new IDP recipients"/>
    <m/>
    <n v="0"/>
    <n v="0"/>
    <n v="20"/>
    <n v="0"/>
    <n v="120"/>
    <n v="20"/>
    <n v="20"/>
    <n v="0"/>
    <n v="20"/>
    <n v="0"/>
    <n v="0"/>
    <n v="0"/>
    <n v="0"/>
    <n v="0"/>
    <n v="0"/>
    <n v="0"/>
    <n v="0"/>
    <n v="0"/>
    <n v="0"/>
    <n v="0"/>
    <n v="0"/>
    <n v="0"/>
    <n v="0"/>
    <n v="0"/>
  </r>
  <r>
    <n v="1398"/>
    <d v="2015-12-30T00:00:00"/>
    <x v="35"/>
    <s v="Nat'l NGO"/>
    <s v="ISHO"/>
    <x v="13"/>
    <m/>
    <s v="Basrah__البصرة"/>
    <m/>
    <m/>
    <s v="Winter"/>
    <s v="Delivered"/>
    <s v="In-kind"/>
    <s v="non-SRP"/>
    <n v="200"/>
    <n v="200"/>
    <s v="new IDP recipients"/>
    <m/>
    <n v="0"/>
    <n v="0"/>
    <n v="200"/>
    <n v="0"/>
    <n v="1200"/>
    <n v="200"/>
    <n v="200"/>
    <n v="0"/>
    <n v="200"/>
    <n v="0"/>
    <n v="0"/>
    <n v="0"/>
    <n v="0"/>
    <n v="0"/>
    <n v="0"/>
    <n v="0"/>
    <n v="0"/>
    <n v="0"/>
    <n v="0"/>
    <n v="0"/>
    <n v="0"/>
    <n v="0"/>
    <n v="0"/>
    <n v="0"/>
  </r>
  <r>
    <n v="1399"/>
    <d v="2015-12-30T00:00:00"/>
    <x v="25"/>
    <s v="Int'l NGO"/>
    <s v="Mission East"/>
    <x v="1"/>
    <m/>
    <s v="Dabes_دبس"/>
    <m/>
    <m/>
    <s v="Winter"/>
    <s v="Delivered"/>
    <s v="In-kind"/>
    <s v="non-SRP"/>
    <n v="210"/>
    <m/>
    <s v="new IDP recipients"/>
    <m/>
    <n v="0"/>
    <n v="0"/>
    <n v="0"/>
    <n v="0"/>
    <n v="0"/>
    <n v="0"/>
    <n v="210"/>
    <n v="0"/>
    <n v="0"/>
    <n v="0"/>
    <n v="0"/>
    <n v="0"/>
    <n v="0"/>
    <n v="0"/>
    <n v="0"/>
    <n v="0"/>
    <n v="0"/>
    <n v="0"/>
    <n v="0"/>
    <n v="210"/>
    <n v="0"/>
    <n v="0"/>
    <n v="0"/>
    <n v="0"/>
  </r>
  <r>
    <n v="1400"/>
    <d v="2015-12-30T00:00:00"/>
    <x v="25"/>
    <s v="Int'l NGO"/>
    <s v="Mission East"/>
    <x v="8"/>
    <m/>
    <s v="Sinjar_سنجار"/>
    <m/>
    <m/>
    <s v="Winter"/>
    <s v="Delivered"/>
    <s v="In-kind"/>
    <s v="non-SRP"/>
    <n v="1406"/>
    <m/>
    <s v="new IDP recipients"/>
    <m/>
    <n v="0"/>
    <n v="0"/>
    <n v="0"/>
    <n v="0"/>
    <n v="0"/>
    <n v="0"/>
    <n v="4218"/>
    <n v="0"/>
    <n v="0"/>
    <n v="0"/>
    <n v="0"/>
    <n v="0"/>
    <n v="0"/>
    <n v="0"/>
    <n v="0"/>
    <n v="0"/>
    <n v="0"/>
    <n v="0"/>
    <n v="0"/>
    <n v="1406"/>
    <n v="0"/>
    <n v="0"/>
    <n v="0"/>
    <n v="0"/>
  </r>
  <r>
    <n v="1401"/>
    <d v="2015-12-30T00:00:00"/>
    <x v="7"/>
    <s v="Int'l NGO"/>
    <s v="PWJ"/>
    <x v="8"/>
    <m/>
    <s v="Shikhan_الشيخان"/>
    <m/>
    <m/>
    <s v="Winter"/>
    <s v="Delivered"/>
    <s v="In-kind"/>
    <s v="non-SRP"/>
    <n v="623"/>
    <m/>
    <s v="new IDP recipients"/>
    <m/>
    <n v="0"/>
    <n v="0"/>
    <n v="0"/>
    <n v="0"/>
    <n v="0"/>
    <n v="0"/>
    <n v="0"/>
    <n v="623"/>
    <n v="0"/>
    <n v="0"/>
    <n v="0"/>
    <n v="0"/>
    <n v="0"/>
    <n v="0"/>
    <n v="0"/>
    <n v="0"/>
    <n v="0"/>
    <n v="0"/>
    <n v="0"/>
    <n v="0"/>
    <n v="0"/>
    <n v="0"/>
    <n v="0"/>
    <n v="0"/>
  </r>
  <r>
    <n v="1402"/>
    <d v="2015-12-30T00:00:00"/>
    <x v="24"/>
    <s v="Int'l NGO"/>
    <s v="WVI"/>
    <x v="8"/>
    <m/>
    <s v="Shikhan_الشيخان"/>
    <m/>
    <m/>
    <s v="Winter"/>
    <s v="Delivered"/>
    <s v="In-kind"/>
    <s v="non-SRP"/>
    <n v="670"/>
    <m/>
    <s v="new IDP recipients"/>
    <m/>
    <n v="0"/>
    <n v="0"/>
    <n v="0"/>
    <n v="0"/>
    <n v="0"/>
    <n v="0"/>
    <n v="0"/>
    <n v="670"/>
    <n v="0"/>
    <n v="0"/>
    <n v="0"/>
    <n v="0"/>
    <n v="0"/>
    <n v="0"/>
    <n v="0"/>
    <n v="0"/>
    <n v="0"/>
    <n v="0"/>
    <n v="0"/>
    <n v="0"/>
    <n v="0"/>
    <n v="0"/>
    <n v="0"/>
    <n v="0"/>
  </r>
  <r>
    <n v="1411"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412"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n v="382141"/>
    <n v="216250"/>
    <m/>
    <m/>
    <n v="6948"/>
    <n v="14781"/>
    <n v="207244"/>
    <n v="684985"/>
    <n v="1273621"/>
    <n v="217930"/>
    <n v="134702"/>
    <n v="9355"/>
    <n v="131871"/>
    <n v="127961"/>
    <n v="128657"/>
    <n v="2860"/>
    <n v="0"/>
    <n v="2760"/>
    <n v="112790"/>
    <n v="4227"/>
    <n v="119465"/>
    <n v="7022"/>
    <n v="40440"/>
    <n v="47810"/>
    <n v="46527"/>
    <n v="4857"/>
    <n v="37099"/>
    <n v="256080"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x v="38"/>
    <m/>
    <m/>
    <x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277">
  <r>
    <n v="1"/>
    <d v="2015-01-01T00:00:00"/>
    <x v="0"/>
    <s v="UN"/>
    <m/>
    <x v="0"/>
    <s v="IQ-G10"/>
    <s v="Ba'quba_بعقوبة"/>
    <s v="IQ-D058"/>
    <s v=" Camp"/>
    <s v="Delivered"/>
    <s v="In-kind"/>
    <s v="SRP"/>
    <n v="250"/>
    <m/>
    <n v="250"/>
    <n v="0"/>
    <n v="0"/>
    <n v="0"/>
    <n v="0"/>
    <n v="0"/>
    <n v="0"/>
    <n v="0"/>
    <n v="0"/>
    <m/>
  </r>
  <r>
    <n v="2"/>
    <d v="2015-01-01T00:00:00"/>
    <x v="0"/>
    <s v="UN"/>
    <m/>
    <x v="0"/>
    <s v="IQ-G10"/>
    <s v="Khanaqin_خانقين"/>
    <s v="IQ-D060"/>
    <s v=" Camp"/>
    <s v="Delivered"/>
    <s v="In-kind"/>
    <s v="SRP"/>
    <n v="700"/>
    <m/>
    <n v="700"/>
    <n v="0"/>
    <n v="0"/>
    <n v="0"/>
    <n v="0"/>
    <n v="0"/>
    <n v="0"/>
    <n v="0"/>
    <n v="0"/>
    <m/>
  </r>
  <r>
    <n v="3"/>
    <d v="2015-01-01T00:00:00"/>
    <x v="1"/>
    <s v="Nat'l NGO"/>
    <s v="CRS"/>
    <x v="1"/>
    <s v="IQ-G08"/>
    <m/>
    <s v=""/>
    <m/>
    <s v="Delivered"/>
    <s v="In-kind"/>
    <s v="non-SRP"/>
    <n v="111"/>
    <m/>
    <n v="0"/>
    <n v="0"/>
    <n v="0"/>
    <n v="0"/>
    <n v="0"/>
    <n v="0"/>
    <n v="24"/>
    <n v="0"/>
    <n v="0"/>
    <m/>
  </r>
  <r>
    <n v="4"/>
    <d v="2015-01-02T00:00:00"/>
    <x v="1"/>
    <s v="Nat'l NGO"/>
    <m/>
    <x v="1"/>
    <s v="IQ-G08"/>
    <m/>
    <s v=""/>
    <m/>
    <s v="Delivered"/>
    <s v="In-kind"/>
    <s v="non-SRP"/>
    <n v="1078"/>
    <m/>
    <n v="0"/>
    <n v="2856"/>
    <n v="0"/>
    <n v="0"/>
    <n v="0"/>
    <n v="0"/>
    <n v="0"/>
    <n v="0"/>
    <n v="0"/>
    <m/>
  </r>
  <r>
    <n v="5"/>
    <d v="2015-01-04T00:00:00"/>
    <x v="2"/>
    <s v="UN"/>
    <s v="RIRP"/>
    <x v="0"/>
    <m/>
    <s v="DIYALA - Ba'quba"/>
    <m/>
    <s v="Own house (in case of return)"/>
    <s v="Delivered"/>
    <s v="In-kind"/>
    <s v="SRP"/>
    <n v="50"/>
    <m/>
    <n v="0"/>
    <n v="0"/>
    <n v="0"/>
    <n v="0"/>
    <n v="0"/>
    <n v="0"/>
    <n v="0"/>
    <n v="50"/>
    <n v="0"/>
    <m/>
  </r>
  <r>
    <n v="6"/>
    <d v="2015-01-04T00:00:00"/>
    <x v="2"/>
    <s v="UN"/>
    <s v="RIRP"/>
    <x v="0"/>
    <m/>
    <s v="DIYALA - Ba'quba"/>
    <m/>
    <s v="Own house (in case of return)"/>
    <s v="Delivered"/>
    <s v="In-kind"/>
    <s v="SRP"/>
    <n v="20"/>
    <m/>
    <n v="0"/>
    <n v="0"/>
    <n v="0"/>
    <n v="0"/>
    <n v="0"/>
    <n v="0"/>
    <n v="0"/>
    <n v="20"/>
    <n v="0"/>
    <m/>
  </r>
  <r>
    <n v="7"/>
    <d v="2015-01-06T00:00:00"/>
    <x v="0"/>
    <s v="UN"/>
    <m/>
    <x v="1"/>
    <s v="IQ-G08"/>
    <s v="Dahuk__دهوك"/>
    <s v="IQ-D049"/>
    <s v=" Camp"/>
    <s v="Delivered"/>
    <s v="In-kind"/>
    <s v="SRP"/>
    <n v="500"/>
    <m/>
    <n v="0"/>
    <n v="0"/>
    <n v="0"/>
    <n v="500"/>
    <n v="0"/>
    <n v="0"/>
    <n v="0"/>
    <n v="0"/>
    <n v="0"/>
    <m/>
  </r>
  <r>
    <n v="8"/>
    <d v="2015-01-07T00:00:00"/>
    <x v="3"/>
    <s v="Int'l NGO"/>
    <m/>
    <x v="2"/>
    <s v="IQ-G07"/>
    <s v="Karkh_الكرخ"/>
    <s v="IQ-D041"/>
    <s v="Unknown shelter type"/>
    <s v="Delivered"/>
    <s v="Cash"/>
    <s v="non-SRP"/>
    <n v="96"/>
    <n v="630"/>
    <m/>
    <m/>
    <m/>
    <m/>
    <m/>
    <m/>
    <m/>
    <m/>
    <m/>
    <s v="Cash"/>
  </r>
  <r>
    <n v="9"/>
    <d v="2015-01-07T00:00:00"/>
    <x v="2"/>
    <s v="UN"/>
    <s v="RIRP"/>
    <x v="2"/>
    <m/>
    <s v="BAGHDAD - Karkh"/>
    <m/>
    <s v="Own house (in case of return)"/>
    <s v="Delivered"/>
    <s v="In-kind"/>
    <s v="SRP"/>
    <n v="35"/>
    <m/>
    <n v="0"/>
    <n v="0"/>
    <n v="0"/>
    <n v="0"/>
    <n v="0"/>
    <n v="0"/>
    <n v="0"/>
    <n v="35"/>
    <n v="0"/>
    <m/>
  </r>
  <r>
    <n v="10"/>
    <d v="2015-01-08T00:00:00"/>
    <x v="2"/>
    <s v="UN"/>
    <s v="RIRP"/>
    <x v="2"/>
    <m/>
    <s v="BAGHDAD - Resafa"/>
    <m/>
    <s v="School Building"/>
    <s v="Delivered"/>
    <s v="In-kind"/>
    <s v="SRP"/>
    <n v="37"/>
    <m/>
    <n v="0"/>
    <n v="0"/>
    <n v="0"/>
    <n v="0"/>
    <n v="0"/>
    <n v="0"/>
    <n v="1"/>
    <n v="0"/>
    <n v="0"/>
    <m/>
  </r>
  <r>
    <n v="11"/>
    <d v="2015-01-08T00:00:00"/>
    <x v="2"/>
    <s v="UN"/>
    <s v="DRC"/>
    <x v="3"/>
    <m/>
    <s v="ERBIL - Erbil"/>
    <m/>
    <s v="Camp"/>
    <s v="Delivered"/>
    <s v="In-kind"/>
    <s v="SRP"/>
    <n v="1"/>
    <m/>
    <n v="1"/>
    <n v="0"/>
    <n v="0"/>
    <n v="0"/>
    <n v="0"/>
    <n v="0"/>
    <n v="0"/>
    <n v="0"/>
    <n v="0"/>
    <m/>
  </r>
  <r>
    <n v="12"/>
    <d v="2015-01-10T00:00:00"/>
    <x v="2"/>
    <s v="UN"/>
    <s v="RIRP"/>
    <x v="0"/>
    <m/>
    <s v="DIYALA - Khalis"/>
    <m/>
    <s v="Own house (in case of return)"/>
    <s v="Delivered"/>
    <s v="In-kind"/>
    <s v="SRP"/>
    <n v="76"/>
    <m/>
    <n v="0"/>
    <n v="0"/>
    <n v="0"/>
    <n v="0"/>
    <n v="0"/>
    <n v="0"/>
    <n v="0"/>
    <n v="76"/>
    <n v="0"/>
    <m/>
  </r>
  <r>
    <n v="13"/>
    <d v="2015-01-10T00:00:00"/>
    <x v="2"/>
    <s v="UN"/>
    <s v="ISHO"/>
    <x v="4"/>
    <m/>
    <s v="Ya Hussein Street"/>
    <m/>
    <s v="Religious Building"/>
    <s v="Delivered"/>
    <s v="In-kind"/>
    <s v="SRP"/>
    <n v="835"/>
    <m/>
    <n v="0"/>
    <n v="0"/>
    <n v="0"/>
    <n v="0"/>
    <n v="0"/>
    <n v="0"/>
    <n v="141"/>
    <n v="0"/>
    <n v="0"/>
    <m/>
  </r>
  <r>
    <n v="14"/>
    <d v="2015-01-10T00:00:00"/>
    <x v="2"/>
    <s v="UN"/>
    <s v="ISHO"/>
    <x v="5"/>
    <m/>
    <s v="Ya Hussein Street"/>
    <m/>
    <s v="Religious Building"/>
    <s v="Delivered"/>
    <s v="In-kind"/>
    <s v="SRP"/>
    <n v="1739"/>
    <m/>
    <n v="0"/>
    <n v="0"/>
    <n v="0"/>
    <n v="0"/>
    <n v="0"/>
    <n v="0"/>
    <n v="340"/>
    <n v="0"/>
    <n v="0"/>
    <m/>
  </r>
  <r>
    <n v="15"/>
    <d v="2015-01-12T00:00:00"/>
    <x v="3"/>
    <s v="Int'l NGO"/>
    <m/>
    <x v="5"/>
    <s v="IQ-G17"/>
    <s v="Najaf__النجف"/>
    <s v="IQ-D100"/>
    <s v="Unknown shelter type"/>
    <s v="Delivered"/>
    <s v="Cash"/>
    <s v="non-SRP"/>
    <n v="300"/>
    <n v="630"/>
    <m/>
    <m/>
    <m/>
    <m/>
    <m/>
    <m/>
    <m/>
    <m/>
    <m/>
    <s v="Cash"/>
  </r>
  <r>
    <n v="16"/>
    <d v="2015-01-19T00:00:00"/>
    <x v="3"/>
    <s v="Int'l NGO"/>
    <m/>
    <x v="2"/>
    <s v="IQ-G07"/>
    <s v="Resafa_الرصافة"/>
    <s v="IQ-D044"/>
    <s v="Unknown shelter type"/>
    <s v="Delivered"/>
    <s v="Cash"/>
    <s v="non-SRP"/>
    <n v="54"/>
    <n v="630"/>
    <m/>
    <m/>
    <m/>
    <m/>
    <m/>
    <m/>
    <m/>
    <m/>
    <m/>
    <s v="Cash"/>
  </r>
  <r>
    <n v="17"/>
    <d v="2015-01-20T00:00:00"/>
    <x v="3"/>
    <s v="Int'l NGO"/>
    <m/>
    <x v="2"/>
    <s v="IQ-G07"/>
    <s v="Resafa_الرصافة"/>
    <s v="IQ-D044"/>
    <s v="Unknown shelter type"/>
    <s v="Delivered"/>
    <s v="Cash"/>
    <s v="non-SRP"/>
    <n v="50"/>
    <n v="630"/>
    <m/>
    <m/>
    <m/>
    <m/>
    <m/>
    <m/>
    <m/>
    <m/>
    <m/>
    <s v="Cash"/>
  </r>
  <r>
    <n v="18"/>
    <d v="2015-01-22T00:00:00"/>
    <x v="2"/>
    <s v="UN"/>
    <s v="ISHO"/>
    <x v="2"/>
    <m/>
    <s v="BAGHDAD - Karkh"/>
    <m/>
    <s v="Own house (in case of return)"/>
    <s v="Delivered"/>
    <s v="In-kind"/>
    <s v="SRP"/>
    <n v="35"/>
    <m/>
    <n v="0"/>
    <n v="0"/>
    <n v="0"/>
    <n v="0"/>
    <n v="0"/>
    <n v="0"/>
    <n v="0"/>
    <n v="35"/>
    <n v="0"/>
    <m/>
  </r>
  <r>
    <n v="19"/>
    <d v="2015-01-22T00:00:00"/>
    <x v="2"/>
    <s v="UN"/>
    <s v="ISHO"/>
    <x v="2"/>
    <m/>
    <s v="BAGHDAD - Karkh"/>
    <m/>
    <s v="Own house (in case of return)"/>
    <s v="Delivered"/>
    <s v="In-kind"/>
    <s v="SRP"/>
    <n v="25"/>
    <m/>
    <n v="0"/>
    <n v="0"/>
    <n v="0"/>
    <n v="0"/>
    <n v="0"/>
    <n v="0"/>
    <n v="0"/>
    <n v="25"/>
    <n v="0"/>
    <m/>
  </r>
  <r>
    <n v="20"/>
    <d v="2015-01-22T00:00:00"/>
    <x v="2"/>
    <s v="UN"/>
    <s v="DRC"/>
    <x v="3"/>
    <m/>
    <s v="ERBIL - Erbil"/>
    <m/>
    <s v="Camp"/>
    <s v="Delivered"/>
    <s v="In-kind"/>
    <s v="SRP"/>
    <n v="22"/>
    <m/>
    <n v="22"/>
    <n v="0"/>
    <n v="0"/>
    <n v="0"/>
    <n v="0"/>
    <n v="0"/>
    <n v="0"/>
    <n v="0"/>
    <n v="0"/>
    <m/>
  </r>
  <r>
    <n v="21"/>
    <d v="2015-01-24T00:00:00"/>
    <x v="3"/>
    <s v="Int'l NGO"/>
    <m/>
    <x v="2"/>
    <s v="IQ-G07"/>
    <s v="Resafa_الرصافة"/>
    <s v="IQ-D044"/>
    <s v="Unfinished/Abandoned building"/>
    <s v="Delivered"/>
    <s v="In-kind"/>
    <s v="non-SRP"/>
    <n v="15"/>
    <n v="2666"/>
    <n v="0"/>
    <n v="0"/>
    <n v="0"/>
    <n v="0"/>
    <n v="0"/>
    <n v="0"/>
    <n v="2"/>
    <n v="0"/>
    <n v="0"/>
    <m/>
  </r>
  <r>
    <n v="22"/>
    <d v="2015-01-26T00:00:00"/>
    <x v="0"/>
    <s v="UN"/>
    <m/>
    <x v="6"/>
    <s v="IQ-G13"/>
    <s v="Daquq_داقوق"/>
    <s v="IQ-D074"/>
    <s v=" Host Community"/>
    <s v="Delivered"/>
    <s v="In-kind"/>
    <s v="SRP"/>
    <n v="300"/>
    <m/>
    <n v="300"/>
    <n v="0"/>
    <n v="0"/>
    <n v="0"/>
    <n v="0"/>
    <n v="0"/>
    <n v="0"/>
    <n v="0"/>
    <n v="0"/>
    <m/>
  </r>
  <r>
    <n v="23"/>
    <d v="2015-01-26T00:00:00"/>
    <x v="3"/>
    <s v="Int'l NGO"/>
    <m/>
    <x v="2"/>
    <s v="IQ-G07"/>
    <s v="Karkh_الكرخ"/>
    <s v="IQ-D041"/>
    <s v="Unknown shelter type"/>
    <s v="Delivered"/>
    <s v="Cash"/>
    <s v="non-SRP"/>
    <n v="50"/>
    <n v="630"/>
    <m/>
    <m/>
    <m/>
    <m/>
    <m/>
    <m/>
    <m/>
    <m/>
    <m/>
    <s v="Cash"/>
  </r>
  <r>
    <n v="24"/>
    <d v="2015-01-26T00:00:00"/>
    <x v="2"/>
    <s v="UN"/>
    <s v="DRC"/>
    <x v="3"/>
    <m/>
    <s v="ERBIL - Erbil"/>
    <m/>
    <s v="Camp"/>
    <s v="Delivered"/>
    <s v="In-kind"/>
    <s v="SRP"/>
    <n v="4"/>
    <m/>
    <n v="4"/>
    <n v="0"/>
    <n v="0"/>
    <n v="0"/>
    <n v="0"/>
    <n v="0"/>
    <n v="0"/>
    <n v="0"/>
    <n v="0"/>
    <m/>
  </r>
  <r>
    <n v="25"/>
    <d v="2015-01-26T00:00:00"/>
    <x v="2"/>
    <s v="UN"/>
    <s v="DRC"/>
    <x v="3"/>
    <m/>
    <s v="ERBIL - Erbil"/>
    <m/>
    <s v="Camp"/>
    <s v="Delivered"/>
    <s v="In-kind"/>
    <s v="SRP"/>
    <n v="3"/>
    <m/>
    <n v="3"/>
    <n v="0"/>
    <n v="0"/>
    <n v="0"/>
    <n v="0"/>
    <n v="0"/>
    <n v="0"/>
    <n v="0"/>
    <n v="0"/>
    <m/>
  </r>
  <r>
    <n v="26"/>
    <d v="2015-01-27T00:00:00"/>
    <x v="3"/>
    <s v="Int'l NGO"/>
    <m/>
    <x v="2"/>
    <s v="IQ-G07"/>
    <s v="Resafa_الرصافة"/>
    <s v="IQ-D044"/>
    <s v="Unknown shelter type"/>
    <s v="Delivered"/>
    <s v="Cash"/>
    <s v="non-SRP"/>
    <n v="50"/>
    <n v="630"/>
    <m/>
    <m/>
    <m/>
    <m/>
    <m/>
    <m/>
    <m/>
    <m/>
    <m/>
    <s v="Cash"/>
  </r>
  <r>
    <n v="27"/>
    <d v="2015-01-27T00:00:00"/>
    <x v="3"/>
    <s v="Int'l NGO"/>
    <m/>
    <x v="2"/>
    <s v="IQ-G07"/>
    <s v="Karkh_الكرخ"/>
    <s v="IQ-D041"/>
    <s v="Unknown shelter type"/>
    <s v="Delivered"/>
    <s v="Cash"/>
    <s v="non-SRP"/>
    <n v="50"/>
    <n v="630"/>
    <m/>
    <m/>
    <m/>
    <m/>
    <m/>
    <m/>
    <m/>
    <m/>
    <m/>
    <s v="Cash"/>
  </r>
  <r>
    <n v="28"/>
    <d v="2015-01-28T00:00:00"/>
    <x v="3"/>
    <s v="Int'l NGO"/>
    <m/>
    <x v="2"/>
    <s v="IQ-G07"/>
    <s v="Resafa_الرصافة"/>
    <s v="IQ-D044"/>
    <s v="Unknown shelter type"/>
    <s v="Delivered"/>
    <s v="Cash"/>
    <s v="non-SRP"/>
    <n v="50"/>
    <n v="630"/>
    <m/>
    <m/>
    <m/>
    <m/>
    <m/>
    <m/>
    <m/>
    <m/>
    <m/>
    <s v="Cash"/>
  </r>
  <r>
    <n v="29"/>
    <d v="2015-01-29T00:00:00"/>
    <x v="3"/>
    <s v="Int'l NGO"/>
    <m/>
    <x v="2"/>
    <s v="IQ-G07"/>
    <s v="Resafa_الرصافة"/>
    <s v="IQ-D044"/>
    <s v="Unknown shelter type"/>
    <s v="Delivered"/>
    <s v="Cash"/>
    <s v="non-SRP"/>
    <n v="50"/>
    <n v="630"/>
    <m/>
    <m/>
    <m/>
    <m/>
    <m/>
    <m/>
    <m/>
    <m/>
    <m/>
    <s v="Cash"/>
  </r>
  <r>
    <n v="30"/>
    <d v="2015-01-30T00:00:00"/>
    <x v="0"/>
    <s v="UN"/>
    <m/>
    <x v="7"/>
    <s v="IQ-G01"/>
    <s v="Rutba_الرطبة"/>
    <s v="IQ-D007"/>
    <m/>
    <s v="Delivered"/>
    <s v="In-kind"/>
    <s v="SRP"/>
    <n v="135"/>
    <m/>
    <n v="135"/>
    <n v="0"/>
    <n v="0"/>
    <n v="0"/>
    <n v="0"/>
    <n v="0"/>
    <n v="0"/>
    <n v="0"/>
    <n v="0"/>
    <m/>
  </r>
  <r>
    <n v="31"/>
    <d v="2015-01-30T00:00:00"/>
    <x v="0"/>
    <s v="UN"/>
    <m/>
    <x v="8"/>
    <s v="IQ-G14"/>
    <s v="Amara_العمارة"/>
    <s v="IQ-D078"/>
    <m/>
    <s v="Delivered"/>
    <s v="In-kind"/>
    <s v="SRP"/>
    <n v="250"/>
    <m/>
    <n v="250"/>
    <n v="0"/>
    <n v="0"/>
    <n v="0"/>
    <n v="0"/>
    <n v="0"/>
    <n v="0"/>
    <n v="0"/>
    <n v="0"/>
    <m/>
  </r>
  <r>
    <n v="32"/>
    <d v="2015-02-02T00:00:00"/>
    <x v="3"/>
    <s v="Int'l NGO"/>
    <m/>
    <x v="5"/>
    <s v="IQ-G17"/>
    <s v="Najaf__النجف"/>
    <s v="IQ-D100"/>
    <s v="Unknown shelter type"/>
    <s v="Delivered"/>
    <s v="Cash"/>
    <s v="non-SRP"/>
    <n v="50"/>
    <n v="630"/>
    <m/>
    <m/>
    <m/>
    <m/>
    <m/>
    <m/>
    <m/>
    <m/>
    <m/>
    <s v="Cash"/>
  </r>
  <r>
    <n v="33"/>
    <d v="2015-02-04T00:00:00"/>
    <x v="3"/>
    <s v="Int'l NGO"/>
    <m/>
    <x v="2"/>
    <s v="IQ-G07"/>
    <s v="Baghdad_بغداد"/>
    <s v="IQ-D093"/>
    <s v="Unknown shelter type"/>
    <s v="Delivered"/>
    <s v="Cash"/>
    <s v="non-SRP"/>
    <n v="50"/>
    <n v="630"/>
    <m/>
    <m/>
    <m/>
    <m/>
    <m/>
    <m/>
    <m/>
    <m/>
    <m/>
    <s v="Cash"/>
  </r>
  <r>
    <n v="34"/>
    <d v="2015-02-04T00:00:00"/>
    <x v="3"/>
    <s v="Int'l NGO"/>
    <m/>
    <x v="2"/>
    <s v="IQ-G07"/>
    <s v="Baghdad_بغداد"/>
    <s v="IQ-D093"/>
    <s v="Host Community"/>
    <s v="Delivered"/>
    <s v="Cash"/>
    <s v="non-SRP"/>
    <n v="50"/>
    <n v="630"/>
    <m/>
    <m/>
    <m/>
    <m/>
    <m/>
    <m/>
    <m/>
    <m/>
    <m/>
    <s v="Cash"/>
  </r>
  <r>
    <n v="35"/>
    <d v="2015-02-05T00:00:00"/>
    <x v="4"/>
    <s v="Governement"/>
    <m/>
    <x v="1"/>
    <s v="IQ-G08"/>
    <s v="Dahuk__دهوك"/>
    <s v="IQ-D049"/>
    <s v="Camp"/>
    <s v="Delivered"/>
    <s v="In-kind"/>
    <s v="non-SRP"/>
    <n v="500"/>
    <m/>
    <n v="500"/>
    <n v="0"/>
    <n v="0"/>
    <n v="0"/>
    <n v="0"/>
    <n v="0"/>
    <n v="0"/>
    <n v="0"/>
    <n v="0"/>
    <m/>
  </r>
  <r>
    <n v="36"/>
    <d v="2015-02-05T00:00:00"/>
    <x v="4"/>
    <s v="Governement"/>
    <m/>
    <x v="1"/>
    <s v="IQ-G08"/>
    <s v="Dahuk__دهوك"/>
    <s v="IQ-D049"/>
    <s v="Camp"/>
    <s v="Delivered"/>
    <s v="In-kind"/>
    <s v="non-SRP"/>
    <n v="500"/>
    <m/>
    <n v="0"/>
    <n v="0"/>
    <n v="500"/>
    <n v="0"/>
    <n v="0"/>
    <n v="0"/>
    <n v="0"/>
    <n v="0"/>
    <n v="0"/>
    <m/>
  </r>
  <r>
    <n v="37"/>
    <d v="2015-02-05T00:00:00"/>
    <x v="2"/>
    <s v="UN"/>
    <s v="COAFISR"/>
    <x v="2"/>
    <m/>
    <s v="BAGHDAD - Karkh"/>
    <m/>
    <s v="Own house (in case of return)"/>
    <s v="Delivered"/>
    <s v="In-kind"/>
    <s v="SRP"/>
    <n v="40"/>
    <m/>
    <n v="0"/>
    <n v="0"/>
    <n v="0"/>
    <n v="0"/>
    <n v="0"/>
    <n v="0"/>
    <n v="0"/>
    <n v="40"/>
    <n v="0"/>
    <m/>
  </r>
  <r>
    <n v="38"/>
    <d v="2015-02-07T00:00:00"/>
    <x v="0"/>
    <s v="UN"/>
    <m/>
    <x v="4"/>
    <m/>
    <s v="Kerbala__كربلاء"/>
    <m/>
    <s v="Host Community"/>
    <s v="Delivered"/>
    <s v="In-kind"/>
    <s v="SRP"/>
    <n v="8"/>
    <m/>
    <n v="8"/>
    <n v="0"/>
    <n v="0"/>
    <n v="0"/>
    <n v="0"/>
    <n v="0"/>
    <n v="0"/>
    <n v="0"/>
    <n v="0"/>
    <m/>
  </r>
  <r>
    <n v="39"/>
    <d v="2015-02-08T00:00:00"/>
    <x v="5"/>
    <s v="Int'l NGO"/>
    <m/>
    <x v="1"/>
    <s v="IQ-G08"/>
    <s v="Zakho_زاخو"/>
    <s v="IQ-D051"/>
    <s v="Unfinished/Abandoned building"/>
    <s v="Delivered"/>
    <s v="In-kind"/>
    <s v="SRP"/>
    <n v="61"/>
    <m/>
    <m/>
    <m/>
    <m/>
    <m/>
    <m/>
    <m/>
    <m/>
    <m/>
    <m/>
    <m/>
  </r>
  <r>
    <n v="40"/>
    <d v="2015-02-09T00:00:00"/>
    <x v="0"/>
    <s v="UN"/>
    <m/>
    <x v="6"/>
    <s v="IQ-G13"/>
    <s v="Daquq_داقوق"/>
    <s v="IQ-D074"/>
    <s v=" Host Community"/>
    <s v="Delivered"/>
    <s v="In-kind"/>
    <s v="SRP"/>
    <n v="120"/>
    <m/>
    <n v="120"/>
    <n v="0"/>
    <n v="0"/>
    <n v="0"/>
    <n v="0"/>
    <n v="0"/>
    <n v="0"/>
    <n v="0"/>
    <n v="0"/>
    <m/>
  </r>
  <r>
    <n v="41"/>
    <d v="2015-02-09T00:00:00"/>
    <x v="0"/>
    <s v="UN"/>
    <m/>
    <x v="1"/>
    <s v="IQ-G08"/>
    <s v="Zakho_زاخو"/>
    <s v="IQ-D051"/>
    <s v=" Unfinished/Abandoned building"/>
    <s v="Delivered"/>
    <s v="In-kind"/>
    <s v="SRP"/>
    <n v="208"/>
    <m/>
    <n v="0"/>
    <n v="0"/>
    <n v="0"/>
    <n v="0"/>
    <n v="15"/>
    <n v="0"/>
    <n v="0"/>
    <n v="0"/>
    <n v="0"/>
    <s v="Sealing off kit"/>
  </r>
  <r>
    <n v="42"/>
    <d v="2015-02-09T00:00:00"/>
    <x v="0"/>
    <s v="UN"/>
    <m/>
    <x v="9"/>
    <m/>
    <s v="Shikhan_الشيخان"/>
    <m/>
    <s v="Camp"/>
    <s v="Delivered"/>
    <s v="In-kind"/>
    <s v="SRP"/>
    <n v="1"/>
    <m/>
    <n v="1"/>
    <n v="0"/>
    <n v="0"/>
    <n v="0"/>
    <n v="0"/>
    <n v="0"/>
    <n v="0"/>
    <n v="0"/>
    <n v="0"/>
    <m/>
  </r>
  <r>
    <n v="43"/>
    <d v="2015-02-09T00:00:00"/>
    <x v="0"/>
    <s v="UN"/>
    <m/>
    <x v="1"/>
    <m/>
    <s v="Sumel_سميل"/>
    <m/>
    <s v="Unfinished/Abandoned building"/>
    <s v="Delivered"/>
    <s v="In-kind"/>
    <s v="SRP"/>
    <n v="5"/>
    <m/>
    <n v="5"/>
    <n v="0"/>
    <n v="0"/>
    <n v="0"/>
    <n v="0"/>
    <n v="0"/>
    <n v="0"/>
    <n v="0"/>
    <n v="0"/>
    <m/>
  </r>
  <r>
    <n v="44"/>
    <d v="2015-02-09T00:00:00"/>
    <x v="5"/>
    <s v="Int'l NGO"/>
    <m/>
    <x v="1"/>
    <s v="IQ-G08"/>
    <s v="Zakho_زاخو"/>
    <s v="IQ-D051"/>
    <s v="Unfinished/Abandoned building"/>
    <s v="Delivered"/>
    <s v="In-kind"/>
    <s v="SRP"/>
    <n v="38"/>
    <m/>
    <m/>
    <m/>
    <m/>
    <m/>
    <m/>
    <m/>
    <m/>
    <m/>
    <m/>
    <m/>
  </r>
  <r>
    <n v="45"/>
    <d v="2015-02-10T00:00:00"/>
    <x v="0"/>
    <s v="UN"/>
    <m/>
    <x v="1"/>
    <s v="IQ-G08"/>
    <s v="Zakho_زاخو"/>
    <s v="IQ-D051"/>
    <s v="Unfinished/Abandoned building"/>
    <s v="Delivered"/>
    <s v="In-kind"/>
    <s v="SRP"/>
    <n v="228"/>
    <m/>
    <n v="0"/>
    <n v="0"/>
    <n v="0"/>
    <n v="0"/>
    <n v="15"/>
    <n v="0"/>
    <n v="0"/>
    <n v="0"/>
    <n v="0"/>
    <s v="Sealing off kit"/>
  </r>
  <r>
    <n v="46"/>
    <d v="2015-02-10T00:00:00"/>
    <x v="5"/>
    <s v="Int'l NGO"/>
    <m/>
    <x v="1"/>
    <s v="IQ-G08"/>
    <s v="Zakho_زاخو"/>
    <s v="IQ-D051"/>
    <s v="Unfinished/Abandoned building"/>
    <s v="Delivered"/>
    <s v="In-kind"/>
    <s v="SRP"/>
    <n v="34"/>
    <m/>
    <m/>
    <m/>
    <m/>
    <m/>
    <m/>
    <m/>
    <m/>
    <m/>
    <m/>
    <m/>
  </r>
  <r>
    <n v="47"/>
    <d v="2015-02-11T00:00:00"/>
    <x v="0"/>
    <s v="UN"/>
    <m/>
    <x v="1"/>
    <s v="IQ-G08"/>
    <s v="Zakho_زاخو"/>
    <s v="IQ-D051"/>
    <s v="Unfinished/Abandoned building"/>
    <s v="Delivered"/>
    <s v="In-kind"/>
    <s v="SRP"/>
    <n v="280"/>
    <m/>
    <n v="0"/>
    <n v="0"/>
    <n v="0"/>
    <n v="0"/>
    <n v="20"/>
    <n v="0"/>
    <n v="0"/>
    <n v="0"/>
    <n v="0"/>
    <s v="Sealing off kit"/>
  </r>
  <r>
    <n v="48"/>
    <d v="2015-02-11T00:00:00"/>
    <x v="0"/>
    <s v="UN"/>
    <m/>
    <x v="3"/>
    <m/>
    <s v="Erbil_اربيل"/>
    <m/>
    <s v="Unknown shelter type"/>
    <s v="Delivered"/>
    <s v="In-kind"/>
    <s v="SRP"/>
    <n v="120"/>
    <m/>
    <n v="0"/>
    <n v="0"/>
    <n v="0"/>
    <n v="120"/>
    <n v="0"/>
    <n v="0"/>
    <n v="0"/>
    <n v="0"/>
    <n v="0"/>
    <m/>
  </r>
  <r>
    <n v="49"/>
    <d v="2015-02-11T00:00:00"/>
    <x v="5"/>
    <s v="Int'l NGO"/>
    <m/>
    <x v="1"/>
    <s v="IQ-G08"/>
    <s v="Zakho_زاخو"/>
    <s v="IQ-D051"/>
    <s v="Unfinished/Abandoned building"/>
    <s v="Delivered"/>
    <s v="In-kind"/>
    <s v="SRP"/>
    <n v="64"/>
    <m/>
    <m/>
    <m/>
    <m/>
    <m/>
    <m/>
    <m/>
    <m/>
    <m/>
    <m/>
    <m/>
  </r>
  <r>
    <n v="50"/>
    <d v="2015-02-11T00:00:00"/>
    <x v="5"/>
    <s v="Int'l NGO"/>
    <m/>
    <x v="1"/>
    <s v="IQ-G08"/>
    <s v="Zakho_زاخو"/>
    <s v="IQ-D051"/>
    <s v="Unfinished/Abandoned building"/>
    <s v="Delivered"/>
    <s v="In-kind"/>
    <s v="SRP"/>
    <n v="61"/>
    <m/>
    <m/>
    <m/>
    <m/>
    <m/>
    <m/>
    <m/>
    <m/>
    <m/>
    <m/>
    <m/>
  </r>
  <r>
    <n v="51"/>
    <d v="2015-02-11T00:00:00"/>
    <x v="2"/>
    <s v="UN"/>
    <s v="ISHO"/>
    <x v="10"/>
    <m/>
    <s v="Hillah and Hashimiya"/>
    <m/>
    <s v="Religious Building"/>
    <s v="Delivered"/>
    <s v="In-kind"/>
    <s v="SRP"/>
    <n v="236"/>
    <m/>
    <n v="0"/>
    <n v="0"/>
    <n v="0"/>
    <n v="0"/>
    <n v="0"/>
    <n v="0"/>
    <n v="50"/>
    <n v="0"/>
    <n v="0"/>
    <m/>
  </r>
  <r>
    <n v="52"/>
    <d v="2015-02-12T00:00:00"/>
    <x v="5"/>
    <s v="Int'l NGO"/>
    <m/>
    <x v="1"/>
    <s v="IQ-G08"/>
    <s v="Zakho_زاخو"/>
    <s v="IQ-D051"/>
    <s v="Unfinished/Abandoned building"/>
    <s v="Delivered"/>
    <s v="In-kind"/>
    <s v="SRP"/>
    <n v="51"/>
    <m/>
    <m/>
    <m/>
    <m/>
    <m/>
    <m/>
    <m/>
    <m/>
    <m/>
    <m/>
    <m/>
  </r>
  <r>
    <n v="53"/>
    <d v="2015-02-12T00:00:00"/>
    <x v="2"/>
    <s v="UN"/>
    <s v="DRC"/>
    <x v="3"/>
    <m/>
    <s v="ERBIL - Erbil"/>
    <m/>
    <s v="Camp"/>
    <s v="Delivered"/>
    <s v="In-kind"/>
    <s v="SRP"/>
    <n v="762"/>
    <m/>
    <n v="762"/>
    <n v="0"/>
    <n v="0"/>
    <n v="0"/>
    <n v="0"/>
    <n v="0"/>
    <n v="0"/>
    <n v="0"/>
    <n v="0"/>
    <m/>
  </r>
  <r>
    <n v="54"/>
    <d v="2015-02-15T00:00:00"/>
    <x v="5"/>
    <s v="Int'l NGO"/>
    <m/>
    <x v="1"/>
    <s v="IQ-G08"/>
    <s v="Zakho_زاخو"/>
    <s v="IQ-D051"/>
    <s v="Unfinished/Abandoned building"/>
    <s v="Delivered"/>
    <s v="In-kind"/>
    <s v="SRP"/>
    <n v="102"/>
    <m/>
    <m/>
    <m/>
    <m/>
    <m/>
    <m/>
    <m/>
    <m/>
    <m/>
    <m/>
    <m/>
  </r>
  <r>
    <n v="55"/>
    <d v="2015-02-16T00:00:00"/>
    <x v="0"/>
    <s v="UN"/>
    <m/>
    <x v="1"/>
    <s v="IQ-G08"/>
    <s v="Dahuk__دهوك"/>
    <s v="IQ-D049"/>
    <s v="Unfinished/Abandoned building"/>
    <s v="Delivered"/>
    <s v="In-kind"/>
    <s v="SRP"/>
    <n v="200"/>
    <m/>
    <n v="0"/>
    <n v="0"/>
    <n v="0"/>
    <n v="0"/>
    <n v="200"/>
    <n v="0"/>
    <n v="0"/>
    <n v="0"/>
    <n v="0"/>
    <s v="Sealing off kit"/>
  </r>
  <r>
    <n v="56"/>
    <d v="2015-02-17T00:00:00"/>
    <x v="0"/>
    <s v="UN"/>
    <m/>
    <x v="1"/>
    <s v="IQ-G08"/>
    <s v="Dahuk__دهوك"/>
    <s v="IQ-D049"/>
    <s v="Unfinished/Abandoned building"/>
    <s v="Delivered"/>
    <s v="In-kind"/>
    <s v="SRP"/>
    <n v="200"/>
    <m/>
    <n v="0"/>
    <n v="0"/>
    <n v="0"/>
    <n v="0"/>
    <n v="200"/>
    <n v="0"/>
    <n v="0"/>
    <n v="0"/>
    <n v="0"/>
    <s v="Sealing off kit"/>
  </r>
  <r>
    <n v="57"/>
    <d v="2015-02-17T00:00:00"/>
    <x v="0"/>
    <s v="UN"/>
    <m/>
    <x v="6"/>
    <m/>
    <s v="Kirkuk__كركوك"/>
    <m/>
    <s v="Host Community"/>
    <s v="Delivered"/>
    <s v="In-kind"/>
    <s v="SRP"/>
    <n v="550"/>
    <m/>
    <n v="550"/>
    <n v="0"/>
    <n v="0"/>
    <n v="0"/>
    <n v="0"/>
    <n v="0"/>
    <n v="0"/>
    <n v="0"/>
    <n v="0"/>
    <m/>
  </r>
  <r>
    <n v="58"/>
    <d v="2015-02-17T00:00:00"/>
    <x v="2"/>
    <s v="UN"/>
    <s v="ISHO"/>
    <x v="2"/>
    <m/>
    <s v="BAGHDAD - Mahmoudiya"/>
    <m/>
    <s v="Own house (in case of return)"/>
    <s v="Delivered"/>
    <s v="In-kind"/>
    <s v="SRP"/>
    <n v="25"/>
    <m/>
    <n v="0"/>
    <n v="0"/>
    <n v="0"/>
    <n v="0"/>
    <n v="0"/>
    <n v="0"/>
    <n v="0"/>
    <n v="25"/>
    <n v="0"/>
    <m/>
  </r>
  <r>
    <n v="59"/>
    <d v="2015-02-18T00:00:00"/>
    <x v="0"/>
    <s v="UN"/>
    <m/>
    <x v="1"/>
    <s v="IQ-G08"/>
    <s v="Zakho_زاخو"/>
    <s v="IQ-D051"/>
    <s v="Unfinished/Abandoned building"/>
    <s v="Delivered"/>
    <s v="In-kind"/>
    <s v="SRP"/>
    <n v="200"/>
    <m/>
    <n v="0"/>
    <n v="0"/>
    <n v="0"/>
    <n v="0"/>
    <n v="200"/>
    <n v="0"/>
    <n v="0"/>
    <n v="0"/>
    <n v="0"/>
    <s v="Sealing off kit"/>
  </r>
  <r>
    <n v="60"/>
    <d v="2015-02-18T00:00:00"/>
    <x v="5"/>
    <s v="Int'l NGO"/>
    <m/>
    <x v="1"/>
    <s v="IQ-G08"/>
    <s v="Zakho_زاخو"/>
    <s v="IQ-D051"/>
    <s v="Unfinished/Abandoned building"/>
    <s v="Delivered"/>
    <s v="In-kind"/>
    <s v="SRP"/>
    <n v="23"/>
    <m/>
    <m/>
    <m/>
    <m/>
    <m/>
    <m/>
    <m/>
    <m/>
    <m/>
    <m/>
    <m/>
  </r>
  <r>
    <n v="61"/>
    <d v="2015-02-18T00:00:00"/>
    <x v="4"/>
    <s v="Governement"/>
    <m/>
    <x v="1"/>
    <s v="IQ-G08"/>
    <s v="Dahuk__دهوك"/>
    <s v="IQ-D049"/>
    <s v="Camp"/>
    <s v="Delivered"/>
    <s v="In-kind"/>
    <s v="non-SRP"/>
    <n v="667"/>
    <m/>
    <n v="0"/>
    <n v="0"/>
    <n v="4000"/>
    <n v="0"/>
    <n v="0"/>
    <n v="0"/>
    <n v="0"/>
    <n v="0"/>
    <n v="0"/>
    <m/>
  </r>
  <r>
    <n v="62"/>
    <d v="2015-02-19T00:00:00"/>
    <x v="0"/>
    <s v="UN"/>
    <m/>
    <x v="1"/>
    <s v="IQ-G08"/>
    <s v="Zakho_زاخو"/>
    <s v="IQ-D051"/>
    <s v="Unfinished/Abandoned building"/>
    <s v="Delivered"/>
    <s v="In-kind"/>
    <s v="SRP"/>
    <n v="200"/>
    <m/>
    <n v="0"/>
    <n v="0"/>
    <n v="0"/>
    <n v="0"/>
    <n v="200"/>
    <n v="0"/>
    <n v="0"/>
    <n v="0"/>
    <n v="0"/>
    <s v="Sealing off kit"/>
  </r>
  <r>
    <n v="63"/>
    <d v="2015-02-22T00:00:00"/>
    <x v="5"/>
    <s v="Int'l NGO"/>
    <m/>
    <x v="1"/>
    <s v="IQ-G08"/>
    <s v="Zakho_زاخو"/>
    <s v="IQ-D051"/>
    <s v="Unfinished/Abandoned building"/>
    <s v="Delivered"/>
    <s v="In-kind"/>
    <s v="SRP"/>
    <n v="18"/>
    <m/>
    <m/>
    <m/>
    <m/>
    <m/>
    <m/>
    <m/>
    <m/>
    <m/>
    <m/>
    <m/>
  </r>
  <r>
    <n v="64"/>
    <d v="2015-02-23T00:00:00"/>
    <x v="0"/>
    <s v="UN"/>
    <m/>
    <x v="1"/>
    <s v="IQ-G08"/>
    <s v="Zakho_زاخو"/>
    <s v="IQ-D051"/>
    <s v="Unfinished/Abandoned building"/>
    <s v="Delivered"/>
    <s v="In-kind"/>
    <s v="SRP"/>
    <n v="250"/>
    <m/>
    <n v="0"/>
    <n v="0"/>
    <n v="0"/>
    <n v="0"/>
    <n v="250"/>
    <n v="0"/>
    <n v="0"/>
    <n v="0"/>
    <n v="0"/>
    <s v="Sealing off kit"/>
  </r>
  <r>
    <n v="65"/>
    <d v="2015-02-23T00:00:00"/>
    <x v="0"/>
    <s v="UN"/>
    <m/>
    <x v="4"/>
    <m/>
    <s v="Kerbala__كربلاء"/>
    <m/>
    <s v="Host Community"/>
    <s v="Delivered"/>
    <s v="In-kind"/>
    <s v="SRP"/>
    <n v="8"/>
    <m/>
    <n v="8"/>
    <n v="0"/>
    <n v="0"/>
    <n v="0"/>
    <n v="0"/>
    <n v="0"/>
    <n v="0"/>
    <n v="0"/>
    <n v="0"/>
    <m/>
  </r>
  <r>
    <n v="66"/>
    <d v="2015-02-23T00:00:00"/>
    <x v="0"/>
    <s v="UN"/>
    <m/>
    <x v="4"/>
    <m/>
    <s v="Kerbala__كربلاء"/>
    <m/>
    <s v="Host Community"/>
    <s v="Delivered"/>
    <s v="In-kind"/>
    <s v="SRP"/>
    <n v="4"/>
    <m/>
    <n v="4"/>
    <n v="0"/>
    <n v="0"/>
    <n v="0"/>
    <n v="0"/>
    <n v="0"/>
    <n v="0"/>
    <n v="0"/>
    <n v="0"/>
    <m/>
  </r>
  <r>
    <n v="67"/>
    <d v="2015-02-23T00:00:00"/>
    <x v="5"/>
    <s v="Int'l NGO"/>
    <m/>
    <x v="1"/>
    <s v="IQ-G08"/>
    <s v="Zakho_زاخو"/>
    <s v="IQ-D051"/>
    <s v="Unfinished/Abandoned building"/>
    <s v="Delivered"/>
    <s v="In-kind"/>
    <s v="SRP"/>
    <n v="31"/>
    <m/>
    <m/>
    <m/>
    <m/>
    <m/>
    <m/>
    <m/>
    <m/>
    <m/>
    <m/>
    <m/>
  </r>
  <r>
    <n v="68"/>
    <d v="2015-02-23T00:00:00"/>
    <x v="5"/>
    <s v="Int'l NGO"/>
    <m/>
    <x v="1"/>
    <s v="IQ-G08"/>
    <s v="Zakho_زاخو"/>
    <s v="IQ-D051"/>
    <s v="Unfinished/Abandoned building"/>
    <s v="Delivered"/>
    <s v="In-kind"/>
    <s v="SRP"/>
    <n v="68"/>
    <m/>
    <m/>
    <m/>
    <m/>
    <m/>
    <m/>
    <m/>
    <m/>
    <m/>
    <m/>
    <m/>
  </r>
  <r>
    <n v="69"/>
    <d v="2015-02-23T00:00:00"/>
    <x v="2"/>
    <s v="UN"/>
    <s v="ISHO"/>
    <x v="2"/>
    <m/>
    <s v="BAGHDAD - Abu Ghraib"/>
    <m/>
    <s v="Own house (in case of return)"/>
    <s v="Delivered"/>
    <s v="In-kind"/>
    <s v="SRP"/>
    <n v="20"/>
    <m/>
    <n v="0"/>
    <n v="0"/>
    <n v="0"/>
    <n v="0"/>
    <n v="0"/>
    <n v="0"/>
    <n v="0"/>
    <n v="20"/>
    <n v="0"/>
    <m/>
  </r>
  <r>
    <n v="70"/>
    <d v="2015-02-23T00:00:00"/>
    <x v="2"/>
    <s v="UN"/>
    <s v="ISHO"/>
    <x v="2"/>
    <m/>
    <s v="BAGHDAD - Abu Ghraib"/>
    <m/>
    <s v="Own house (in case of return)"/>
    <s v="Delivered"/>
    <s v="In-kind"/>
    <s v="SRP"/>
    <n v="76"/>
    <m/>
    <n v="0"/>
    <n v="0"/>
    <n v="0"/>
    <n v="0"/>
    <n v="0"/>
    <n v="0"/>
    <n v="0"/>
    <n v="76"/>
    <n v="0"/>
    <m/>
  </r>
  <r>
    <n v="71"/>
    <d v="2015-02-24T00:00:00"/>
    <x v="0"/>
    <s v="UN"/>
    <m/>
    <x v="1"/>
    <s v="IQ-G08"/>
    <s v="Zakho_زاخو"/>
    <s v="IQ-D051"/>
    <s v="Unfinished/Abandoned building"/>
    <s v="Delivered"/>
    <s v="In-kind"/>
    <s v="SRP"/>
    <n v="250"/>
    <m/>
    <n v="0"/>
    <n v="0"/>
    <n v="0"/>
    <n v="0"/>
    <n v="250"/>
    <n v="0"/>
    <n v="0"/>
    <n v="0"/>
    <n v="0"/>
    <s v="Sealing off kit"/>
  </r>
  <r>
    <n v="72"/>
    <d v="2015-02-24T00:00:00"/>
    <x v="3"/>
    <s v="Int'l NGO"/>
    <m/>
    <x v="2"/>
    <s v="IQ-G07"/>
    <s v="Karkh_الكرخ"/>
    <s v="IQ-D041"/>
    <s v="Unfinished/Abandoned building"/>
    <s v="Delivered"/>
    <s v="In-kind"/>
    <s v="non-SRP"/>
    <n v="15"/>
    <n v="2667"/>
    <n v="0"/>
    <n v="0"/>
    <n v="0"/>
    <n v="0"/>
    <n v="0"/>
    <n v="0"/>
    <n v="1"/>
    <n v="0"/>
    <n v="0"/>
    <m/>
  </r>
  <r>
    <n v="73"/>
    <d v="2015-02-24T00:00:00"/>
    <x v="5"/>
    <s v="Int'l NGO"/>
    <m/>
    <x v="1"/>
    <s v="IQ-G08"/>
    <s v="Zakho_زاخو"/>
    <s v="IQ-D051"/>
    <s v="Unfinished/Abandoned building"/>
    <s v="Delivered"/>
    <s v="In-kind"/>
    <s v="SRP"/>
    <n v="30"/>
    <m/>
    <m/>
    <m/>
    <m/>
    <m/>
    <m/>
    <m/>
    <m/>
    <m/>
    <m/>
    <m/>
  </r>
  <r>
    <n v="74"/>
    <d v="2015-02-24T00:00:00"/>
    <x v="2"/>
    <s v="UN"/>
    <s v="REACH"/>
    <x v="0"/>
    <m/>
    <s v="DIYALA - Khanaqin"/>
    <m/>
    <s v="Unfinished/Abandoned building"/>
    <s v="Delivered"/>
    <s v="In-kind"/>
    <s v="SRP"/>
    <n v="299"/>
    <m/>
    <n v="0"/>
    <n v="0"/>
    <n v="0"/>
    <n v="0"/>
    <n v="0"/>
    <n v="75"/>
    <n v="0"/>
    <n v="0"/>
    <n v="0"/>
    <m/>
  </r>
  <r>
    <n v="75"/>
    <d v="2015-02-25T00:00:00"/>
    <x v="0"/>
    <s v="UN"/>
    <m/>
    <x v="1"/>
    <s v="IQ-G08"/>
    <s v="Zakho_زاخو"/>
    <s v="IQ-D051"/>
    <s v="Unfinished/Abandoned building"/>
    <s v="Delivered"/>
    <s v="In-kind"/>
    <s v="SRP"/>
    <n v="104"/>
    <m/>
    <n v="0"/>
    <n v="0"/>
    <n v="0"/>
    <n v="0"/>
    <n v="104"/>
    <n v="0"/>
    <n v="0"/>
    <n v="0"/>
    <n v="0"/>
    <s v="Sealing off kit"/>
  </r>
  <r>
    <n v="76"/>
    <d v="2015-02-25T00:00:00"/>
    <x v="0"/>
    <s v="UN"/>
    <m/>
    <x v="1"/>
    <s v="IQ-G08"/>
    <s v="Zakho_زاخو"/>
    <s v="IQ-D051"/>
    <s v="Unfinished/Abandoned building"/>
    <s v="Delivered"/>
    <s v="In-kind"/>
    <s v="SRP"/>
    <n v="146"/>
    <m/>
    <n v="0"/>
    <n v="0"/>
    <n v="0"/>
    <n v="0"/>
    <n v="146"/>
    <n v="0"/>
    <n v="0"/>
    <n v="0"/>
    <n v="0"/>
    <s v="Sealing off kit"/>
  </r>
  <r>
    <n v="77"/>
    <d v="2015-02-25T00:00:00"/>
    <x v="5"/>
    <s v="Int'l NGO"/>
    <m/>
    <x v="1"/>
    <s v="IQ-G08"/>
    <s v="Zakho_زاخو"/>
    <s v="IQ-D051"/>
    <s v="Unfinished/Abandoned building"/>
    <s v="Delivered"/>
    <s v="In-kind"/>
    <s v="SRP"/>
    <n v="34"/>
    <m/>
    <m/>
    <m/>
    <m/>
    <m/>
    <m/>
    <m/>
    <m/>
    <m/>
    <m/>
    <m/>
  </r>
  <r>
    <n v="78"/>
    <d v="2015-02-26T00:00:00"/>
    <x v="0"/>
    <s v="UN"/>
    <m/>
    <x v="1"/>
    <m/>
    <s v="Zakho_زاخو"/>
    <m/>
    <s v="Unfinished/Abandoned building"/>
    <s v="Delivered"/>
    <s v="In-kind"/>
    <s v="SRP"/>
    <n v="250"/>
    <m/>
    <n v="0"/>
    <n v="0"/>
    <n v="0"/>
    <n v="0"/>
    <n v="250"/>
    <n v="0"/>
    <n v="0"/>
    <n v="0"/>
    <n v="0"/>
    <s v="Sealing off kit"/>
  </r>
  <r>
    <n v="79"/>
    <d v="2015-02-26T00:00:00"/>
    <x v="2"/>
    <s v="UN"/>
    <s v="YAO"/>
    <x v="11"/>
    <m/>
    <s v="SUL - Sulaymaniya"/>
    <m/>
    <s v="Camp"/>
    <s v="Delivered"/>
    <s v="In-kind"/>
    <s v="SRP"/>
    <n v="694"/>
    <m/>
    <n v="694"/>
    <n v="0"/>
    <n v="0"/>
    <n v="0"/>
    <n v="0"/>
    <n v="0"/>
    <n v="0"/>
    <n v="0"/>
    <n v="0"/>
    <m/>
  </r>
  <r>
    <n v="80"/>
    <d v="2015-02-26T00:00:00"/>
    <x v="2"/>
    <s v="UN"/>
    <s v="YAO"/>
    <x v="11"/>
    <m/>
    <s v="SUL - Sulaymaniya"/>
    <m/>
    <s v="Camp"/>
    <s v="Delivered"/>
    <s v="In-kind"/>
    <s v="SRP"/>
    <n v="10"/>
    <m/>
    <n v="10"/>
    <n v="0"/>
    <n v="0"/>
    <n v="0"/>
    <n v="0"/>
    <n v="0"/>
    <n v="0"/>
    <n v="0"/>
    <n v="0"/>
    <m/>
  </r>
  <r>
    <n v="81"/>
    <d v="2015-02-26T00:00:00"/>
    <x v="2"/>
    <s v="UN"/>
    <s v="RIRP"/>
    <x v="12"/>
    <m/>
    <s v="WASSIT - Na'maniya"/>
    <m/>
    <s v="Religious Building"/>
    <s v="Delivered"/>
    <s v="In-kind"/>
    <s v="SRP"/>
    <n v="217"/>
    <m/>
    <n v="0"/>
    <n v="0"/>
    <n v="0"/>
    <n v="0"/>
    <n v="0"/>
    <n v="0"/>
    <n v="36"/>
    <n v="0"/>
    <n v="0"/>
    <m/>
  </r>
  <r>
    <n v="82"/>
    <d v="2015-02-28T00:00:00"/>
    <x v="6"/>
    <s v="UN"/>
    <s v="UN-Habitat"/>
    <x v="3"/>
    <s v="IQ-G11"/>
    <s v="Erbil__اربيل"/>
    <s v="IQ-D064"/>
    <m/>
    <s v="Delivered"/>
    <s v="In-kind"/>
    <s v="SRP"/>
    <n v="304"/>
    <m/>
    <n v="0"/>
    <n v="0"/>
    <n v="0"/>
    <n v="304"/>
    <n v="0"/>
    <n v="0"/>
    <n v="0"/>
    <n v="0"/>
    <n v="0"/>
    <m/>
  </r>
  <r>
    <n v="83"/>
    <d v="2015-02-28T00:00:00"/>
    <x v="3"/>
    <s v="Int'l NGO"/>
    <m/>
    <x v="2"/>
    <s v="IQ-G07"/>
    <s v="Resafa_الرصافة"/>
    <s v="IQ-D044"/>
    <s v="Unfinished/Abandoned building"/>
    <s v="Delivered"/>
    <s v="In-kind"/>
    <s v="non-SRP"/>
    <n v="11"/>
    <m/>
    <n v="0"/>
    <n v="0"/>
    <n v="0"/>
    <n v="0"/>
    <n v="0"/>
    <n v="0"/>
    <n v="1"/>
    <n v="0"/>
    <n v="0"/>
    <m/>
  </r>
  <r>
    <n v="84"/>
    <d v="2015-02-28T00:00:00"/>
    <x v="7"/>
    <s v="Int'l NGO"/>
    <m/>
    <x v="11"/>
    <s v="IQ-G05"/>
    <s v="Sulaymaniya_السليمانية"/>
    <s v="IQ-D033"/>
    <m/>
    <s v="Delivered"/>
    <s v="In-kind"/>
    <s v="non-SRP"/>
    <n v="9"/>
    <m/>
    <n v="9"/>
    <n v="0"/>
    <n v="0"/>
    <n v="0"/>
    <n v="0"/>
    <n v="0"/>
    <n v="0"/>
    <n v="0"/>
    <n v="0"/>
    <m/>
  </r>
  <r>
    <n v="85"/>
    <d v="2015-02-28T00:00:00"/>
    <x v="8"/>
    <s v="Int'l NGO"/>
    <m/>
    <x v="1"/>
    <m/>
    <s v="Sumel_سميل"/>
    <m/>
    <m/>
    <s v="Delivered"/>
    <s v="In-kind"/>
    <s v="non-SRP"/>
    <n v="212"/>
    <m/>
    <n v="0"/>
    <n v="0"/>
    <n v="0"/>
    <n v="0"/>
    <n v="0"/>
    <n v="0"/>
    <n v="212"/>
    <n v="0"/>
    <n v="0"/>
    <m/>
  </r>
  <r>
    <n v="86"/>
    <d v="2015-02-28T00:00:00"/>
    <x v="2"/>
    <s v="UN"/>
    <s v="REACH"/>
    <x v="6"/>
    <m/>
    <s v="KIRKUK - Kirkuk"/>
    <m/>
    <s v="Unfinished/Abandoned building"/>
    <s v="Delivered"/>
    <s v="In-kind"/>
    <s v="SRP"/>
    <n v="252"/>
    <m/>
    <n v="0"/>
    <n v="0"/>
    <n v="0"/>
    <n v="0"/>
    <n v="0"/>
    <n v="103"/>
    <n v="0"/>
    <n v="0"/>
    <n v="0"/>
    <m/>
  </r>
  <r>
    <n v="87"/>
    <d v="2015-02-28T00:00:00"/>
    <x v="2"/>
    <s v="UN"/>
    <m/>
    <x v="6"/>
    <m/>
    <s v="KIRKUK - Kirkuk"/>
    <m/>
    <m/>
    <s v="Delivered"/>
    <s v="In-kind"/>
    <s v="SRP"/>
    <n v="50"/>
    <m/>
    <n v="50"/>
    <n v="0"/>
    <n v="0"/>
    <n v="0"/>
    <n v="0"/>
    <n v="0"/>
    <n v="0"/>
    <n v="0"/>
    <n v="0"/>
    <m/>
  </r>
  <r>
    <n v="88"/>
    <d v="2015-02-28T00:00:00"/>
    <x v="2"/>
    <s v="UN"/>
    <m/>
    <x v="6"/>
    <m/>
    <s v="KIRKUK - Kirkuk"/>
    <m/>
    <m/>
    <s v="Delivered"/>
    <s v="In-kind"/>
    <s v="SRP"/>
    <n v="500"/>
    <m/>
    <n v="500"/>
    <n v="0"/>
    <n v="0"/>
    <n v="0"/>
    <n v="0"/>
    <n v="0"/>
    <n v="0"/>
    <n v="0"/>
    <n v="0"/>
    <m/>
  </r>
  <r>
    <n v="89"/>
    <d v="2015-02-28T00:00:00"/>
    <x v="2"/>
    <s v="UN"/>
    <s v="IRD"/>
    <x v="6"/>
    <m/>
    <s v="KIRKUK - Daquq"/>
    <m/>
    <s v="Camp"/>
    <s v="Delivered"/>
    <s v="In-kind"/>
    <s v="SRP"/>
    <n v="1601"/>
    <m/>
    <n v="1601"/>
    <n v="0"/>
    <n v="0"/>
    <n v="0"/>
    <n v="0"/>
    <n v="0"/>
    <n v="0"/>
    <n v="0"/>
    <n v="0"/>
    <m/>
  </r>
  <r>
    <n v="90"/>
    <d v="2015-02-28T00:00:00"/>
    <x v="2"/>
    <s v="UN"/>
    <s v="IRD"/>
    <x v="6"/>
    <m/>
    <s v="KIRKUK - Daquq"/>
    <m/>
    <s v="Camp"/>
    <s v="Delivered"/>
    <s v="In-kind"/>
    <s v="SRP"/>
    <n v="1501"/>
    <m/>
    <n v="0"/>
    <n v="0"/>
    <n v="1501"/>
    <n v="0"/>
    <n v="0"/>
    <n v="0"/>
    <n v="0"/>
    <n v="0"/>
    <n v="0"/>
    <m/>
  </r>
  <r>
    <n v="91"/>
    <d v="2015-03-01T00:00:00"/>
    <x v="0"/>
    <s v="UN"/>
    <m/>
    <x v="1"/>
    <m/>
    <s v="Sumel_سميل"/>
    <m/>
    <s v="Host Community"/>
    <s v="Delivered"/>
    <s v="In-kind"/>
    <s v="SRP"/>
    <n v="10"/>
    <m/>
    <n v="10"/>
    <n v="0"/>
    <n v="0"/>
    <n v="0"/>
    <n v="0"/>
    <n v="0"/>
    <n v="0"/>
    <n v="0"/>
    <n v="0"/>
    <m/>
  </r>
  <r>
    <n v="92"/>
    <d v="2015-03-02T00:00:00"/>
    <x v="0"/>
    <s v="UN"/>
    <m/>
    <x v="3"/>
    <m/>
    <s v="Makhmur_مخمور"/>
    <m/>
    <s v="Host Community"/>
    <s v="Delivered"/>
    <s v="In-kind"/>
    <s v="SRP"/>
    <n v="159"/>
    <m/>
    <n v="159"/>
    <n v="0"/>
    <n v="0"/>
    <n v="0"/>
    <n v="0"/>
    <n v="0"/>
    <n v="0"/>
    <n v="0"/>
    <n v="0"/>
    <m/>
  </r>
  <r>
    <n v="93"/>
    <d v="2015-03-02T00:00:00"/>
    <x v="0"/>
    <s v="UN"/>
    <m/>
    <x v="1"/>
    <m/>
    <s v="Zakho_زاخو"/>
    <m/>
    <s v="Unfinished/Abandoned building"/>
    <s v="Delivered"/>
    <s v="In-kind"/>
    <s v="SRP"/>
    <n v="250"/>
    <m/>
    <n v="0"/>
    <n v="0"/>
    <n v="0"/>
    <n v="0"/>
    <n v="250"/>
    <n v="0"/>
    <n v="0"/>
    <n v="0"/>
    <n v="0"/>
    <s v="Sealing off kit"/>
  </r>
  <r>
    <n v="94"/>
    <d v="2015-03-03T00:00:00"/>
    <x v="0"/>
    <s v="UN"/>
    <m/>
    <x v="6"/>
    <m/>
    <s v="Daquq_داقوق"/>
    <m/>
    <s v="Host Community"/>
    <s v="Delivered"/>
    <s v="In-kind"/>
    <s v="SRP"/>
    <n v="100"/>
    <m/>
    <n v="100"/>
    <n v="0"/>
    <n v="0"/>
    <n v="0"/>
    <n v="0"/>
    <n v="0"/>
    <n v="0"/>
    <n v="0"/>
    <n v="0"/>
    <m/>
  </r>
  <r>
    <n v="95"/>
    <d v="2015-03-03T00:00:00"/>
    <x v="0"/>
    <s v="UN"/>
    <m/>
    <x v="1"/>
    <m/>
    <s v="Zakho_زاخو"/>
    <m/>
    <s v="Unfinished/Abandoned building"/>
    <s v="Delivered"/>
    <s v="In-kind"/>
    <s v="SRP"/>
    <n v="250"/>
    <m/>
    <n v="0"/>
    <n v="0"/>
    <n v="0"/>
    <n v="0"/>
    <n v="250"/>
    <n v="0"/>
    <n v="0"/>
    <n v="0"/>
    <n v="0"/>
    <s v="Sealing off kit"/>
  </r>
  <r>
    <n v="96"/>
    <d v="2015-03-04T00:00:00"/>
    <x v="0"/>
    <s v="UN"/>
    <m/>
    <x v="1"/>
    <m/>
    <s v="Zakho_زاخو"/>
    <m/>
    <s v="Unfinished/Abandoned building"/>
    <s v="Delivered"/>
    <s v="In-kind"/>
    <s v="SRP"/>
    <n v="250"/>
    <m/>
    <n v="0"/>
    <n v="0"/>
    <n v="0"/>
    <n v="0"/>
    <n v="250"/>
    <n v="0"/>
    <n v="0"/>
    <n v="0"/>
    <n v="0"/>
    <s v="Sealing off kit"/>
  </r>
  <r>
    <n v="97"/>
    <d v="2015-03-05T00:00:00"/>
    <x v="0"/>
    <s v="UN"/>
    <m/>
    <x v="1"/>
    <m/>
    <s v="Zakho_زاخو"/>
    <m/>
    <s v="Unfinished/Abandoned building"/>
    <s v="Delivered"/>
    <s v="In-kind"/>
    <s v="SRP"/>
    <n v="237"/>
    <m/>
    <n v="0"/>
    <n v="0"/>
    <n v="0"/>
    <n v="0"/>
    <n v="250"/>
    <n v="0"/>
    <n v="0"/>
    <n v="0"/>
    <n v="0"/>
    <s v="Sealing off kit"/>
  </r>
  <r>
    <n v="98"/>
    <d v="2015-03-09T00:00:00"/>
    <x v="0"/>
    <s v="UN"/>
    <m/>
    <x v="1"/>
    <m/>
    <s v="Zakho_زاخو"/>
    <m/>
    <s v="Unfinished/Abandoned building"/>
    <s v="Delivered"/>
    <s v="In-kind"/>
    <s v="SRP"/>
    <n v="200"/>
    <m/>
    <n v="0"/>
    <n v="0"/>
    <n v="0"/>
    <n v="0"/>
    <n v="200"/>
    <n v="0"/>
    <n v="0"/>
    <n v="0"/>
    <n v="0"/>
    <s v="Sealing off kit"/>
  </r>
  <r>
    <n v="99"/>
    <d v="2015-03-10T00:00:00"/>
    <x v="0"/>
    <s v="UN"/>
    <m/>
    <x v="1"/>
    <m/>
    <s v="Zakho_زاخو"/>
    <m/>
    <s v="Unfinished/Abandoned building"/>
    <s v="Delivered"/>
    <s v="In-kind"/>
    <s v="SRP"/>
    <n v="200"/>
    <m/>
    <n v="0"/>
    <n v="0"/>
    <n v="0"/>
    <n v="0"/>
    <n v="200"/>
    <n v="0"/>
    <n v="0"/>
    <n v="0"/>
    <n v="0"/>
    <s v="Sealing off kit"/>
  </r>
  <r>
    <n v="100"/>
    <d v="2015-03-11T00:00:00"/>
    <x v="0"/>
    <s v="UN"/>
    <m/>
    <x v="1"/>
    <m/>
    <s v="Zakho_زاخو"/>
    <m/>
    <s v="Unfinished/Abandoned building"/>
    <s v="Delivered"/>
    <s v="In-kind"/>
    <s v="SRP"/>
    <n v="200"/>
    <m/>
    <n v="0"/>
    <n v="0"/>
    <n v="0"/>
    <n v="0"/>
    <n v="200"/>
    <n v="0"/>
    <n v="0"/>
    <n v="0"/>
    <n v="0"/>
    <s v="Sealing off kit"/>
  </r>
  <r>
    <n v="101"/>
    <d v="2015-03-16T00:00:00"/>
    <x v="0"/>
    <s v="UN"/>
    <m/>
    <x v="1"/>
    <m/>
    <s v="Zakho_زاخو"/>
    <m/>
    <s v="Unfinished/Abandoned building"/>
    <s v="Delivered"/>
    <s v="In-kind"/>
    <s v="SRP"/>
    <n v="200"/>
    <m/>
    <n v="0"/>
    <n v="0"/>
    <n v="0"/>
    <n v="0"/>
    <n v="200"/>
    <n v="0"/>
    <n v="0"/>
    <n v="0"/>
    <n v="0"/>
    <s v="Sealing off kit"/>
  </r>
  <r>
    <n v="102"/>
    <d v="2015-03-30T00:00:00"/>
    <x v="5"/>
    <s v="Int'l NGO"/>
    <m/>
    <x v="1"/>
    <s v="IQ-G08"/>
    <s v="Sumel_سميل"/>
    <s v="IQ-D050"/>
    <s v="Unfinished/Abandoned building"/>
    <s v="Delivered"/>
    <s v="In-kind"/>
    <s v="SRP"/>
    <n v="50"/>
    <m/>
    <n v="0"/>
    <n v="0"/>
    <n v="0"/>
    <n v="0"/>
    <n v="0"/>
    <n v="0"/>
    <n v="50"/>
    <n v="0"/>
    <n v="0"/>
    <m/>
  </r>
  <r>
    <n v="103"/>
    <d v="2015-03-30T00:00:00"/>
    <x v="5"/>
    <s v="Int'l NGO"/>
    <m/>
    <x v="1"/>
    <s v="IQ-G08"/>
    <s v="Zakho_زاخو"/>
    <s v="IQ-D051"/>
    <s v="Unfinished/Abandoned building"/>
    <s v="Delivered"/>
    <s v="In-kind"/>
    <s v="SRP"/>
    <n v="71"/>
    <m/>
    <n v="0"/>
    <n v="0"/>
    <n v="0"/>
    <n v="0"/>
    <n v="0"/>
    <n v="0"/>
    <n v="71"/>
    <n v="0"/>
    <n v="0"/>
    <m/>
  </r>
  <r>
    <n v="104"/>
    <d v="2015-03-30T00:00:00"/>
    <x v="9"/>
    <s v="Int'l NGO"/>
    <m/>
    <x v="6"/>
    <s v="IQ-G13"/>
    <s v="Daquq_داقوق"/>
    <s v="IQ-D074"/>
    <s v="Unfinished/Abandoned building"/>
    <s v="Delivered"/>
    <s v="In-kind"/>
    <s v="non-SRP"/>
    <n v="5"/>
    <m/>
    <n v="5"/>
    <n v="0"/>
    <n v="0"/>
    <n v="0"/>
    <n v="0"/>
    <n v="0"/>
    <n v="0"/>
    <n v="0"/>
    <n v="0"/>
    <m/>
  </r>
  <r>
    <n v="105"/>
    <d v="2015-03-30T00:00:00"/>
    <x v="10"/>
    <s v="Int'l NGO"/>
    <m/>
    <x v="3"/>
    <s v="IQ-G11"/>
    <s v="Erbil__اربيل"/>
    <s v="IQ-D064"/>
    <s v="Unfinished/Abandoned building"/>
    <s v="Delivered"/>
    <s v="In-kind"/>
    <s v="non-SRP"/>
    <n v="4"/>
    <m/>
    <n v="4"/>
    <n v="0"/>
    <n v="0"/>
    <n v="0"/>
    <n v="0"/>
    <n v="0"/>
    <n v="0"/>
    <n v="0"/>
    <n v="0"/>
    <m/>
  </r>
  <r>
    <n v="106"/>
    <d v="2015-03-31T00:00:00"/>
    <x v="10"/>
    <s v="Int'l NGO"/>
    <m/>
    <x v="3"/>
    <s v="IQ-G11"/>
    <s v="Erbil__اربيل"/>
    <s v="IQ-D064"/>
    <s v="Unfinished/Abandoned building"/>
    <s v="Delivered"/>
    <s v="In-kind"/>
    <s v="non-SRP"/>
    <n v="4"/>
    <m/>
    <n v="0"/>
    <n v="0"/>
    <n v="0"/>
    <n v="0"/>
    <n v="0"/>
    <n v="0"/>
    <n v="1"/>
    <n v="0"/>
    <n v="0"/>
    <m/>
  </r>
  <r>
    <n v="107"/>
    <d v="2015-03-31T00:00:00"/>
    <x v="11"/>
    <s v="Nat'l NGO"/>
    <m/>
    <x v="0"/>
    <s v="IQ-G10"/>
    <s v="Khanaqin_خانقين"/>
    <s v="IQ-D060"/>
    <m/>
    <s v="Delivered"/>
    <s v="In-kind"/>
    <s v="non-SRP"/>
    <n v="286"/>
    <m/>
    <n v="0"/>
    <n v="0"/>
    <n v="286"/>
    <n v="0"/>
    <n v="0"/>
    <n v="0"/>
    <n v="0"/>
    <n v="0"/>
    <n v="0"/>
    <m/>
  </r>
  <r>
    <n v="108"/>
    <d v="2015-03-31T00:00:00"/>
    <x v="11"/>
    <s v="Nat'l NGO"/>
    <m/>
    <x v="6"/>
    <s v="IQ-G13"/>
    <s v="Kirkuk__كركوك"/>
    <s v="IQ-D076"/>
    <m/>
    <s v="Delivered"/>
    <s v="In-kind"/>
    <s v="non-SRP"/>
    <n v="558"/>
    <m/>
    <n v="0"/>
    <n v="0"/>
    <n v="558"/>
    <n v="0"/>
    <n v="0"/>
    <n v="0"/>
    <n v="0"/>
    <n v="0"/>
    <n v="0"/>
    <m/>
  </r>
  <r>
    <n v="109"/>
    <d v="2015-03-31T00:00:00"/>
    <x v="12"/>
    <s v="Int'l NGO"/>
    <m/>
    <x v="11"/>
    <s v="IQ-G05"/>
    <s v="Sulaymaniya_السليمانية"/>
    <s v="IQ-D033"/>
    <m/>
    <s v="Delivered"/>
    <s v="In-kind"/>
    <s v="non-SRP"/>
    <n v="8"/>
    <m/>
    <n v="8"/>
    <n v="0"/>
    <n v="0"/>
    <n v="0"/>
    <n v="0"/>
    <n v="0"/>
    <n v="0"/>
    <n v="0"/>
    <n v="0"/>
    <m/>
  </r>
  <r>
    <n v="110"/>
    <d v="2015-03-31T00:00:00"/>
    <x v="9"/>
    <s v="Int'l NGO"/>
    <m/>
    <x v="6"/>
    <m/>
    <s v="Daquq_داقوق"/>
    <m/>
    <m/>
    <s v="Delivered"/>
    <s v="In-kind"/>
    <s v="non-SRP"/>
    <n v="5"/>
    <m/>
    <n v="5"/>
    <n v="0"/>
    <n v="0"/>
    <n v="0"/>
    <n v="0"/>
    <n v="0"/>
    <n v="0"/>
    <n v="0"/>
    <n v="0"/>
    <m/>
  </r>
  <r>
    <n v="111"/>
    <d v="2015-04-02T00:00:00"/>
    <x v="0"/>
    <s v="UN"/>
    <m/>
    <x v="6"/>
    <s v="IQ-G13"/>
    <s v="Kirkuk__كركوك"/>
    <s v="IQ-D076"/>
    <s v="Host Community"/>
    <s v="Delivered"/>
    <s v="In-kind"/>
    <s v="SRP"/>
    <n v="125"/>
    <m/>
    <n v="125"/>
    <n v="0"/>
    <n v="0"/>
    <n v="0"/>
    <n v="0"/>
    <n v="0"/>
    <n v="0"/>
    <n v="0"/>
    <n v="0"/>
    <m/>
  </r>
  <r>
    <n v="112"/>
    <d v="2015-04-10T00:00:00"/>
    <x v="2"/>
    <s v="UN"/>
    <s v="RIRP"/>
    <x v="7"/>
    <m/>
    <s v="ANB - Falluja"/>
    <m/>
    <s v="Other Formal Settlements"/>
    <s v="Delivered"/>
    <s v="In-kind"/>
    <s v="SRP"/>
    <n v="228"/>
    <m/>
    <n v="228"/>
    <n v="0"/>
    <n v="0"/>
    <n v="0"/>
    <n v="0"/>
    <n v="0"/>
    <n v="0"/>
    <n v="0"/>
    <n v="0"/>
    <m/>
  </r>
  <r>
    <n v="113"/>
    <d v="2015-04-14T00:00:00"/>
    <x v="0"/>
    <s v="UN"/>
    <m/>
    <x v="3"/>
    <m/>
    <s v="Makhmur_مخمور"/>
    <m/>
    <s v="Unfinished/Abandoned building"/>
    <s v="Delivered"/>
    <s v="In-kind"/>
    <s v="SRP"/>
    <n v="2"/>
    <m/>
    <n v="2"/>
    <n v="0"/>
    <n v="0"/>
    <n v="0"/>
    <n v="0"/>
    <n v="0"/>
    <n v="0"/>
    <n v="0"/>
    <n v="0"/>
    <m/>
  </r>
  <r>
    <n v="114"/>
    <d v="2015-04-14T00:00:00"/>
    <x v="0"/>
    <s v="UN"/>
    <m/>
    <x v="2"/>
    <m/>
    <m/>
    <m/>
    <s v="Camp"/>
    <s v="Delivered"/>
    <s v="In-kind"/>
    <s v="SRP"/>
    <n v="6"/>
    <m/>
    <n v="0"/>
    <n v="0"/>
    <n v="0"/>
    <n v="6"/>
    <n v="0"/>
    <n v="0"/>
    <n v="0"/>
    <n v="0"/>
    <n v="0"/>
    <m/>
  </r>
  <r>
    <n v="115"/>
    <d v="2015-04-15T00:00:00"/>
    <x v="3"/>
    <s v="Int'l NGO"/>
    <m/>
    <x v="2"/>
    <s v="IQ-G07"/>
    <s v="Karkh_الكرخ"/>
    <s v="IQ-D041"/>
    <s v="Unknown shelter type"/>
    <s v="Delivered"/>
    <s v="Cash"/>
    <s v="non-SRP"/>
    <n v="250"/>
    <n v="630"/>
    <m/>
    <m/>
    <m/>
    <m/>
    <m/>
    <m/>
    <m/>
    <m/>
    <m/>
    <s v="Cash"/>
  </r>
  <r>
    <n v="116"/>
    <d v="2015-04-15T00:00:00"/>
    <x v="3"/>
    <s v="Int'l NGO"/>
    <m/>
    <x v="2"/>
    <s v="IQ-G07"/>
    <s v="Resafa_الرصافة"/>
    <s v="IQ-D044"/>
    <s v="Unknown shelter type"/>
    <s v="Delivered"/>
    <s v="Cash"/>
    <s v="non-SRP"/>
    <n v="250"/>
    <n v="630"/>
    <m/>
    <m/>
    <m/>
    <m/>
    <m/>
    <m/>
    <m/>
    <m/>
    <m/>
    <s v="Cash"/>
  </r>
  <r>
    <n v="117"/>
    <d v="2015-04-15T00:00:00"/>
    <x v="3"/>
    <s v="Int'l NGO"/>
    <m/>
    <x v="5"/>
    <s v="IQ-G17"/>
    <s v="Najaf__النجف"/>
    <s v="IQ-D100"/>
    <s v="Unknown shelter type"/>
    <s v="Delivered"/>
    <s v="Cash"/>
    <s v="non-SRP"/>
    <n v="350"/>
    <n v="630"/>
    <m/>
    <m/>
    <m/>
    <m/>
    <m/>
    <m/>
    <m/>
    <m/>
    <m/>
    <s v="Cash"/>
  </r>
  <r>
    <n v="118"/>
    <d v="2015-04-15T00:00:00"/>
    <x v="0"/>
    <s v="UN"/>
    <m/>
    <x v="4"/>
    <s v="IQ-G12"/>
    <s v="Kerbala__كربلاء"/>
    <s v="IQ-D072"/>
    <s v="Unfinished/Abandoned building"/>
    <s v="Delivered"/>
    <s v="In-kind"/>
    <s v="SRP"/>
    <n v="15"/>
    <m/>
    <n v="15"/>
    <n v="0"/>
    <n v="0"/>
    <n v="0"/>
    <n v="0"/>
    <n v="0"/>
    <n v="0"/>
    <n v="0"/>
    <n v="0"/>
    <m/>
  </r>
  <r>
    <n v="119"/>
    <d v="2015-04-15T00:00:00"/>
    <x v="0"/>
    <s v="UN"/>
    <m/>
    <x v="13"/>
    <s v="IQ-G18"/>
    <s v="Tikrit_تكريت"/>
    <s v="IQ-D108"/>
    <s v="Unfinished/Abandoned building"/>
    <s v="Delivered"/>
    <s v="In-kind"/>
    <s v="SRP"/>
    <n v="500"/>
    <m/>
    <n v="500"/>
    <n v="0"/>
    <n v="0"/>
    <n v="0"/>
    <n v="0"/>
    <n v="0"/>
    <n v="0"/>
    <n v="0"/>
    <n v="0"/>
    <m/>
  </r>
  <r>
    <n v="120"/>
    <d v="2015-04-15T00:00:00"/>
    <x v="2"/>
    <s v="UN"/>
    <s v="NRC"/>
    <x v="1"/>
    <m/>
    <m/>
    <m/>
    <m/>
    <s v="Delivered"/>
    <s v="In-kind"/>
    <s v="SRP"/>
    <n v="180"/>
    <m/>
    <n v="0"/>
    <n v="0"/>
    <n v="0"/>
    <n v="0"/>
    <n v="0"/>
    <n v="156"/>
    <n v="0"/>
    <n v="0"/>
    <n v="0"/>
    <m/>
  </r>
  <r>
    <n v="121"/>
    <d v="2015-04-15T00:00:00"/>
    <x v="2"/>
    <s v="UN"/>
    <s v="NRC"/>
    <x v="1"/>
    <m/>
    <m/>
    <m/>
    <m/>
    <s v="Delivered"/>
    <s v="In-kind"/>
    <s v="SRP"/>
    <n v="608"/>
    <m/>
    <n v="0"/>
    <n v="0"/>
    <n v="0"/>
    <n v="0"/>
    <n v="0"/>
    <n v="442"/>
    <n v="0"/>
    <n v="0"/>
    <n v="0"/>
    <m/>
  </r>
  <r>
    <n v="122"/>
    <d v="2015-04-16T00:00:00"/>
    <x v="0"/>
    <s v="UN"/>
    <m/>
    <x v="6"/>
    <m/>
    <s v="Kirkuk__كركوك"/>
    <m/>
    <s v="Unfinished/Abandoned building"/>
    <s v="Delivered"/>
    <s v="In-kind"/>
    <s v="SRP"/>
    <n v="600"/>
    <m/>
    <n v="600"/>
    <n v="0"/>
    <n v="0"/>
    <n v="0"/>
    <n v="0"/>
    <n v="0"/>
    <n v="0"/>
    <n v="0"/>
    <n v="0"/>
    <m/>
  </r>
  <r>
    <n v="123"/>
    <d v="2015-04-19T00:00:00"/>
    <x v="2"/>
    <s v="UN"/>
    <s v="RIRP"/>
    <x v="2"/>
    <m/>
    <s v="BAGHDAD - Karkh"/>
    <m/>
    <s v="Other Formal Settlements"/>
    <s v="Delivered"/>
    <s v="In-kind"/>
    <s v="SRP"/>
    <n v="92"/>
    <m/>
    <n v="0"/>
    <n v="0"/>
    <n v="0"/>
    <n v="0"/>
    <n v="0"/>
    <n v="0"/>
    <n v="1"/>
    <n v="0"/>
    <n v="0"/>
    <m/>
  </r>
  <r>
    <n v="124"/>
    <d v="2015-04-20T00:00:00"/>
    <x v="0"/>
    <s v="UN"/>
    <m/>
    <x v="2"/>
    <m/>
    <s v="Mahmoudiya_المحمودية"/>
    <m/>
    <s v="Unknown shelter type"/>
    <s v="Delivered"/>
    <s v="In-kind"/>
    <s v="SRP"/>
    <n v="100"/>
    <m/>
    <n v="100"/>
    <n v="0"/>
    <n v="0"/>
    <n v="0"/>
    <n v="0"/>
    <n v="0"/>
    <n v="0"/>
    <n v="0"/>
    <n v="0"/>
    <m/>
  </r>
  <r>
    <n v="125"/>
    <d v="2015-04-21T00:00:00"/>
    <x v="2"/>
    <s v="UN"/>
    <s v="Muslim Aid"/>
    <x v="7"/>
    <m/>
    <s v="ANB - Falluja"/>
    <m/>
    <s v="Host Community"/>
    <s v="Delivered"/>
    <s v="In-kind"/>
    <s v="SRP"/>
    <n v="25"/>
    <m/>
    <n v="25"/>
    <n v="0"/>
    <n v="0"/>
    <n v="0"/>
    <n v="0"/>
    <n v="0"/>
    <n v="0"/>
    <n v="0"/>
    <n v="0"/>
    <m/>
  </r>
  <r>
    <n v="126"/>
    <d v="2015-04-21T00:00:00"/>
    <x v="2"/>
    <s v="UN"/>
    <s v="Muslim Aid"/>
    <x v="7"/>
    <m/>
    <s v="ANB - Ramadi"/>
    <m/>
    <s v="Host Community"/>
    <s v="Delivered"/>
    <s v="In-kind"/>
    <s v="SRP"/>
    <n v="25"/>
    <m/>
    <n v="25"/>
    <n v="0"/>
    <n v="0"/>
    <n v="0"/>
    <n v="0"/>
    <n v="0"/>
    <n v="0"/>
    <n v="0"/>
    <n v="0"/>
    <m/>
  </r>
  <r>
    <n v="127"/>
    <d v="2015-04-21T00:00:00"/>
    <x v="2"/>
    <s v="UN"/>
    <s v="Muslim Aid"/>
    <x v="7"/>
    <m/>
    <s v="ANB - Falluja"/>
    <m/>
    <s v="Host Community"/>
    <s v="Delivered"/>
    <s v="In-kind"/>
    <s v="SRP"/>
    <n v="25"/>
    <m/>
    <n v="25"/>
    <n v="0"/>
    <n v="0"/>
    <n v="0"/>
    <n v="0"/>
    <n v="0"/>
    <n v="0"/>
    <n v="0"/>
    <n v="0"/>
    <m/>
  </r>
  <r>
    <n v="128"/>
    <d v="2015-04-23T00:00:00"/>
    <x v="0"/>
    <s v="UN"/>
    <m/>
    <x v="6"/>
    <m/>
    <s v="Kirkuk__كركوك"/>
    <m/>
    <s v="Host Community"/>
    <s v="Delivered"/>
    <s v="In-kind"/>
    <s v="SRP"/>
    <n v="198"/>
    <m/>
    <n v="198"/>
    <n v="0"/>
    <n v="0"/>
    <n v="0"/>
    <n v="0"/>
    <n v="0"/>
    <n v="0"/>
    <n v="0"/>
    <n v="0"/>
    <m/>
  </r>
  <r>
    <n v="129"/>
    <d v="2015-04-26T00:00:00"/>
    <x v="0"/>
    <s v="UN"/>
    <m/>
    <x v="0"/>
    <m/>
    <s v="Ba'quba_بعقوبة"/>
    <m/>
    <s v="School Building"/>
    <s v="Delivered"/>
    <s v="In-kind"/>
    <s v="SRP"/>
    <n v="36"/>
    <m/>
    <n v="0"/>
    <n v="0"/>
    <n v="0"/>
    <n v="36"/>
    <n v="0"/>
    <n v="0"/>
    <n v="0"/>
    <n v="0"/>
    <n v="0"/>
    <m/>
  </r>
  <r>
    <n v="130"/>
    <d v="2015-04-30T00:00:00"/>
    <x v="0"/>
    <s v="UN"/>
    <m/>
    <x v="6"/>
    <m/>
    <s v="Kirkuk__كركوك"/>
    <m/>
    <s v="Host Community"/>
    <s v="Delivered"/>
    <s v="In-kind"/>
    <s v="SRP"/>
    <n v="220"/>
    <m/>
    <n v="220"/>
    <n v="0"/>
    <n v="0"/>
    <n v="0"/>
    <n v="0"/>
    <n v="0"/>
    <n v="0"/>
    <n v="0"/>
    <n v="0"/>
    <m/>
  </r>
  <r>
    <n v="131"/>
    <d v="2015-04-30T00:00:00"/>
    <x v="0"/>
    <s v="UN"/>
    <m/>
    <x v="13"/>
    <m/>
    <s v="Tikrit_تكريت"/>
    <m/>
    <s v="Host Community"/>
    <s v="Delivered"/>
    <s v="In-kind"/>
    <s v="SRP"/>
    <n v="300"/>
    <m/>
    <n v="300"/>
    <n v="0"/>
    <n v="0"/>
    <n v="0"/>
    <n v="0"/>
    <n v="0"/>
    <n v="0"/>
    <n v="0"/>
    <n v="0"/>
    <m/>
  </r>
  <r>
    <n v="132"/>
    <d v="2015-04-30T00:00:00"/>
    <x v="11"/>
    <s v="Nat'l NGO"/>
    <m/>
    <x v="0"/>
    <m/>
    <s v="Khanaqin_خانقين"/>
    <m/>
    <s v="Host Community"/>
    <s v="Delivered"/>
    <s v="In-kind"/>
    <s v="non-SRP"/>
    <n v="65"/>
    <m/>
    <n v="0"/>
    <n v="0"/>
    <n v="0"/>
    <n v="0"/>
    <n v="0"/>
    <n v="0"/>
    <n v="65"/>
    <n v="0"/>
    <n v="0"/>
    <m/>
  </r>
  <r>
    <n v="133"/>
    <d v="2015-04-30T00:00:00"/>
    <x v="12"/>
    <s v="Int'l NGO"/>
    <m/>
    <x v="11"/>
    <m/>
    <s v="Sulaymaniya_السليمانية"/>
    <m/>
    <m/>
    <s v="Delivered"/>
    <s v="In-kind"/>
    <s v="non-SRP"/>
    <n v="1"/>
    <m/>
    <n v="1"/>
    <n v="0"/>
    <n v="0"/>
    <n v="0"/>
    <n v="0"/>
    <n v="0"/>
    <n v="0"/>
    <n v="0"/>
    <n v="0"/>
    <m/>
  </r>
  <r>
    <n v="134"/>
    <d v="2015-05-03T00:00:00"/>
    <x v="0"/>
    <s v="UN"/>
    <m/>
    <x v="2"/>
    <m/>
    <s v="Karkh_الكرخ"/>
    <m/>
    <s v="School Building"/>
    <s v="Delivered"/>
    <s v="In-kind"/>
    <s v="SRP"/>
    <n v="30"/>
    <m/>
    <n v="30"/>
    <n v="0"/>
    <n v="0"/>
    <n v="0"/>
    <n v="0"/>
    <n v="0"/>
    <n v="0"/>
    <n v="0"/>
    <n v="0"/>
    <m/>
  </r>
  <r>
    <n v="135"/>
    <d v="2015-05-03T00:00:00"/>
    <x v="0"/>
    <s v="UN"/>
    <m/>
    <x v="2"/>
    <m/>
    <m/>
    <m/>
    <m/>
    <s v="Delivered"/>
    <s v="In-kind"/>
    <s v="SRP"/>
    <n v="20"/>
    <m/>
    <n v="20"/>
    <n v="0"/>
    <n v="0"/>
    <n v="0"/>
    <n v="0"/>
    <n v="0"/>
    <n v="0"/>
    <n v="0"/>
    <n v="0"/>
    <m/>
  </r>
  <r>
    <n v="136"/>
    <d v="2015-05-05T00:00:00"/>
    <x v="0"/>
    <s v="UN"/>
    <m/>
    <x v="13"/>
    <m/>
    <s v="Balad_بلد"/>
    <m/>
    <m/>
    <s v="Delivered"/>
    <s v="In-kind"/>
    <s v="SRP"/>
    <n v="500"/>
    <m/>
    <n v="500"/>
    <n v="0"/>
    <n v="0"/>
    <n v="0"/>
    <n v="0"/>
    <n v="0"/>
    <n v="0"/>
    <n v="0"/>
    <n v="0"/>
    <m/>
  </r>
  <r>
    <n v="137"/>
    <d v="2015-05-06T00:00:00"/>
    <x v="0"/>
    <s v="UN"/>
    <m/>
    <x v="13"/>
    <m/>
    <s v="Balad_بلد"/>
    <m/>
    <s v="Host Community"/>
    <s v="Delivered"/>
    <s v="In-kind"/>
    <s v="SRP"/>
    <n v="250"/>
    <m/>
    <n v="250"/>
    <n v="0"/>
    <n v="0"/>
    <n v="0"/>
    <n v="0"/>
    <n v="0"/>
    <n v="0"/>
    <n v="0"/>
    <n v="0"/>
    <m/>
  </r>
  <r>
    <n v="138"/>
    <d v="2015-05-18T00:00:00"/>
    <x v="0"/>
    <s v="UN"/>
    <m/>
    <x v="8"/>
    <m/>
    <s v="Amara_العمارة"/>
    <m/>
    <s v="Camp"/>
    <s v="Delivered"/>
    <s v="In-kind"/>
    <s v="SRP"/>
    <n v="4"/>
    <m/>
    <n v="0"/>
    <n v="0"/>
    <n v="0"/>
    <n v="4"/>
    <n v="0"/>
    <n v="0"/>
    <n v="0"/>
    <n v="0"/>
    <n v="0"/>
    <m/>
  </r>
  <r>
    <n v="139"/>
    <d v="2015-05-22T00:00:00"/>
    <x v="0"/>
    <s v="UN"/>
    <m/>
    <x v="13"/>
    <m/>
    <s v="Balad_بلد"/>
    <m/>
    <s v="Host Community"/>
    <s v="Delivered"/>
    <s v="In-kind"/>
    <s v="SRP"/>
    <n v="250"/>
    <m/>
    <n v="250"/>
    <n v="0"/>
    <n v="0"/>
    <n v="0"/>
    <n v="0"/>
    <n v="0"/>
    <n v="0"/>
    <n v="0"/>
    <n v="0"/>
    <m/>
  </r>
  <r>
    <n v="140"/>
    <d v="2015-05-25T00:00:00"/>
    <x v="0"/>
    <s v="UN"/>
    <m/>
    <x v="13"/>
    <m/>
    <s v="Tikrit_تكريت"/>
    <m/>
    <s v="Host Community"/>
    <s v="Delivered"/>
    <s v="In-kind"/>
    <s v="SRP"/>
    <n v="250"/>
    <m/>
    <n v="250"/>
    <n v="0"/>
    <n v="0"/>
    <n v="0"/>
    <n v="0"/>
    <n v="0"/>
    <n v="0"/>
    <n v="0"/>
    <n v="0"/>
    <m/>
  </r>
  <r>
    <n v="141"/>
    <d v="2015-05-26T00:00:00"/>
    <x v="0"/>
    <s v="UN"/>
    <m/>
    <x v="2"/>
    <m/>
    <s v="Mahmoudiya_المحمودية"/>
    <m/>
    <s v="Camp"/>
    <s v="Delivered"/>
    <s v="In-kind"/>
    <s v="SRP"/>
    <n v="25"/>
    <m/>
    <n v="25"/>
    <n v="0"/>
    <n v="0"/>
    <n v="0"/>
    <n v="0"/>
    <n v="0"/>
    <n v="0"/>
    <n v="0"/>
    <n v="0"/>
    <m/>
  </r>
  <r>
    <n v="142"/>
    <d v="2015-05-26T00:00:00"/>
    <x v="0"/>
    <s v="UN"/>
    <m/>
    <x v="2"/>
    <m/>
    <s v="Mahmoudiya_المحمودية"/>
    <m/>
    <s v="Host Community"/>
    <s v="Delivered"/>
    <s v="In-kind"/>
    <s v="SRP"/>
    <n v="25"/>
    <m/>
    <n v="25"/>
    <n v="0"/>
    <n v="0"/>
    <n v="0"/>
    <n v="0"/>
    <n v="0"/>
    <n v="0"/>
    <n v="0"/>
    <n v="0"/>
    <m/>
  </r>
  <r>
    <n v="143"/>
    <d v="2015-05-26T00:00:00"/>
    <x v="0"/>
    <s v="UN"/>
    <m/>
    <x v="0"/>
    <m/>
    <m/>
    <m/>
    <m/>
    <s v="Delivered"/>
    <s v="In-kind"/>
    <s v="SRP"/>
    <n v="26"/>
    <m/>
    <n v="0"/>
    <n v="0"/>
    <n v="0"/>
    <n v="26"/>
    <n v="0"/>
    <n v="0"/>
    <n v="0"/>
    <n v="0"/>
    <n v="0"/>
    <m/>
  </r>
  <r>
    <n v="144"/>
    <d v="2015-05-26T00:00:00"/>
    <x v="0"/>
    <s v="UN"/>
    <m/>
    <x v="4"/>
    <m/>
    <s v="Kerbala__كربلاء"/>
    <m/>
    <s v="School Building"/>
    <s v="Delivered"/>
    <s v="In-kind"/>
    <s v="SRP"/>
    <n v="12"/>
    <m/>
    <n v="0"/>
    <n v="0"/>
    <n v="0"/>
    <n v="12"/>
    <n v="0"/>
    <n v="0"/>
    <n v="0"/>
    <n v="0"/>
    <n v="0"/>
    <m/>
  </r>
  <r>
    <n v="145"/>
    <d v="2015-05-26T00:00:00"/>
    <x v="0"/>
    <s v="UN"/>
    <m/>
    <x v="5"/>
    <m/>
    <s v="Najaf__النجف"/>
    <m/>
    <s v="School Building"/>
    <s v="Delivered"/>
    <s v="In-kind"/>
    <s v="SRP"/>
    <n v="3"/>
    <m/>
    <n v="0"/>
    <n v="0"/>
    <n v="0"/>
    <n v="3"/>
    <n v="0"/>
    <n v="0"/>
    <n v="0"/>
    <n v="0"/>
    <n v="0"/>
    <m/>
  </r>
  <r>
    <n v="146"/>
    <d v="2015-05-28T00:00:00"/>
    <x v="0"/>
    <s v="UN"/>
    <m/>
    <x v="13"/>
    <m/>
    <s v="Tikrit_تكريت"/>
    <m/>
    <s v="Host Community"/>
    <s v="Delivered"/>
    <s v="In-kind"/>
    <s v="SRP"/>
    <n v="223"/>
    <m/>
    <n v="223"/>
    <n v="0"/>
    <n v="0"/>
    <n v="0"/>
    <n v="0"/>
    <n v="0"/>
    <n v="0"/>
    <n v="0"/>
    <n v="0"/>
    <m/>
  </r>
  <r>
    <n v="147"/>
    <d v="2015-05-31T00:00:00"/>
    <x v="2"/>
    <s v="UN"/>
    <s v="REACH"/>
    <x v="0"/>
    <m/>
    <s v="DIYALA - Khanaqin"/>
    <m/>
    <s v="Unfinished/Abandoned building"/>
    <s v="Delivered"/>
    <s v="In-kind"/>
    <s v="SRP"/>
    <n v="326"/>
    <m/>
    <n v="0"/>
    <n v="0"/>
    <n v="0"/>
    <n v="0"/>
    <n v="0"/>
    <n v="77"/>
    <n v="0"/>
    <n v="0"/>
    <n v="0"/>
    <m/>
  </r>
  <r>
    <n v="148"/>
    <d v="2015-05-31T00:00:00"/>
    <x v="2"/>
    <s v="UN"/>
    <s v="Muslim Aid"/>
    <x v="2"/>
    <m/>
    <s v="BAGHDAD - Karkh"/>
    <m/>
    <s v="Religious Building"/>
    <s v="Delivered"/>
    <s v="In-kind"/>
    <s v="SRP"/>
    <n v="40"/>
    <m/>
    <n v="0"/>
    <n v="0"/>
    <n v="0"/>
    <n v="0"/>
    <n v="0"/>
    <n v="0"/>
    <n v="1"/>
    <n v="0"/>
    <n v="0"/>
    <m/>
  </r>
  <r>
    <n v="149"/>
    <d v="2015-05-31T00:00:00"/>
    <x v="1"/>
    <s v="Nat'l NGO"/>
    <m/>
    <x v="3"/>
    <m/>
    <s v="Erbil__اربيل"/>
    <m/>
    <m/>
    <s v="Delivered"/>
    <s v="Cash"/>
    <s v="non-SRP"/>
    <n v="50"/>
    <m/>
    <m/>
    <m/>
    <m/>
    <m/>
    <m/>
    <m/>
    <m/>
    <m/>
    <m/>
    <s v="to cover rental costs"/>
  </r>
  <r>
    <n v="150"/>
    <d v="2015-05-31T00:00:00"/>
    <x v="13"/>
    <s v="Nat'l NGO"/>
    <m/>
    <x v="2"/>
    <m/>
    <s v="Karkh_الكرخ"/>
    <m/>
    <m/>
    <s v="Delivered"/>
    <s v="In-kind"/>
    <s v="non-SRP"/>
    <n v="119"/>
    <m/>
    <n v="119"/>
    <n v="0"/>
    <n v="0"/>
    <n v="0"/>
    <n v="0"/>
    <n v="0"/>
    <n v="0"/>
    <n v="0"/>
    <n v="0"/>
    <m/>
  </r>
  <r>
    <n v="151"/>
    <d v="2015-05-31T00:00:00"/>
    <x v="10"/>
    <s v="Int'l NGO"/>
    <m/>
    <x v="3"/>
    <m/>
    <s v="Erbil__اربيل"/>
    <m/>
    <m/>
    <s v="Delivered"/>
    <s v="In-kind"/>
    <s v="non-SRP"/>
    <n v="3"/>
    <m/>
    <n v="3"/>
    <n v="0"/>
    <n v="0"/>
    <n v="0"/>
    <n v="0"/>
    <n v="0"/>
    <n v="0"/>
    <n v="0"/>
    <n v="0"/>
    <m/>
  </r>
  <r>
    <n v="152"/>
    <d v="2015-05-31T00:00:00"/>
    <x v="11"/>
    <s v="Nat'l NGO"/>
    <m/>
    <x v="0"/>
    <m/>
    <s v="Khanaqin_خانقين"/>
    <m/>
    <m/>
    <s v="Delivered"/>
    <s v="In-kind"/>
    <s v="non-SRP"/>
    <n v="101"/>
    <m/>
    <n v="0"/>
    <n v="0"/>
    <n v="0"/>
    <n v="0"/>
    <n v="0"/>
    <n v="0"/>
    <n v="13"/>
    <n v="0"/>
    <n v="0"/>
    <m/>
  </r>
  <r>
    <n v="153"/>
    <d v="2015-05-31T00:00:00"/>
    <x v="14"/>
    <s v="Int'l NGO"/>
    <m/>
    <x v="3"/>
    <m/>
    <s v="Makhmur_مخمور"/>
    <m/>
    <m/>
    <s v="Delivered"/>
    <s v="In-kind"/>
    <s v="non-SRP"/>
    <n v="180"/>
    <m/>
    <n v="180"/>
    <n v="0"/>
    <n v="0"/>
    <n v="0"/>
    <n v="0"/>
    <n v="0"/>
    <n v="0"/>
    <n v="0"/>
    <n v="0"/>
    <m/>
  </r>
  <r>
    <n v="154"/>
    <d v="2015-05-31T00:00:00"/>
    <x v="14"/>
    <s v="Int'l NGO"/>
    <m/>
    <x v="9"/>
    <m/>
    <s v="Akre_عقرة"/>
    <m/>
    <m/>
    <s v="Delivered"/>
    <s v="In-kind"/>
    <s v="non-SRP"/>
    <n v="45"/>
    <m/>
    <n v="45"/>
    <n v="0"/>
    <n v="0"/>
    <n v="0"/>
    <n v="0"/>
    <n v="0"/>
    <n v="0"/>
    <n v="0"/>
    <n v="0"/>
    <m/>
  </r>
  <r>
    <n v="155"/>
    <d v="2015-05-31T00:00:00"/>
    <x v="12"/>
    <s v="Int'l NGO"/>
    <m/>
    <x v="11"/>
    <m/>
    <s v="Kalar_كلار"/>
    <m/>
    <m/>
    <s v="Delivered"/>
    <s v="In-kind"/>
    <s v="non-SRP"/>
    <n v="30"/>
    <m/>
    <n v="30"/>
    <n v="0"/>
    <n v="0"/>
    <n v="0"/>
    <n v="0"/>
    <n v="0"/>
    <n v="0"/>
    <n v="0"/>
    <n v="0"/>
    <m/>
  </r>
  <r>
    <n v="156"/>
    <d v="2015-05-31T00:00:00"/>
    <x v="12"/>
    <s v="Int'l NGO"/>
    <m/>
    <x v="11"/>
    <m/>
    <s v="Sulaymaniya_السليمانية"/>
    <m/>
    <m/>
    <s v="Delivered"/>
    <s v="In-kind"/>
    <s v="non-SRP"/>
    <n v="11"/>
    <m/>
    <n v="11"/>
    <n v="0"/>
    <n v="0"/>
    <n v="0"/>
    <n v="0"/>
    <n v="0"/>
    <n v="0"/>
    <n v="0"/>
    <n v="0"/>
    <m/>
  </r>
  <r>
    <n v="157"/>
    <d v="2015-05-31T00:00:00"/>
    <x v="8"/>
    <s v="Int'l NGO"/>
    <m/>
    <x v="9"/>
    <m/>
    <s v="Shikhan_الشيخان"/>
    <m/>
    <m/>
    <s v="Delivered"/>
    <s v="In-kind"/>
    <s v="non-SRP"/>
    <n v="156"/>
    <m/>
    <m/>
    <n v="0"/>
    <n v="0"/>
    <n v="0"/>
    <n v="0"/>
    <n v="0"/>
    <n v="215"/>
    <n v="0"/>
    <n v="0"/>
    <m/>
  </r>
  <r>
    <n v="158"/>
    <d v="2015-05-31T00:00:00"/>
    <x v="8"/>
    <s v="Int'l NGO"/>
    <m/>
    <x v="9"/>
    <m/>
    <s v="Tilkaif_تلكيف"/>
    <m/>
    <m/>
    <s v="Delivered"/>
    <s v="In-kind"/>
    <s v="non-SRP"/>
    <n v="343"/>
    <m/>
    <n v="0"/>
    <n v="0"/>
    <n v="0"/>
    <n v="0"/>
    <n v="0"/>
    <n v="0"/>
    <n v="59"/>
    <n v="0"/>
    <n v="0"/>
    <m/>
  </r>
  <r>
    <n v="159"/>
    <d v="2015-06-04T00:00:00"/>
    <x v="0"/>
    <s v="UN"/>
    <m/>
    <x v="0"/>
    <m/>
    <s v="Khanaqin_خانقين"/>
    <m/>
    <s v="Camp"/>
    <s v="Delivered"/>
    <s v="In-kind"/>
    <s v="SRP"/>
    <n v="550"/>
    <m/>
    <n v="550"/>
    <n v="0"/>
    <n v="0"/>
    <n v="0"/>
    <n v="0"/>
    <n v="0"/>
    <n v="0"/>
    <n v="0"/>
    <n v="0"/>
    <m/>
  </r>
  <r>
    <n v="160"/>
    <d v="2015-06-08T00:00:00"/>
    <x v="0"/>
    <s v="UN"/>
    <m/>
    <x v="1"/>
    <m/>
    <s v="Sumel_سميل"/>
    <m/>
    <s v="Host Community"/>
    <s v="Delivered"/>
    <s v="In-kind"/>
    <s v="SRP"/>
    <n v="22"/>
    <m/>
    <n v="22"/>
    <n v="0"/>
    <n v="0"/>
    <n v="0"/>
    <n v="0"/>
    <n v="0"/>
    <n v="0"/>
    <n v="0"/>
    <n v="0"/>
    <m/>
  </r>
  <r>
    <n v="161"/>
    <d v="2015-06-10T00:00:00"/>
    <x v="2"/>
    <s v="UN"/>
    <s v="Muslim Aid"/>
    <x v="2"/>
    <m/>
    <s v="Adhamia_الاعظمية"/>
    <m/>
    <s v="Religious Building"/>
    <s v="Delivered"/>
    <s v="In-kind"/>
    <s v="SRP"/>
    <n v="40"/>
    <m/>
    <n v="0"/>
    <n v="0"/>
    <n v="0"/>
    <n v="0"/>
    <n v="0"/>
    <n v="0"/>
    <n v="1"/>
    <n v="0"/>
    <n v="0"/>
    <m/>
  </r>
  <r>
    <n v="162"/>
    <d v="2015-06-10T00:00:00"/>
    <x v="15"/>
    <s v="Nat'l NGO"/>
    <s v="BRHA"/>
    <x v="1"/>
    <m/>
    <s v="Zakho"/>
    <m/>
    <m/>
    <s v="Delivered"/>
    <s v="In-kind"/>
    <s v="non-SRP"/>
    <n v="25"/>
    <m/>
    <n v="25"/>
    <n v="0"/>
    <n v="0"/>
    <n v="0"/>
    <n v="0"/>
    <n v="0"/>
    <n v="0"/>
    <n v="0"/>
    <n v="0"/>
    <m/>
  </r>
  <r>
    <n v="163"/>
    <d v="2015-06-15T00:00:00"/>
    <x v="2"/>
    <s v="UN"/>
    <s v="Muslim Aid"/>
    <x v="2"/>
    <m/>
    <s v="Resafa_الرصافة"/>
    <m/>
    <s v="Religious Building"/>
    <s v="Delivered"/>
    <s v="In-kind"/>
    <s v="SRP"/>
    <n v="11"/>
    <m/>
    <n v="0"/>
    <n v="0"/>
    <n v="0"/>
    <n v="0"/>
    <n v="0"/>
    <n v="0"/>
    <n v="1"/>
    <n v="0"/>
    <n v="0"/>
    <m/>
  </r>
  <r>
    <n v="164"/>
    <d v="2015-06-15T00:00:00"/>
    <x v="2"/>
    <s v="UN"/>
    <s v="Muslim Aid"/>
    <x v="2"/>
    <m/>
    <s v="Karkh_الكرخ"/>
    <m/>
    <s v="Other Formal Settlements"/>
    <s v="Delivered"/>
    <s v="In-kind"/>
    <s v="SRP"/>
    <n v="33"/>
    <m/>
    <n v="0"/>
    <n v="0"/>
    <n v="0"/>
    <n v="0"/>
    <n v="0"/>
    <n v="0"/>
    <n v="2"/>
    <n v="0"/>
    <n v="0"/>
    <m/>
  </r>
  <r>
    <n v="165"/>
    <d v="2015-06-21T00:00:00"/>
    <x v="2"/>
    <s v="UN"/>
    <s v="Muslim Aid"/>
    <x v="2"/>
    <m/>
    <s v="BAGHDAD - Mahmoudiya"/>
    <m/>
    <s v="Other Formal Settlements"/>
    <s v="Delivered"/>
    <s v="In-kind"/>
    <s v="SRP"/>
    <n v="29"/>
    <m/>
    <n v="29"/>
    <n v="0"/>
    <n v="29"/>
    <n v="0"/>
    <n v="0"/>
    <n v="0"/>
    <n v="0"/>
    <n v="0"/>
    <n v="0"/>
    <m/>
  </r>
  <r>
    <n v="166"/>
    <d v="2015-06-23T00:00:00"/>
    <x v="0"/>
    <s v="UN"/>
    <m/>
    <x v="11"/>
    <m/>
    <s v="Sulaymaniya_السليمانية"/>
    <m/>
    <s v="Camp"/>
    <s v="Delivered"/>
    <s v="In-kind"/>
    <s v="SRP"/>
    <n v="0"/>
    <m/>
    <n v="3"/>
    <n v="0"/>
    <n v="0"/>
    <n v="0"/>
    <n v="0"/>
    <n v="0"/>
    <n v="0"/>
    <n v="0"/>
    <n v="0"/>
    <s v=" 3 tents supplied for testing purpose"/>
  </r>
  <r>
    <n v="167"/>
    <d v="2015-06-24T00:00:00"/>
    <x v="2"/>
    <s v="UN"/>
    <s v="Muslim Aid"/>
    <x v="2"/>
    <m/>
    <s v="Karkh_الكرخ"/>
    <m/>
    <s v="Religious Building"/>
    <s v="Delivered"/>
    <s v="In-kind"/>
    <s v="SRP"/>
    <n v="15"/>
    <m/>
    <n v="0"/>
    <n v="0"/>
    <n v="0"/>
    <n v="0"/>
    <n v="0"/>
    <n v="0"/>
    <n v="1"/>
    <n v="0"/>
    <n v="0"/>
    <m/>
  </r>
  <r>
    <n v="168"/>
    <d v="2015-06-25T00:00:00"/>
    <x v="2"/>
    <s v="UN"/>
    <s v="ACTED"/>
    <x v="0"/>
    <m/>
    <s v="Khanaqin_خانقين"/>
    <m/>
    <s v="Camp"/>
    <s v="Delivered"/>
    <s v="In-kind"/>
    <s v="SRP"/>
    <n v="512"/>
    <m/>
    <n v="512"/>
    <n v="0"/>
    <n v="512"/>
    <n v="0"/>
    <n v="0"/>
    <n v="0"/>
    <n v="0"/>
    <n v="0"/>
    <n v="0"/>
    <m/>
  </r>
  <r>
    <n v="169"/>
    <d v="2015-06-25T00:00:00"/>
    <x v="2"/>
    <s v="UN"/>
    <s v="Muslim Aid"/>
    <x v="2"/>
    <m/>
    <s v="Resafa_الرصافة"/>
    <m/>
    <s v="Religious Building"/>
    <s v="Delivered"/>
    <s v="In-kind"/>
    <s v="SRP"/>
    <n v="50"/>
    <m/>
    <n v="0"/>
    <n v="0"/>
    <n v="0"/>
    <n v="0"/>
    <n v="0"/>
    <n v="0"/>
    <n v="1"/>
    <n v="0"/>
    <n v="0"/>
    <m/>
  </r>
  <r>
    <n v="170"/>
    <d v="2015-06-29T00:00:00"/>
    <x v="2"/>
    <s v="UN"/>
    <s v="ISHO"/>
    <x v="4"/>
    <m/>
    <s v="Kerbala__كربلاء"/>
    <m/>
    <s v="Religious Building"/>
    <s v="Delivered"/>
    <s v="In-kind"/>
    <s v="SRP"/>
    <n v="308"/>
    <m/>
    <n v="0"/>
    <n v="0"/>
    <n v="0"/>
    <n v="0"/>
    <n v="0"/>
    <n v="0"/>
    <n v="89"/>
    <n v="0"/>
    <n v="0"/>
    <m/>
  </r>
  <r>
    <n v="171"/>
    <d v="2015-06-29T00:00:00"/>
    <x v="2"/>
    <s v="UN"/>
    <s v="ISHO"/>
    <x v="5"/>
    <m/>
    <s v="Najaf__النجف"/>
    <m/>
    <s v="Religious Building"/>
    <s v="Delivered"/>
    <s v="In-kind"/>
    <s v="SRP"/>
    <n v="559"/>
    <m/>
    <n v="0"/>
    <n v="0"/>
    <n v="0"/>
    <n v="0"/>
    <n v="0"/>
    <n v="0"/>
    <n v="88"/>
    <n v="0"/>
    <n v="0"/>
    <m/>
  </r>
  <r>
    <n v="172"/>
    <d v="2015-06-29T00:00:00"/>
    <x v="2"/>
    <s v="UN"/>
    <s v="Muslim Aid"/>
    <x v="2"/>
    <m/>
    <s v="BAGHDAD - Karkh"/>
    <m/>
    <s v="Other Formal Settlements"/>
    <s v="Delivered"/>
    <s v="In-kind"/>
    <s v="SRP"/>
    <n v="122"/>
    <m/>
    <n v="122"/>
    <n v="0"/>
    <n v="122"/>
    <n v="0"/>
    <n v="0"/>
    <n v="0"/>
    <n v="0"/>
    <n v="0"/>
    <n v="0"/>
    <m/>
  </r>
  <r>
    <n v="173"/>
    <d v="2015-06-29T00:00:00"/>
    <x v="2"/>
    <s v="UN"/>
    <s v="NRC"/>
    <x v="1"/>
    <m/>
    <m/>
    <m/>
    <m/>
    <s v="Delivered"/>
    <s v="In-kind"/>
    <s v="SRP"/>
    <n v="180"/>
    <m/>
    <n v="0"/>
    <n v="0"/>
    <n v="0"/>
    <n v="0"/>
    <n v="0"/>
    <n v="156"/>
    <n v="0"/>
    <n v="0"/>
    <n v="0"/>
    <m/>
  </r>
  <r>
    <n v="174"/>
    <d v="2015-06-29T00:00:00"/>
    <x v="2"/>
    <s v="UN"/>
    <s v="NRC"/>
    <x v="1"/>
    <m/>
    <m/>
    <m/>
    <m/>
    <s v="Delivered"/>
    <s v="In-kind"/>
    <s v="SRP"/>
    <n v="608"/>
    <m/>
    <n v="0"/>
    <n v="0"/>
    <n v="0"/>
    <n v="0"/>
    <n v="0"/>
    <n v="442"/>
    <n v="0"/>
    <n v="0"/>
    <n v="0"/>
    <m/>
  </r>
  <r>
    <n v="175"/>
    <d v="2015-06-29T00:00:00"/>
    <x v="2"/>
    <s v="UN"/>
    <m/>
    <x v="6"/>
    <m/>
    <s v="Kirkuk__كركوك"/>
    <m/>
    <m/>
    <s v="Delivered"/>
    <s v="In-kind"/>
    <s v="SRP"/>
    <n v="50"/>
    <m/>
    <n v="50"/>
    <n v="0"/>
    <n v="0"/>
    <n v="0"/>
    <n v="0"/>
    <n v="0"/>
    <n v="0"/>
    <n v="0"/>
    <n v="0"/>
    <m/>
  </r>
  <r>
    <n v="176"/>
    <d v="2015-06-29T00:00:00"/>
    <x v="2"/>
    <s v="UN"/>
    <m/>
    <x v="6"/>
    <m/>
    <s v="Kirkuk__كركوك"/>
    <m/>
    <m/>
    <s v="Delivered"/>
    <s v="In-kind"/>
    <s v="SRP"/>
    <n v="500"/>
    <m/>
    <n v="500"/>
    <n v="0"/>
    <n v="0"/>
    <n v="0"/>
    <n v="0"/>
    <n v="0"/>
    <n v="0"/>
    <n v="0"/>
    <n v="0"/>
    <m/>
  </r>
  <r>
    <n v="177"/>
    <d v="2015-06-29T00:00:00"/>
    <x v="2"/>
    <s v="UN"/>
    <s v="YAO"/>
    <x v="11"/>
    <m/>
    <s v="Sulaymaniya_السليمانية"/>
    <m/>
    <s v="Camp"/>
    <s v="Delivered"/>
    <s v="In-kind"/>
    <s v="SRP"/>
    <n v="694"/>
    <m/>
    <n v="694"/>
    <n v="0"/>
    <n v="0"/>
    <n v="0"/>
    <n v="0"/>
    <n v="0"/>
    <n v="0"/>
    <n v="0"/>
    <n v="0"/>
    <m/>
  </r>
  <r>
    <n v="178"/>
    <d v="2015-06-29T00:00:00"/>
    <x v="2"/>
    <s v="UN"/>
    <s v="YAO"/>
    <x v="11"/>
    <m/>
    <s v="Sulaymaniya_السليمانية"/>
    <m/>
    <s v="Camp"/>
    <s v="Delivered"/>
    <s v="In-kind"/>
    <s v="SRP"/>
    <n v="10"/>
    <m/>
    <n v="10"/>
    <n v="0"/>
    <n v="0"/>
    <n v="0"/>
    <n v="0"/>
    <n v="0"/>
    <n v="0"/>
    <n v="0"/>
    <n v="0"/>
    <m/>
  </r>
  <r>
    <n v="179"/>
    <d v="2015-06-29T00:00:00"/>
    <x v="8"/>
    <s v="Int'l NGO"/>
    <s v="CRS"/>
    <x v="9"/>
    <m/>
    <s v="Shikhan_الشيخان"/>
    <m/>
    <m/>
    <s v="Delivered"/>
    <s v="In-kind"/>
    <s v="SRP"/>
    <n v="145"/>
    <m/>
    <n v="0"/>
    <n v="0"/>
    <n v="0"/>
    <n v="0"/>
    <n v="0"/>
    <n v="145"/>
    <n v="0"/>
    <n v="0"/>
    <n v="0"/>
    <m/>
  </r>
  <r>
    <n v="180"/>
    <d v="2015-06-29T00:00:00"/>
    <x v="8"/>
    <s v="Int'l NGO"/>
    <s v="CRS"/>
    <x v="9"/>
    <m/>
    <s v="Shikhan_الشيخان"/>
    <m/>
    <m/>
    <s v="Delivered"/>
    <s v="In-kind"/>
    <s v="SRP"/>
    <n v="150"/>
    <m/>
    <n v="0"/>
    <n v="0"/>
    <n v="0"/>
    <n v="0"/>
    <n v="0"/>
    <n v="150"/>
    <n v="0"/>
    <n v="0"/>
    <n v="0"/>
    <m/>
  </r>
  <r>
    <n v="181"/>
    <d v="2015-06-29T00:00:00"/>
    <x v="8"/>
    <s v="Int'l NGO"/>
    <s v="CRS"/>
    <x v="9"/>
    <m/>
    <s v="Tilkaif_تلكيف"/>
    <m/>
    <m/>
    <s v="Delivered"/>
    <s v="In-kind"/>
    <s v="SRP"/>
    <n v="107"/>
    <m/>
    <n v="0"/>
    <n v="0"/>
    <n v="0"/>
    <n v="0"/>
    <n v="0"/>
    <n v="107"/>
    <n v="0"/>
    <n v="0"/>
    <n v="0"/>
    <m/>
  </r>
  <r>
    <n v="182"/>
    <d v="2015-06-30T00:00:00"/>
    <x v="8"/>
    <s v="Int'l NGO"/>
    <s v="CRS"/>
    <x v="9"/>
    <m/>
    <s v="Tilkaif_تلكيف"/>
    <m/>
    <m/>
    <s v="Delivered"/>
    <s v="In-kind"/>
    <s v="SRP"/>
    <n v="8"/>
    <m/>
    <n v="0"/>
    <n v="0"/>
    <n v="0"/>
    <n v="0"/>
    <n v="0"/>
    <n v="8"/>
    <n v="0"/>
    <n v="0"/>
    <n v="0"/>
    <m/>
  </r>
  <r>
    <n v="183"/>
    <d v="2015-06-30T00:00:00"/>
    <x v="8"/>
    <s v="Int'l NGO"/>
    <s v="CRS"/>
    <x v="9"/>
    <m/>
    <s v="Tilkaif_تلكيف"/>
    <m/>
    <m/>
    <s v="Delivered"/>
    <s v="In-kind"/>
    <s v="SRP"/>
    <n v="620"/>
    <m/>
    <n v="0"/>
    <n v="0"/>
    <n v="0"/>
    <n v="0"/>
    <n v="0"/>
    <n v="0"/>
    <n v="110"/>
    <n v="0"/>
    <n v="0"/>
    <m/>
  </r>
  <r>
    <n v="184"/>
    <d v="2015-06-30T00:00:00"/>
    <x v="13"/>
    <s v="Nat'l NGO"/>
    <s v="Muslim Aid"/>
    <x v="2"/>
    <m/>
    <s v="Karkh_الكرخ"/>
    <m/>
    <m/>
    <s v="Delivered"/>
    <s v="In-kind"/>
    <s v="non-SRP"/>
    <n v="32"/>
    <m/>
    <n v="32"/>
    <n v="0"/>
    <n v="0"/>
    <n v="0"/>
    <n v="0"/>
    <n v="0"/>
    <n v="0"/>
    <n v="0"/>
    <n v="0"/>
    <m/>
  </r>
  <r>
    <n v="185"/>
    <d v="2015-06-30T00:00:00"/>
    <x v="3"/>
    <s v="Int'l NGO"/>
    <s v="NRC"/>
    <x v="1"/>
    <m/>
    <s v="Zakho_زاخو"/>
    <m/>
    <m/>
    <s v="Delivered"/>
    <s v="In-kind"/>
    <s v="SRP"/>
    <n v="325"/>
    <m/>
    <n v="0"/>
    <n v="0"/>
    <n v="0"/>
    <n v="0"/>
    <n v="0"/>
    <n v="325"/>
    <n v="0"/>
    <n v="0"/>
    <n v="0"/>
    <m/>
  </r>
  <r>
    <n v="186"/>
    <d v="2015-06-30T00:00:00"/>
    <x v="11"/>
    <s v="Nat'l NGO"/>
    <s v="REACH"/>
    <x v="6"/>
    <m/>
    <s v="Kirkuk__كركوك"/>
    <m/>
    <m/>
    <s v="Delivered"/>
    <s v="In-kind"/>
    <s v="non-SRP"/>
    <n v="210"/>
    <m/>
    <n v="0"/>
    <n v="0"/>
    <n v="0"/>
    <n v="0"/>
    <n v="0"/>
    <n v="0"/>
    <n v="1"/>
    <n v="0"/>
    <n v="0"/>
    <m/>
  </r>
  <r>
    <n v="187"/>
    <d v="2015-06-30T00:00:00"/>
    <x v="12"/>
    <s v="Int'l NGO"/>
    <s v="YAO"/>
    <x v="11"/>
    <m/>
    <s v="Sulaymaniya_السليمانية"/>
    <m/>
    <m/>
    <s v="Delivered"/>
    <s v="In-kind"/>
    <s v="non-SRP"/>
    <n v="4"/>
    <m/>
    <n v="4"/>
    <n v="0"/>
    <n v="0"/>
    <n v="0"/>
    <n v="0"/>
    <n v="0"/>
    <n v="0"/>
    <n v="0"/>
    <n v="0"/>
    <m/>
  </r>
  <r>
    <n v="188"/>
    <d v="2015-07-02T00:00:00"/>
    <x v="2"/>
    <s v="UN"/>
    <s v="ISHO"/>
    <x v="2"/>
    <m/>
    <s v="BAGHDAD - Karkh"/>
    <m/>
    <s v="Other Formal Settlements"/>
    <s v="Delivered"/>
    <s v="In-kind"/>
    <s v="SRP"/>
    <n v="250"/>
    <m/>
    <n v="250"/>
    <n v="0"/>
    <n v="250"/>
    <n v="0"/>
    <n v="0"/>
    <n v="0"/>
    <n v="0"/>
    <n v="0"/>
    <n v="0"/>
    <m/>
  </r>
  <r>
    <n v="189"/>
    <d v="2015-07-08T00:00:00"/>
    <x v="2"/>
    <s v="UN"/>
    <s v="REACH"/>
    <x v="0"/>
    <m/>
    <s v="DIYALA - Khanaqin"/>
    <m/>
    <s v="Unfinished/Abandoned building"/>
    <s v="Delivered"/>
    <s v="In-kind"/>
    <s v="SRP"/>
    <n v="326"/>
    <m/>
    <n v="0"/>
    <n v="0"/>
    <n v="0"/>
    <n v="0"/>
    <n v="0"/>
    <n v="77"/>
    <n v="0"/>
    <n v="0"/>
    <n v="0"/>
    <m/>
  </r>
  <r>
    <n v="190"/>
    <d v="2015-07-08T00:00:00"/>
    <x v="2"/>
    <s v="UN"/>
    <s v="Muslim Aid"/>
    <x v="2"/>
    <m/>
    <s v="BAGHDAD - Adhamia"/>
    <m/>
    <s v="Religious Building"/>
    <s v="Delivered"/>
    <s v="In-kind"/>
    <s v="SRP"/>
    <n v="40"/>
    <m/>
    <n v="0"/>
    <n v="0"/>
    <n v="0"/>
    <n v="0"/>
    <n v="0"/>
    <n v="0"/>
    <n v="1"/>
    <n v="0"/>
    <n v="0"/>
    <m/>
  </r>
  <r>
    <n v="191"/>
    <d v="2015-07-08T00:00:00"/>
    <x v="2"/>
    <s v="UN"/>
    <s v="Muslim Aid"/>
    <x v="2"/>
    <m/>
    <s v="BAGHDAD - Karkh"/>
    <m/>
    <s v="Religious Building"/>
    <s v="Delivered"/>
    <s v="In-kind"/>
    <s v="SRP"/>
    <n v="40"/>
    <m/>
    <n v="0"/>
    <n v="0"/>
    <n v="0"/>
    <n v="0"/>
    <n v="0"/>
    <n v="0"/>
    <n v="1"/>
    <n v="0"/>
    <n v="0"/>
    <m/>
  </r>
  <r>
    <n v="192"/>
    <d v="2015-07-10T00:00:00"/>
    <x v="2"/>
    <s v="UN"/>
    <s v="ISHO"/>
    <x v="7"/>
    <m/>
    <s v="ANB - Falluja"/>
    <m/>
    <s v="Other Formal Settlements"/>
    <s v="Delivered"/>
    <s v="In-kind"/>
    <s v="SRP"/>
    <n v="260"/>
    <m/>
    <n v="260"/>
    <n v="0"/>
    <n v="260"/>
    <n v="0"/>
    <n v="0"/>
    <n v="0"/>
    <n v="0"/>
    <n v="0"/>
    <n v="0"/>
    <m/>
  </r>
  <r>
    <n v="193"/>
    <d v="2015-07-12T00:00:00"/>
    <x v="0"/>
    <s v="UN"/>
    <s v="IOM"/>
    <x v="3"/>
    <m/>
    <s v="Erbil__اربيل"/>
    <m/>
    <s v="Camp"/>
    <s v="Delivered"/>
    <s v="In-kind"/>
    <s v="SRP"/>
    <n v="42"/>
    <m/>
    <n v="42"/>
    <n v="0"/>
    <n v="0"/>
    <n v="0"/>
    <n v="0"/>
    <n v="0"/>
    <n v="0"/>
    <n v="0"/>
    <n v="0"/>
    <m/>
  </r>
  <r>
    <n v="194"/>
    <d v="2015-07-14T00:00:00"/>
    <x v="0"/>
    <s v="UN"/>
    <s v="IOM"/>
    <x v="1"/>
    <m/>
    <s v="Dahuk__دهوك"/>
    <m/>
    <s v="Camp"/>
    <s v="Delivered"/>
    <s v="In-kind"/>
    <s v="SRP"/>
    <n v="345"/>
    <m/>
    <n v="0"/>
    <n v="0"/>
    <n v="0"/>
    <n v="345"/>
    <n v="0"/>
    <n v="0"/>
    <n v="0"/>
    <n v="0"/>
    <n v="0"/>
    <m/>
  </r>
  <r>
    <n v="195"/>
    <d v="2015-07-15T00:00:00"/>
    <x v="3"/>
    <s v="Int'l NGO"/>
    <m/>
    <x v="2"/>
    <s v="IQ-G07"/>
    <s v="Karkh_الكرخ"/>
    <s v="IQ-D041"/>
    <s v="Unfinished/Abandoned building"/>
    <s v="Delivered"/>
    <s v="In-kind"/>
    <s v="non-SRP"/>
    <n v="45"/>
    <n v="2000"/>
    <n v="0"/>
    <n v="0"/>
    <n v="0"/>
    <n v="0"/>
    <n v="0"/>
    <n v="0"/>
    <n v="7"/>
    <n v="0"/>
    <n v="0"/>
    <m/>
  </r>
  <r>
    <n v="196"/>
    <d v="2015-07-15T00:00:00"/>
    <x v="3"/>
    <s v="Int'l NGO"/>
    <m/>
    <x v="2"/>
    <s v="IQ-G07"/>
    <s v="Resafa_الرصافة"/>
    <s v="IQ-D044"/>
    <s v="Unfinished/Abandoned building"/>
    <s v="Delivered"/>
    <s v="In-kind"/>
    <s v="non-SRP"/>
    <n v="45"/>
    <n v="2000"/>
    <n v="0"/>
    <n v="0"/>
    <n v="0"/>
    <n v="0"/>
    <n v="0"/>
    <n v="0"/>
    <n v="8"/>
    <n v="0"/>
    <n v="0"/>
    <m/>
  </r>
  <r>
    <n v="197"/>
    <d v="2015-07-15T00:00:00"/>
    <x v="2"/>
    <s v="UN"/>
    <s v="IRD"/>
    <x v="6"/>
    <s v="IQ-G13"/>
    <s v="KIRKUK - Kirkuk"/>
    <s v="IQ-D076"/>
    <s v="Camp"/>
    <s v="Delivered"/>
    <s v="In-kind"/>
    <s v="SRP"/>
    <n v="504"/>
    <m/>
    <n v="504"/>
    <n v="0"/>
    <n v="504"/>
    <n v="0"/>
    <n v="0"/>
    <n v="0"/>
    <n v="0"/>
    <n v="0"/>
    <n v="0"/>
    <m/>
  </r>
  <r>
    <n v="198"/>
    <d v="2015-07-16T00:00:00"/>
    <x v="2"/>
    <s v="UN"/>
    <s v="REACH"/>
    <x v="6"/>
    <m/>
    <s v="KIRKUK - Kirkuk"/>
    <m/>
    <s v="Unfinished/Abandoned building"/>
    <s v="Delivered"/>
    <s v="In-kind"/>
    <s v="SRP"/>
    <n v="210"/>
    <m/>
    <n v="0"/>
    <n v="0"/>
    <n v="0"/>
    <n v="0"/>
    <n v="0"/>
    <n v="97"/>
    <n v="0"/>
    <n v="0"/>
    <n v="0"/>
    <m/>
  </r>
  <r>
    <n v="199"/>
    <d v="2015-07-19T00:00:00"/>
    <x v="2"/>
    <s v="UN"/>
    <s v="IRD"/>
    <x v="6"/>
    <m/>
    <s v="KIRKUK - Kirkuk"/>
    <m/>
    <s v="Camp"/>
    <s v="Delivered"/>
    <s v="In-kind"/>
    <s v="SRP"/>
    <n v="410"/>
    <m/>
    <n v="410"/>
    <n v="0"/>
    <n v="0"/>
    <n v="0"/>
    <n v="0"/>
    <n v="0"/>
    <n v="0"/>
    <n v="0"/>
    <n v="0"/>
    <m/>
  </r>
  <r>
    <n v="200"/>
    <d v="2015-07-21T00:00:00"/>
    <x v="2"/>
    <s v="UN"/>
    <s v="Muslim Aid"/>
    <x v="2"/>
    <m/>
    <s v="BAGHDAD - Karkh"/>
    <m/>
    <s v="Other Formal Settlements"/>
    <s v="Delivered"/>
    <s v="In-kind"/>
    <s v="SRP"/>
    <n v="33"/>
    <m/>
    <n v="0"/>
    <n v="0"/>
    <n v="0"/>
    <n v="0"/>
    <n v="0"/>
    <n v="0"/>
    <n v="2"/>
    <n v="0"/>
    <n v="0"/>
    <m/>
  </r>
  <r>
    <n v="201"/>
    <d v="2015-07-23T00:00:00"/>
    <x v="2"/>
    <s v="UN"/>
    <s v="Muslim Aid"/>
    <x v="2"/>
    <m/>
    <s v="BAGHDAD - Karkh"/>
    <m/>
    <s v="Religious Building"/>
    <s v="Delivered"/>
    <s v="In-kind"/>
    <s v="SRP"/>
    <n v="8"/>
    <m/>
    <n v="0"/>
    <n v="0"/>
    <n v="0"/>
    <n v="0"/>
    <n v="0"/>
    <n v="0"/>
    <n v="1"/>
    <n v="0"/>
    <n v="0"/>
    <m/>
  </r>
  <r>
    <n v="202"/>
    <d v="2015-07-24T00:00:00"/>
    <x v="2"/>
    <s v="UN"/>
    <s v="ISHO"/>
    <x v="12"/>
    <m/>
    <s v="WASSIT - Na'maniya"/>
    <m/>
    <s v="Religious Building"/>
    <s v="Delivered"/>
    <s v="In-kind"/>
    <s v="SRP"/>
    <n v="282"/>
    <m/>
    <n v="0"/>
    <n v="0"/>
    <n v="0"/>
    <n v="0"/>
    <n v="0"/>
    <n v="0"/>
    <n v="74"/>
    <n v="0"/>
    <n v="0"/>
    <m/>
  </r>
  <r>
    <n v="203"/>
    <d v="2015-07-24T00:00:00"/>
    <x v="12"/>
    <s v="Int'l NGO"/>
    <s v="YAO"/>
    <x v="11"/>
    <m/>
    <s v="Sulaymaniya_السليمانية"/>
    <m/>
    <m/>
    <s v="Delivered"/>
    <s v="In-kind"/>
    <s v="SRP"/>
    <n v="204"/>
    <m/>
    <n v="204"/>
    <n v="0"/>
    <n v="0"/>
    <n v="0"/>
    <n v="0"/>
    <n v="0"/>
    <n v="0"/>
    <n v="0"/>
    <n v="0"/>
    <m/>
  </r>
  <r>
    <n v="204"/>
    <d v="2015-07-25T00:00:00"/>
    <x v="2"/>
    <s v="UN"/>
    <s v="ISHO"/>
    <x v="2"/>
    <m/>
    <s v="BAGHDAD - Mahmoudiya"/>
    <m/>
    <s v="Other Formal Settlements"/>
    <s v="Delivered"/>
    <s v="In-kind"/>
    <s v="SRP"/>
    <n v="325"/>
    <m/>
    <n v="325"/>
    <n v="0"/>
    <n v="325"/>
    <n v="0"/>
    <n v="0"/>
    <n v="0"/>
    <n v="0"/>
    <n v="0"/>
    <n v="0"/>
    <m/>
  </r>
  <r>
    <n v="205"/>
    <d v="2015-08-13T00:00:00"/>
    <x v="2"/>
    <s v="UN"/>
    <s v="Muslim Aid"/>
    <x v="2"/>
    <m/>
    <s v="BAGHDAD - Karkh"/>
    <m/>
    <s v="Religious Building"/>
    <s v="Delivered"/>
    <s v="In-kind"/>
    <s v="SRP"/>
    <n v="10"/>
    <m/>
    <n v="0"/>
    <n v="0"/>
    <n v="0"/>
    <n v="0"/>
    <n v="0"/>
    <n v="0"/>
    <n v="1"/>
    <n v="0"/>
    <n v="0"/>
    <m/>
  </r>
  <r>
    <n v="206"/>
    <d v="2015-08-13T00:00:00"/>
    <x v="2"/>
    <s v="UN"/>
    <s v="Muslim Aid"/>
    <x v="2"/>
    <m/>
    <s v="BAGHDAD - Karkh"/>
    <m/>
    <s v="Religious Building"/>
    <s v="Delivered"/>
    <s v="In-kind"/>
    <s v="SRP"/>
    <n v="7"/>
    <m/>
    <n v="0"/>
    <n v="0"/>
    <n v="0"/>
    <n v="0"/>
    <n v="0"/>
    <n v="0"/>
    <n v="1"/>
    <n v="0"/>
    <n v="0"/>
    <m/>
  </r>
  <r>
    <n v="207"/>
    <d v="2015-08-18T00:00:00"/>
    <x v="2"/>
    <s v="UN"/>
    <s v="ACTED"/>
    <x v="0"/>
    <m/>
    <s v="DIYALA - Khanaqin"/>
    <m/>
    <s v="Camp"/>
    <s v="Delivered"/>
    <s v="In-kind"/>
    <s v="SRP"/>
    <n v="512"/>
    <m/>
    <n v="512"/>
    <n v="0"/>
    <n v="512"/>
    <n v="0"/>
    <n v="0"/>
    <n v="0"/>
    <n v="0"/>
    <n v="0"/>
    <n v="0"/>
    <m/>
  </r>
  <r>
    <n v="208"/>
    <d v="2015-08-19T00:00:00"/>
    <x v="2"/>
    <s v="UN"/>
    <s v="Muslim Aid"/>
    <x v="10"/>
    <m/>
    <s v="BABYLON - Hilla"/>
    <m/>
    <s v="Religious Building"/>
    <s v="Delivered"/>
    <s v="In-kind"/>
    <s v="SRP"/>
    <n v="46"/>
    <m/>
    <n v="0"/>
    <n v="0"/>
    <n v="0"/>
    <n v="0"/>
    <n v="0"/>
    <n v="0"/>
    <n v="7"/>
    <n v="0"/>
    <n v="0"/>
    <m/>
  </r>
  <r>
    <n v="209"/>
    <d v="2015-08-19T00:00:00"/>
    <x v="2"/>
    <s v="UN"/>
    <s v="Muslim Aid"/>
    <x v="10"/>
    <m/>
    <s v="BABYLON - Hashimiya"/>
    <m/>
    <s v="Religious Building"/>
    <s v="Delivered"/>
    <s v="In-kind"/>
    <s v="SRP"/>
    <n v="128"/>
    <m/>
    <n v="0"/>
    <n v="0"/>
    <n v="0"/>
    <n v="0"/>
    <n v="0"/>
    <n v="0"/>
    <n v="11"/>
    <n v="0"/>
    <n v="0"/>
    <m/>
  </r>
  <r>
    <n v="210"/>
    <d v="2015-08-19T00:00:00"/>
    <x v="2"/>
    <s v="UN"/>
    <s v="Muslim Aid"/>
    <x v="10"/>
    <m/>
    <s v="BABYLON - Hilla"/>
    <m/>
    <s v="Religious Building"/>
    <s v="Delivered"/>
    <s v="In-kind"/>
    <s v="SRP"/>
    <n v="48"/>
    <m/>
    <n v="0"/>
    <n v="0"/>
    <n v="0"/>
    <n v="0"/>
    <n v="0"/>
    <n v="0"/>
    <n v="7"/>
    <n v="0"/>
    <n v="0"/>
    <m/>
  </r>
  <r>
    <n v="211"/>
    <d v="2015-08-19T00:00:00"/>
    <x v="2"/>
    <s v="UN"/>
    <s v="Muslim Aid"/>
    <x v="10"/>
    <m/>
    <s v="BABYLON - Musayab"/>
    <m/>
    <s v="Religious Building"/>
    <s v="Delivered"/>
    <s v="In-kind"/>
    <s v="SRP"/>
    <n v="10"/>
    <m/>
    <n v="0"/>
    <n v="0"/>
    <n v="0"/>
    <n v="0"/>
    <n v="0"/>
    <n v="0"/>
    <n v="1"/>
    <n v="0"/>
    <n v="0"/>
    <m/>
  </r>
  <r>
    <n v="212"/>
    <d v="2015-08-19T00:00:00"/>
    <x v="2"/>
    <s v="UN"/>
    <s v="Muslim Aid"/>
    <x v="10"/>
    <m/>
    <s v="BABYLON - Mahawil"/>
    <m/>
    <s v="Religious Building"/>
    <s v="Delivered"/>
    <s v="In-kind"/>
    <s v="SRP"/>
    <n v="18"/>
    <m/>
    <n v="0"/>
    <n v="0"/>
    <n v="0"/>
    <n v="0"/>
    <n v="0"/>
    <n v="0"/>
    <n v="1"/>
    <n v="0"/>
    <n v="0"/>
    <m/>
  </r>
  <r>
    <n v="213"/>
    <d v="2015-08-19T00:00:00"/>
    <x v="2"/>
    <s v="UN"/>
    <s v="Muslim Aid"/>
    <x v="2"/>
    <m/>
    <s v="BAGHDAD - Resafa"/>
    <m/>
    <s v="Religious Building"/>
    <s v="Delivered"/>
    <s v="In-kind"/>
    <s v="SRP"/>
    <n v="10"/>
    <m/>
    <n v="0"/>
    <n v="0"/>
    <n v="0"/>
    <n v="0"/>
    <n v="0"/>
    <n v="0"/>
    <n v="1"/>
    <n v="0"/>
    <n v="0"/>
    <m/>
  </r>
  <r>
    <n v="214"/>
    <d v="2015-08-19T00:00:00"/>
    <x v="2"/>
    <s v="UN"/>
    <s v="Muslim Aid"/>
    <x v="2"/>
    <m/>
    <s v="BAGHDAD - Resafa"/>
    <m/>
    <s v="Religious Building"/>
    <s v="Delivered"/>
    <s v="In-kind"/>
    <s v="SRP"/>
    <n v="7"/>
    <m/>
    <n v="0"/>
    <n v="0"/>
    <n v="0"/>
    <n v="0"/>
    <n v="0"/>
    <n v="0"/>
    <n v="1"/>
    <n v="0"/>
    <n v="0"/>
    <m/>
  </r>
  <r>
    <n v="215"/>
    <d v="2015-08-19T00:00:00"/>
    <x v="2"/>
    <s v="UN"/>
    <s v="Muslim Aid"/>
    <x v="2"/>
    <m/>
    <s v="BAGHDAD - Resafa"/>
    <m/>
    <s v="Religious Building"/>
    <s v="Delivered"/>
    <s v="In-kind"/>
    <s v="SRP"/>
    <n v="10"/>
    <m/>
    <n v="0"/>
    <n v="0"/>
    <n v="0"/>
    <n v="0"/>
    <n v="0"/>
    <n v="0"/>
    <n v="1"/>
    <n v="0"/>
    <n v="0"/>
    <m/>
  </r>
  <r>
    <n v="216"/>
    <d v="2015-08-20T00:00:00"/>
    <x v="2"/>
    <s v="UN"/>
    <s v="ISHO"/>
    <x v="0"/>
    <m/>
    <s v="DIYALA - Ba'quba"/>
    <m/>
    <s v="Own house (in case of return)"/>
    <s v="Delivered"/>
    <s v="In-kind"/>
    <s v="SRP"/>
    <n v="125"/>
    <m/>
    <n v="0"/>
    <n v="0"/>
    <n v="0"/>
    <n v="0"/>
    <n v="0"/>
    <n v="0"/>
    <n v="0"/>
    <n v="125"/>
    <n v="0"/>
    <m/>
  </r>
  <r>
    <n v="217"/>
    <d v="2015-08-26T00:00:00"/>
    <x v="2"/>
    <s v="UN"/>
    <s v="COAFISR"/>
    <x v="0"/>
    <m/>
    <s v="DIYALA - Khalis"/>
    <m/>
    <s v="Own house (in case of return)"/>
    <s v="Delivered"/>
    <s v="In-kind"/>
    <s v="SRP"/>
    <n v="170"/>
    <m/>
    <n v="0"/>
    <n v="0"/>
    <n v="0"/>
    <n v="0"/>
    <n v="0"/>
    <n v="0"/>
    <n v="0"/>
    <n v="170"/>
    <n v="0"/>
    <m/>
  </r>
  <r>
    <n v="218"/>
    <d v="2015-08-27T00:00:00"/>
    <x v="2"/>
    <s v="UN"/>
    <s v="REACH"/>
    <x v="0"/>
    <m/>
    <s v="DIYALA - Khanaqin"/>
    <m/>
    <s v="Other Formal Settlements"/>
    <s v="Delivered"/>
    <s v="In-kind"/>
    <s v="SRP"/>
    <n v="40"/>
    <m/>
    <n v="0"/>
    <n v="0"/>
    <n v="0"/>
    <n v="0"/>
    <n v="0"/>
    <n v="0"/>
    <n v="4"/>
    <n v="0"/>
    <n v="0"/>
    <s v="Reported by UNHCR (so been counted in August reporting)"/>
  </r>
  <r>
    <n v="219"/>
    <d v="2015-08-30T00:00:00"/>
    <x v="2"/>
    <s v="UN"/>
    <s v="Muslim Aid"/>
    <x v="13"/>
    <m/>
    <s v="SALAH AL DIN - Samarra"/>
    <m/>
    <s v="School Building"/>
    <s v="Delivered"/>
    <s v="In-kind"/>
    <s v="SRP"/>
    <n v="263"/>
    <m/>
    <n v="0"/>
    <n v="0"/>
    <n v="0"/>
    <n v="0"/>
    <n v="0"/>
    <n v="0"/>
    <n v="7"/>
    <n v="0"/>
    <n v="0"/>
    <m/>
  </r>
  <r>
    <n v="220"/>
    <d v="2015-08-30T00:00:00"/>
    <x v="13"/>
    <s v="Nat'l NGO"/>
    <s v="Muslim Aid"/>
    <x v="2"/>
    <m/>
    <m/>
    <m/>
    <m/>
    <s v="Delivered"/>
    <s v="In-kind"/>
    <s v="non-SRP"/>
    <n v="72"/>
    <m/>
    <n v="0"/>
    <n v="0"/>
    <n v="0"/>
    <n v="0"/>
    <n v="0"/>
    <n v="0"/>
    <n v="12"/>
    <n v="0"/>
    <n v="0"/>
    <m/>
  </r>
  <r>
    <n v="221"/>
    <d v="2015-08-30T00:00:00"/>
    <x v="11"/>
    <s v="Nat'l NGO"/>
    <s v="REACH"/>
    <x v="0"/>
    <m/>
    <s v="Khanaqin_خانقين"/>
    <m/>
    <m/>
    <s v="Delivered"/>
    <s v="In-kind"/>
    <s v="non-SRP"/>
    <n v="86"/>
    <m/>
    <n v="0"/>
    <n v="0"/>
    <n v="0"/>
    <n v="0"/>
    <n v="0"/>
    <n v="86"/>
    <n v="0"/>
    <n v="0"/>
    <n v="0"/>
    <m/>
  </r>
  <r>
    <n v="222"/>
    <d v="2015-08-30T00:00:00"/>
    <x v="11"/>
    <s v="Nat'l NGO"/>
    <s v="REACH"/>
    <x v="3"/>
    <m/>
    <s v="Erbil__اربيل"/>
    <m/>
    <m/>
    <s v="Delivered"/>
    <s v="Cash"/>
    <s v="non-SRP"/>
    <n v="248"/>
    <n v="400"/>
    <m/>
    <m/>
    <m/>
    <m/>
    <m/>
    <m/>
    <m/>
    <m/>
    <m/>
    <m/>
  </r>
  <r>
    <n v="223"/>
    <d v="2015-08-30T00:00:00"/>
    <x v="11"/>
    <s v="Nat'l NGO"/>
    <s v="REACH"/>
    <x v="6"/>
    <m/>
    <s v="Kirkuk__كركوك"/>
    <m/>
    <m/>
    <s v="Delivered"/>
    <s v="Cash"/>
    <s v="non-SRP"/>
    <n v="275"/>
    <n v="400"/>
    <m/>
    <m/>
    <m/>
    <m/>
    <m/>
    <m/>
    <m/>
    <m/>
    <m/>
    <m/>
  </r>
  <r>
    <n v="224"/>
    <d v="2015-08-30T00:00:00"/>
    <x v="11"/>
    <s v="Nat'l NGO"/>
    <s v="REACH"/>
    <x v="6"/>
    <m/>
    <s v="Kirkuk__كركوك"/>
    <m/>
    <m/>
    <s v="Delivered"/>
    <s v="In-kind"/>
    <s v="non-SRP"/>
    <n v="503"/>
    <m/>
    <n v="0"/>
    <n v="0"/>
    <n v="0"/>
    <n v="0"/>
    <n v="0"/>
    <n v="503"/>
    <n v="0"/>
    <n v="0"/>
    <n v="0"/>
    <m/>
  </r>
  <r>
    <n v="225"/>
    <d v="2015-08-30T00:00:00"/>
    <x v="12"/>
    <s v="Int'l NGO"/>
    <s v="YAO"/>
    <x v="11"/>
    <m/>
    <s v="Sulaymaniya_السليمانية"/>
    <m/>
    <m/>
    <s v="Delivered"/>
    <s v="In-kind"/>
    <s v="non-SRP"/>
    <n v="4"/>
    <m/>
    <n v="4"/>
    <n v="0"/>
    <n v="0"/>
    <n v="0"/>
    <n v="0"/>
    <n v="0"/>
    <n v="0"/>
    <n v="0"/>
    <n v="0"/>
    <m/>
  </r>
  <r>
    <n v="226"/>
    <d v="2015-08-31T00:00:00"/>
    <x v="2"/>
    <s v="UN"/>
    <s v="ISHO"/>
    <x v="14"/>
    <m/>
    <s v="BASRA - Basrah"/>
    <m/>
    <s v="Host Community"/>
    <s v="Delivered"/>
    <s v="In-kind"/>
    <s v="SRP"/>
    <n v="45"/>
    <m/>
    <n v="0"/>
    <n v="0"/>
    <n v="0"/>
    <n v="0"/>
    <n v="0"/>
    <n v="45"/>
    <n v="0"/>
    <n v="0"/>
    <n v="0"/>
    <m/>
  </r>
  <r>
    <n v="227"/>
    <d v="2015-09-08T00:00:00"/>
    <x v="2"/>
    <s v="UN"/>
    <s v="Qandil"/>
    <x v="1"/>
    <m/>
    <s v="Shekhan "/>
    <m/>
    <s v="Garmawa camp"/>
    <s v="Delivered"/>
    <s v="In-kind"/>
    <s v="SRP"/>
    <n v="5"/>
    <m/>
    <n v="5"/>
    <n v="0"/>
    <n v="0"/>
    <n v="0"/>
    <n v="0"/>
    <n v="0"/>
    <n v="0"/>
    <n v="0"/>
    <n v="0"/>
    <m/>
  </r>
  <r>
    <n v="228"/>
    <d v="2015-09-09T00:00:00"/>
    <x v="0"/>
    <s v="UN"/>
    <s v="IOM"/>
    <x v="11"/>
    <m/>
    <s v="Sulaymaniya_السليمانية"/>
    <m/>
    <s v="Camp"/>
    <s v="Delivered"/>
    <s v="In-kind"/>
    <s v="SRP"/>
    <n v="400"/>
    <m/>
    <n v="400"/>
    <n v="0"/>
    <n v="0"/>
    <n v="0"/>
    <n v="0"/>
    <n v="0"/>
    <n v="0"/>
    <n v="0"/>
    <n v="0"/>
    <s v="Ashti Camp for IDP"/>
  </r>
  <r>
    <n v="229"/>
    <d v="2015-09-09T00:00:00"/>
    <x v="2"/>
    <s v="UN"/>
    <s v="ISHO"/>
    <x v="0"/>
    <m/>
    <s v="DIYALA - Ba'quba"/>
    <m/>
    <s v="Own house (in case of return)"/>
    <s v="Delivered"/>
    <s v="In-kind"/>
    <s v="SRP"/>
    <n v="125"/>
    <m/>
    <n v="0"/>
    <n v="0"/>
    <n v="0"/>
    <n v="0"/>
    <n v="0"/>
    <n v="0"/>
    <n v="0"/>
    <n v="125"/>
    <m/>
    <m/>
  </r>
  <r>
    <n v="230"/>
    <d v="2015-09-10T00:00:00"/>
    <x v="0"/>
    <s v="UN"/>
    <s v="IOM"/>
    <x v="11"/>
    <m/>
    <s v="Sulaymaniya_السليمانية"/>
    <m/>
    <s v="Camp"/>
    <s v="Delivered"/>
    <s v="In-kind"/>
    <s v="SRP"/>
    <n v="200"/>
    <m/>
    <n v="213"/>
    <n v="0"/>
    <n v="0"/>
    <n v="0"/>
    <n v="0"/>
    <n v="0"/>
    <n v="0"/>
    <n v="0"/>
    <n v="0"/>
    <s v="Ashti Camp for IDP"/>
  </r>
  <r>
    <n v="231"/>
    <d v="2015-09-16T00:00:00"/>
    <x v="2"/>
    <s v="UN"/>
    <s v="Qandil"/>
    <x v="1"/>
    <m/>
    <s v="Shekhan "/>
    <m/>
    <s v="Garmawa camp"/>
    <s v="Delivered"/>
    <s v="In-kind"/>
    <s v="SRP"/>
    <n v="24"/>
    <m/>
    <n v="24"/>
    <n v="0"/>
    <n v="0"/>
    <n v="0"/>
    <n v="0"/>
    <n v="0"/>
    <n v="0"/>
    <n v="0"/>
    <n v="0"/>
    <m/>
  </r>
  <r>
    <n v="232"/>
    <d v="2015-09-17T00:00:00"/>
    <x v="2"/>
    <s v="UN"/>
    <s v="ISHO"/>
    <x v="2"/>
    <m/>
    <s v="BAGHDAD - Mahmoudiya"/>
    <m/>
    <s v="Own house (in case of return)"/>
    <s v="Delivered"/>
    <s v="In-kind"/>
    <s v="SRP"/>
    <n v="50"/>
    <m/>
    <n v="0"/>
    <n v="0"/>
    <n v="0"/>
    <n v="0"/>
    <n v="0"/>
    <n v="0"/>
    <n v="0"/>
    <n v="50"/>
    <m/>
    <m/>
  </r>
  <r>
    <n v="233"/>
    <d v="2015-09-17T00:00:00"/>
    <x v="2"/>
    <s v="UN"/>
    <s v="Qandil"/>
    <x v="1"/>
    <m/>
    <s v="Shekhan "/>
    <m/>
    <s v="Garmawa camp"/>
    <s v="Delivered"/>
    <s v="In-kind"/>
    <s v="SRP"/>
    <n v="255"/>
    <m/>
    <n v="255"/>
    <n v="0"/>
    <n v="0"/>
    <n v="0"/>
    <n v="0"/>
    <n v="0"/>
    <n v="0"/>
    <n v="0"/>
    <n v="0"/>
    <m/>
  </r>
  <r>
    <n v="234"/>
    <d v="2015-09-21T00:00:00"/>
    <x v="2"/>
    <s v="UN"/>
    <s v="Qandil"/>
    <x v="1"/>
    <m/>
    <s v="Shekhan "/>
    <m/>
    <s v="Garmawa camp"/>
    <s v="Delivered"/>
    <s v="In-kind"/>
    <s v="SRP"/>
    <n v="14"/>
    <m/>
    <n v="14"/>
    <n v="0"/>
    <n v="0"/>
    <n v="0"/>
    <n v="0"/>
    <n v="0"/>
    <n v="0"/>
    <n v="0"/>
    <n v="0"/>
    <m/>
  </r>
  <r>
    <n v="235"/>
    <d v="2015-09-22T00:00:00"/>
    <x v="2"/>
    <s v="UN"/>
    <s v="ISHO"/>
    <x v="7"/>
    <m/>
    <s v="ANB - Falluja"/>
    <m/>
    <s v="Camp"/>
    <s v="Delivered"/>
    <s v="In-kind"/>
    <s v="SRP"/>
    <n v="500"/>
    <m/>
    <n v="500"/>
    <n v="0"/>
    <n v="500"/>
    <n v="0"/>
    <n v="0"/>
    <n v="0"/>
    <n v="0"/>
    <n v="0"/>
    <m/>
    <s v="new camp"/>
  </r>
  <r>
    <n v="236"/>
    <d v="2015-09-25T00:00:00"/>
    <x v="2"/>
    <s v="UN"/>
    <s v="Muslim Aid"/>
    <x v="2"/>
    <m/>
    <s v="BAGHDAD - Karkh"/>
    <m/>
    <s v="Other Formal Settlements"/>
    <s v="Delivered"/>
    <s v="In-kind"/>
    <s v="SRP"/>
    <n v="98"/>
    <m/>
    <n v="0"/>
    <n v="0"/>
    <n v="0"/>
    <n v="0"/>
    <n v="0"/>
    <n v="0"/>
    <n v="0"/>
    <n v="0"/>
    <m/>
    <s v="Replacement tents with RHU"/>
  </r>
  <r>
    <n v="237"/>
    <d v="2015-09-26T00:00:00"/>
    <x v="6"/>
    <s v="UN"/>
    <s v="UN-Habitat"/>
    <x v="1"/>
    <m/>
    <m/>
    <m/>
    <m/>
    <s v="Delivered"/>
    <s v="In-kind"/>
    <s v="SRP"/>
    <n v="400"/>
    <m/>
    <n v="0"/>
    <n v="0"/>
    <n v="0"/>
    <n v="400"/>
    <n v="0"/>
    <n v="0"/>
    <n v="0"/>
    <n v="0"/>
    <n v="0"/>
    <s v="Implemented in March 15"/>
  </r>
  <r>
    <n v="238"/>
    <d v="2015-09-27T00:00:00"/>
    <x v="6"/>
    <s v="UN"/>
    <s v="UN-Habitat"/>
    <x v="11"/>
    <m/>
    <m/>
    <m/>
    <m/>
    <s v="Delivered"/>
    <s v="In-kind"/>
    <s v="SRP"/>
    <n v="150"/>
    <m/>
    <n v="0"/>
    <n v="0"/>
    <n v="0"/>
    <n v="150"/>
    <n v="0"/>
    <n v="0"/>
    <n v="0"/>
    <n v="0"/>
    <n v="0"/>
    <s v="Implemented in March 15"/>
  </r>
  <r>
    <n v="239"/>
    <d v="2015-09-28T00:00:00"/>
    <x v="11"/>
    <s v="Nat'l NGO"/>
    <s v="REACH"/>
    <x v="0"/>
    <m/>
    <s v="Khanaqin_خانقين"/>
    <m/>
    <m/>
    <s v="Delivered"/>
    <s v="In-kind"/>
    <s v="non-SRP"/>
    <n v="126"/>
    <m/>
    <n v="0"/>
    <n v="0"/>
    <n v="0"/>
    <n v="0"/>
    <n v="0"/>
    <n v="126"/>
    <n v="0"/>
    <n v="0"/>
    <n v="0"/>
    <m/>
  </r>
  <r>
    <n v="240"/>
    <d v="2015-09-30T00:00:00"/>
    <x v="11"/>
    <s v="Nat'l NGO"/>
    <s v="REACH"/>
    <x v="0"/>
    <m/>
    <s v="Khanaqin_خانقين"/>
    <m/>
    <m/>
    <s v="Delivered"/>
    <s v="In-kind"/>
    <s v="non-SRP"/>
    <s v="xx"/>
    <m/>
    <n v="0"/>
    <n v="0"/>
    <n v="0"/>
    <n v="0"/>
    <n v="0"/>
    <n v="0"/>
    <s v="XX"/>
    <n v="0"/>
    <n v="0"/>
    <s v="Seem to be reported by UNHCR (so should not be counted)"/>
  </r>
  <r>
    <n v="241"/>
    <d v="2015-09-30T00:00:00"/>
    <x v="11"/>
    <s v="Nat'l NGO"/>
    <s v="REACH"/>
    <x v="3"/>
    <m/>
    <s v="Erbil__اربيل"/>
    <m/>
    <m/>
    <s v="Delivered"/>
    <s v="Cash"/>
    <s v="non-SRP"/>
    <n v="430"/>
    <n v="400"/>
    <m/>
    <m/>
    <m/>
    <m/>
    <m/>
    <m/>
    <m/>
    <m/>
    <m/>
    <s v="Cash fr rent"/>
  </r>
  <r>
    <n v="242"/>
    <d v="2015-09-30T00:00:00"/>
    <x v="11"/>
    <s v="Nat'l NGO"/>
    <s v="REACH"/>
    <x v="6"/>
    <m/>
    <s v="Kirkuk__كركوك"/>
    <m/>
    <m/>
    <s v="Delivered"/>
    <s v="In-kind"/>
    <s v="non-SRP"/>
    <n v="1016"/>
    <m/>
    <n v="1016"/>
    <n v="0"/>
    <n v="0"/>
    <n v="0"/>
    <n v="0"/>
    <n v="0"/>
    <n v="0"/>
    <n v="0"/>
    <n v="0"/>
    <m/>
  </r>
  <r>
    <n v="243"/>
    <d v="2015-09-30T00:00:00"/>
    <x v="11"/>
    <s v="Nat'l NGO"/>
    <s v="REACH"/>
    <x v="6"/>
    <m/>
    <s v="Kirkuk__كركوك"/>
    <m/>
    <m/>
    <s v="Delivered"/>
    <s v="In-kind"/>
    <s v="non-SRP"/>
    <n v="516"/>
    <m/>
    <n v="0"/>
    <n v="0"/>
    <n v="0"/>
    <n v="0"/>
    <n v="0"/>
    <n v="516"/>
    <n v="0"/>
    <n v="0"/>
    <n v="0"/>
    <m/>
  </r>
  <r>
    <n v="244"/>
    <d v="2015-10-01T00:00:00"/>
    <x v="2"/>
    <s v="UN"/>
    <s v="REACH International"/>
    <x v="6"/>
    <m/>
    <s v="Kirkuk- Laylan"/>
    <m/>
    <s v="Unfinished/Abandoned building"/>
    <s v="Delivered"/>
    <s v="In-kind"/>
    <s v="SRP"/>
    <n v="236"/>
    <m/>
    <n v="0"/>
    <n v="0"/>
    <n v="0"/>
    <n v="0"/>
    <n v="0"/>
    <n v="139"/>
    <n v="0"/>
    <n v="0"/>
    <n v="0"/>
    <s v="IDPs "/>
  </r>
  <r>
    <n v="245"/>
    <d v="2015-10-04T00:00:00"/>
    <x v="0"/>
    <s v="UN"/>
    <s v="IOM"/>
    <x v="1"/>
    <m/>
    <s v="Dahuk__دهوك"/>
    <m/>
    <s v="Camp"/>
    <s v="Delivered"/>
    <s v="In-kind"/>
    <s v="SRP"/>
    <n v="5"/>
    <m/>
    <n v="5"/>
    <n v="0"/>
    <n v="0"/>
    <n v="0"/>
    <n v="0"/>
    <n v="0"/>
    <n v="0"/>
    <n v="0"/>
    <n v="0"/>
    <m/>
  </r>
  <r>
    <n v="246"/>
    <d v="2015-10-05T00:00:00"/>
    <x v="0"/>
    <s v="UN"/>
    <s v="IOM"/>
    <x v="11"/>
    <m/>
    <s v="Sulaymaniya_السليمانية"/>
    <m/>
    <s v="Camp"/>
    <s v="Delivered"/>
    <s v="In-kind"/>
    <s v="SRP"/>
    <n v="40"/>
    <m/>
    <n v="40"/>
    <n v="0"/>
    <n v="0"/>
    <n v="0"/>
    <n v="0"/>
    <n v="0"/>
    <n v="0"/>
    <n v="0"/>
    <n v="0"/>
    <s v="Ashti Camp for IDP"/>
  </r>
  <r>
    <n v="247"/>
    <d v="2015-10-06T00:00:00"/>
    <x v="2"/>
    <s v="UN"/>
    <s v="ISHO"/>
    <x v="2"/>
    <m/>
    <s v="BAGHDAD - Mahmoudiya"/>
    <m/>
    <s v="Own house (in case of return)"/>
    <s v="Delivered"/>
    <s v="In-kind"/>
    <s v="SRP"/>
    <n v="110"/>
    <m/>
    <n v="0"/>
    <n v="0"/>
    <n v="0"/>
    <n v="0"/>
    <n v="0"/>
    <n v="0"/>
    <n v="0"/>
    <n v="110"/>
    <n v="0"/>
    <s v="IDPs"/>
  </r>
  <r>
    <n v="248"/>
    <d v="2015-10-06T00:00:00"/>
    <x v="2"/>
    <s v="UN"/>
    <s v="ISHO"/>
    <x v="2"/>
    <m/>
    <s v="BAGHDAD - Mahmoudiya"/>
    <m/>
    <s v="Own house (in case of return)"/>
    <s v="Delivered"/>
    <s v="In-kind"/>
    <s v="SRP"/>
    <n v="50"/>
    <m/>
    <n v="0"/>
    <n v="0"/>
    <n v="0"/>
    <n v="0"/>
    <n v="0"/>
    <n v="0"/>
    <n v="0"/>
    <n v="50"/>
    <n v="0"/>
    <s v="Returnees "/>
  </r>
  <r>
    <n v="249"/>
    <d v="2015-10-15T00:00:00"/>
    <x v="2"/>
    <s v="UN"/>
    <s v="Muslim Aid"/>
    <x v="13"/>
    <m/>
    <s v="SALAH AL DIN - Samarra"/>
    <m/>
    <s v="School Building"/>
    <s v="Delivered"/>
    <s v="In-kind"/>
    <s v="SRP"/>
    <n v="263"/>
    <m/>
    <n v="0"/>
    <n v="0"/>
    <n v="0"/>
    <n v="0"/>
    <n v="0"/>
    <n v="0"/>
    <n v="7"/>
    <n v="0"/>
    <n v="0"/>
    <s v="IDPs "/>
  </r>
  <r>
    <n v="250"/>
    <d v="2015-10-19T00:00:00"/>
    <x v="0"/>
    <s v="UN"/>
    <s v="IOM"/>
    <x v="0"/>
    <m/>
    <s v="Ba'quba_بعقوبة"/>
    <m/>
    <s v="Own house (in case of return)"/>
    <s v="Delivered"/>
    <s v="In-kind"/>
    <s v="SRP"/>
    <n v="100"/>
    <m/>
    <n v="100"/>
    <n v="0"/>
    <n v="0"/>
    <n v="0"/>
    <n v="0"/>
    <n v="0"/>
    <n v="0"/>
    <n v="0"/>
    <n v="0"/>
    <s v="tents for returnees"/>
  </r>
  <r>
    <n v="251"/>
    <d v="2015-10-25T00:00:00"/>
    <x v="2"/>
    <s v="UN"/>
    <s v="RIRP"/>
    <x v="0"/>
    <m/>
    <s v="DIYALA - Khalis"/>
    <m/>
    <s v="Own house (in case of return)"/>
    <s v="Delivered"/>
    <s v="In-kind"/>
    <s v="SRP"/>
    <n v="125"/>
    <m/>
    <n v="0"/>
    <n v="0"/>
    <n v="0"/>
    <n v="0"/>
    <n v="0"/>
    <n v="0"/>
    <n v="0"/>
    <n v="125"/>
    <n v="0"/>
    <s v="IDPs "/>
  </r>
  <r>
    <n v="252"/>
    <d v="2015-10-26T00:00:00"/>
    <x v="0"/>
    <s v="UN"/>
    <s v="IOM"/>
    <x v="13"/>
    <m/>
    <s v="Samarra_سامراء"/>
    <m/>
    <s v="Unfinished/Abandoned building"/>
    <s v="Delivered"/>
    <s v="In-kind"/>
    <s v="SRP"/>
    <n v="100"/>
    <m/>
    <n v="0"/>
    <n v="0"/>
    <n v="0"/>
    <n v="0"/>
    <n v="100"/>
    <n v="0"/>
    <n v="0"/>
    <n v="0"/>
    <n v="0"/>
    <s v="Sealing off kit"/>
  </r>
  <r>
    <n v="253"/>
    <d v="2015-10-27T00:00:00"/>
    <x v="0"/>
    <s v="UN"/>
    <s v="IOM"/>
    <x v="1"/>
    <m/>
    <s v="Dahuk__دهوك"/>
    <m/>
    <s v="Camp"/>
    <s v="Delivered"/>
    <s v="In-kind"/>
    <s v="SRP"/>
    <n v="5"/>
    <m/>
    <n v="5"/>
    <n v="0"/>
    <n v="0"/>
    <n v="0"/>
    <n v="0"/>
    <n v="0"/>
    <n v="0"/>
    <n v="0"/>
    <n v="0"/>
    <s v="tent to mission east used as child friendly spaces and womens centers"/>
  </r>
  <r>
    <n v="254"/>
    <d v="2015-10-28T00:00:00"/>
    <x v="2"/>
    <s v="UN"/>
    <s v="RIRP"/>
    <x v="2"/>
    <m/>
    <s v="BAGHDAD - Abu Ghraib"/>
    <m/>
    <s v="Own house (in case of return)"/>
    <s v="Delivered"/>
    <s v="In-kind"/>
    <s v="SRP"/>
    <n v="80"/>
    <m/>
    <n v="0"/>
    <n v="0"/>
    <n v="0"/>
    <n v="0"/>
    <n v="0"/>
    <n v="0"/>
    <n v="0"/>
    <n v="80"/>
    <n v="0"/>
    <s v="IDPs"/>
  </r>
  <r>
    <n v="255"/>
    <d v="2015-10-31T00:00:00"/>
    <x v="11"/>
    <s v="Nat'l NGO"/>
    <s v="REACH"/>
    <x v="0"/>
    <m/>
    <s v="Khanaqin_خانقين"/>
    <m/>
    <s v="Out of Camp"/>
    <s v="Delivered"/>
    <s v="In-kind"/>
    <s v="non-SRP"/>
    <n v="3"/>
    <m/>
    <n v="0"/>
    <n v="0"/>
    <n v="0"/>
    <n v="0"/>
    <n v="0"/>
    <n v="3"/>
    <n v="0"/>
    <n v="0"/>
    <n v="0"/>
    <m/>
  </r>
  <r>
    <n v="256"/>
    <d v="2015-10-31T00:00:00"/>
    <x v="11"/>
    <s v="Nat'l NGO"/>
    <s v="REACH"/>
    <x v="3"/>
    <m/>
    <s v="Erbil__اربيل"/>
    <m/>
    <s v="Out of Camp"/>
    <s v="Delivered"/>
    <s v="Cash"/>
    <s v="non-SRP"/>
    <n v="126"/>
    <n v="400"/>
    <m/>
    <m/>
    <m/>
    <m/>
    <m/>
    <m/>
    <m/>
    <m/>
    <m/>
    <m/>
  </r>
  <r>
    <n v="257"/>
    <d v="2015-10-31T00:00:00"/>
    <x v="11"/>
    <s v="Nat'l NGO"/>
    <s v="REACH"/>
    <x v="6"/>
    <m/>
    <s v="Kirkuk__كركوك"/>
    <m/>
    <s v="Out of Camp"/>
    <s v="Delivered"/>
    <s v="In-kind"/>
    <s v="non-SRP"/>
    <n v="437"/>
    <m/>
    <n v="437"/>
    <n v="0"/>
    <n v="0"/>
    <n v="0"/>
    <n v="0"/>
    <n v="0"/>
    <n v="0"/>
    <n v="0"/>
    <n v="0"/>
    <m/>
  </r>
  <r>
    <n v="258"/>
    <d v="2015-10-31T00:00:00"/>
    <x v="11"/>
    <s v="Nat'l NGO"/>
    <s v="REACH"/>
    <x v="6"/>
    <m/>
    <s v="Kirkuk__كركوك"/>
    <m/>
    <s v="Out of Camp"/>
    <s v="Delivered"/>
    <s v="In-kind"/>
    <s v="non-SRP"/>
    <n v="623"/>
    <m/>
    <n v="0"/>
    <n v="0"/>
    <n v="0"/>
    <n v="0"/>
    <n v="0"/>
    <n v="623"/>
    <n v="0"/>
    <n v="0"/>
    <n v="0"/>
    <m/>
  </r>
  <r>
    <n v="259"/>
    <d v="2015-10-31T00:00:00"/>
    <x v="10"/>
    <s v="Int'l NGO"/>
    <s v="Qandil"/>
    <x v="1"/>
    <m/>
    <s v="Sumel_سميل"/>
    <m/>
    <s v="Camp"/>
    <s v="Delivered"/>
    <s v="In-kind"/>
    <s v="non-SRP"/>
    <n v="463"/>
    <m/>
    <n v="463"/>
    <n v="0"/>
    <n v="0"/>
    <n v="0"/>
    <n v="0"/>
    <n v="0"/>
    <n v="0"/>
    <n v="0"/>
    <n v="0"/>
    <m/>
  </r>
  <r>
    <n v="260"/>
    <d v="2015-10-31T00:00:00"/>
    <x v="10"/>
    <s v="Int'l NGO"/>
    <s v="Qandil"/>
    <x v="1"/>
    <m/>
    <s v="Zakho_زاخو"/>
    <m/>
    <s v="Camp"/>
    <s v="Delivered"/>
    <s v="In-kind"/>
    <s v="non-SRP"/>
    <n v="3"/>
    <m/>
    <n v="3"/>
    <n v="0"/>
    <n v="0"/>
    <n v="0"/>
    <n v="0"/>
    <n v="0"/>
    <n v="0"/>
    <n v="0"/>
    <n v="0"/>
    <m/>
  </r>
  <r>
    <n v="261"/>
    <d v="2015-10-31T00:00:00"/>
    <x v="3"/>
    <s v="Int'l NGO"/>
    <s v="NRC"/>
    <x v="1"/>
    <m/>
    <s v="Sumel_سميل"/>
    <m/>
    <s v="Out of Camp"/>
    <s v="Delivered"/>
    <s v="In-kind"/>
    <s v="SRP"/>
    <n v="235"/>
    <m/>
    <n v="0"/>
    <n v="0"/>
    <n v="0"/>
    <n v="0"/>
    <n v="0"/>
    <n v="235"/>
    <n v="0"/>
    <n v="0"/>
    <n v="0"/>
    <m/>
  </r>
  <r>
    <n v="262"/>
    <d v="2015-10-31T00:00:00"/>
    <x v="3"/>
    <s v="Int'l NGO"/>
    <s v="NRC"/>
    <x v="1"/>
    <m/>
    <s v="Zakho_زاخو"/>
    <m/>
    <s v="Out of Camp"/>
    <s v="Delivered"/>
    <s v="In-kind"/>
    <s v="SRP"/>
    <n v="230"/>
    <m/>
    <n v="0"/>
    <n v="0"/>
    <n v="0"/>
    <n v="0"/>
    <n v="0"/>
    <n v="230"/>
    <n v="0"/>
    <n v="0"/>
    <n v="0"/>
    <m/>
  </r>
  <r>
    <n v="263"/>
    <d v="2015-10-31T00:00:00"/>
    <x v="13"/>
    <s v="Int'l NGO"/>
    <s v="Muslim Aid"/>
    <x v="2"/>
    <m/>
    <m/>
    <m/>
    <s v="Camp"/>
    <s v="Delivered"/>
    <s v="In-kind"/>
    <s v="non-SRP"/>
    <n v="62"/>
    <m/>
    <n v="62"/>
    <n v="0"/>
    <n v="0"/>
    <n v="0"/>
    <n v="0"/>
    <n v="0"/>
    <n v="0"/>
    <n v="0"/>
    <n v="0"/>
    <m/>
  </r>
  <r>
    <n v="264"/>
    <d v="2015-11-02T00:00:00"/>
    <x v="2"/>
    <s v="UN"/>
    <s v="REACH National"/>
    <x v="6"/>
    <m/>
    <s v="Kirkuk- Laylan"/>
    <m/>
    <s v="Camp"/>
    <s v="Delivered"/>
    <s v="In-kind"/>
    <s v="SRP"/>
    <n v="44"/>
    <m/>
    <n v="44"/>
    <n v="0"/>
    <n v="0"/>
    <n v="0"/>
    <n v="0"/>
    <n v="0"/>
    <n v="0"/>
    <n v="0"/>
    <n v="0"/>
    <s v="Replacing tents"/>
  </r>
  <r>
    <n v="265"/>
    <d v="2015-11-03T00:00:00"/>
    <x v="2"/>
    <s v="UN"/>
    <s v="REACH National"/>
    <x v="6"/>
    <m/>
    <s v="Kirkuk- Laylan"/>
    <m/>
    <s v="Camp"/>
    <s v="Delivered"/>
    <s v="In-kind"/>
    <s v="SRP"/>
    <n v="57"/>
    <m/>
    <n v="57"/>
    <n v="0"/>
    <n v="0"/>
    <n v="0"/>
    <n v="0"/>
    <n v="0"/>
    <n v="0"/>
    <n v="0"/>
    <n v="0"/>
    <s v="Replacing tents"/>
  </r>
  <r>
    <n v="266"/>
    <d v="2015-11-04T00:00:00"/>
    <x v="2"/>
    <s v="UN"/>
    <s v="REACH National"/>
    <x v="6"/>
    <m/>
    <s v="Kirkuk- Laylan"/>
    <m/>
    <s v="Camp"/>
    <s v="Delivered"/>
    <s v="In-kind"/>
    <s v="SRP"/>
    <n v="66"/>
    <m/>
    <n v="66"/>
    <n v="0"/>
    <n v="0"/>
    <n v="0"/>
    <n v="0"/>
    <n v="0"/>
    <n v="0"/>
    <n v="0"/>
    <n v="0"/>
    <s v="Replacing tents"/>
  </r>
  <r>
    <n v="267"/>
    <d v="2015-11-05T00:00:00"/>
    <x v="2"/>
    <s v="UN"/>
    <s v="REACH National"/>
    <x v="6"/>
    <m/>
    <s v="Kirkuk- Laylan"/>
    <m/>
    <s v="Camp"/>
    <s v="Delivered"/>
    <s v="In-kind"/>
    <s v="SRP"/>
    <n v="141"/>
    <m/>
    <n v="141"/>
    <n v="0"/>
    <n v="0"/>
    <n v="0"/>
    <n v="0"/>
    <n v="0"/>
    <n v="0"/>
    <n v="0"/>
    <n v="0"/>
    <s v="Replacing tents"/>
  </r>
  <r>
    <n v="268"/>
    <d v="2015-11-05T00:00:00"/>
    <x v="2"/>
    <s v="UN"/>
    <s v="Muslim Aid"/>
    <x v="13"/>
    <m/>
    <s v="SALAH AL DIN - Balad"/>
    <m/>
    <s v="School Building"/>
    <s v="Delivered"/>
    <s v="In-kind"/>
    <s v="SRP"/>
    <n v="63"/>
    <m/>
    <n v="0"/>
    <n v="0"/>
    <n v="0"/>
    <n v="0"/>
    <n v="0"/>
    <n v="0"/>
    <n v="4"/>
    <n v="0"/>
    <n v="0"/>
    <m/>
  </r>
  <r>
    <n v="269"/>
    <d v="2015-11-08T00:00:00"/>
    <x v="0"/>
    <s v="UN"/>
    <s v="IOM"/>
    <x v="1"/>
    <m/>
    <s v="Dahuk__دهوك"/>
    <m/>
    <s v="Camp"/>
    <s v="Delivered"/>
    <s v="In-kind"/>
    <s v="SRP"/>
    <n v="552"/>
    <m/>
    <n v="552"/>
    <n v="0"/>
    <n v="0"/>
    <n v="0"/>
    <n v="0"/>
    <n v="0"/>
    <n v="0"/>
    <n v="0"/>
    <n v="0"/>
    <m/>
  </r>
  <r>
    <n v="270"/>
    <d v="2015-11-08T00:00:00"/>
    <x v="2"/>
    <s v="UN"/>
    <s v="REACH National"/>
    <x v="6"/>
    <m/>
    <s v="Kirkuk- Laylan"/>
    <m/>
    <s v="Camp"/>
    <s v="Delivered"/>
    <s v="In-kind"/>
    <s v="SRP"/>
    <n v="63"/>
    <m/>
    <n v="63"/>
    <n v="0"/>
    <n v="0"/>
    <n v="0"/>
    <n v="0"/>
    <n v="0"/>
    <n v="0"/>
    <n v="0"/>
    <n v="0"/>
    <s v="Replacing tents"/>
  </r>
  <r>
    <n v="271"/>
    <d v="2015-11-10T00:00:00"/>
    <x v="2"/>
    <s v="UN"/>
    <s v="Muslim Aid"/>
    <x v="2"/>
    <m/>
    <s v="BAGHDAD - Mahmoudiya"/>
    <m/>
    <s v="Camp"/>
    <s v="Delivered"/>
    <s v="In-kind"/>
    <s v="SRP"/>
    <n v="30"/>
    <m/>
    <n v="30"/>
    <n v="0"/>
    <n v="0"/>
    <n v="0"/>
    <n v="0"/>
    <n v="0"/>
    <n v="0"/>
    <n v="0"/>
    <n v="0"/>
    <s v="Replacing tents with plastic sheet covers"/>
  </r>
  <r>
    <n v="272"/>
    <d v="2015-11-16T00:00:00"/>
    <x v="2"/>
    <s v="UN"/>
    <s v="Muslim Aid"/>
    <x v="7"/>
    <m/>
    <s v="ANB - Falluja"/>
    <m/>
    <s v="Other Formal Settlements"/>
    <s v="Delivered"/>
    <s v="In-kind"/>
    <s v="SRP"/>
    <n v="100"/>
    <m/>
    <n v="0"/>
    <n v="0"/>
    <n v="0"/>
    <n v="0"/>
    <n v="0"/>
    <n v="0"/>
    <n v="10"/>
    <n v="0"/>
    <n v="0"/>
    <s v="New Construction Simi Permanent CC"/>
  </r>
  <r>
    <n v="273"/>
    <d v="2015-11-16T00:00:00"/>
    <x v="2"/>
    <s v="UN"/>
    <s v="ASB"/>
    <x v="7"/>
    <m/>
    <s v="ANB - Ramadi"/>
    <m/>
    <s v="Other Formal Settlements"/>
    <s v="Delivered"/>
    <s v="In-kind"/>
    <s v="SRP"/>
    <n v="90"/>
    <m/>
    <n v="0"/>
    <n v="0"/>
    <n v="0"/>
    <n v="0"/>
    <n v="0"/>
    <n v="0"/>
    <n v="9"/>
    <n v="0"/>
    <n v="0"/>
    <s v="New Construction Simi Permanent CC"/>
  </r>
  <r>
    <n v="274"/>
    <d v="2015-11-17T00:00:00"/>
    <x v="0"/>
    <s v="UN"/>
    <s v="IOM"/>
    <x v="2"/>
    <m/>
    <s v="Mada'in_المدائن"/>
    <m/>
    <s v="Religious Building"/>
    <s v="Delivered"/>
    <s v="In-kind"/>
    <s v="SRP"/>
    <n v="30"/>
    <m/>
    <n v="30"/>
    <n v="0"/>
    <n v="0"/>
    <n v="0"/>
    <n v="0"/>
    <n v="0"/>
    <n v="0"/>
    <n v="0"/>
    <n v="0"/>
    <m/>
  </r>
  <r>
    <n v="275"/>
    <d v="2015-11-17T00:00:00"/>
    <x v="0"/>
    <s v="UN"/>
    <s v="IOM"/>
    <x v="2"/>
    <m/>
    <s v="Mahmoudiya_المحمودية"/>
    <m/>
    <s v="Camp"/>
    <s v="Delivered"/>
    <s v="In-kind"/>
    <s v="SRP"/>
    <n v="30"/>
    <m/>
    <n v="30"/>
    <n v="0"/>
    <n v="0"/>
    <n v="0"/>
    <n v="0"/>
    <n v="0"/>
    <n v="0"/>
    <n v="0"/>
    <n v="0"/>
    <m/>
  </r>
  <r>
    <n v="276"/>
    <d v="2015-11-22T00:00:00"/>
    <x v="0"/>
    <s v="UN"/>
    <s v="IOM"/>
    <x v="5"/>
    <m/>
    <s v="Najaf__النجف"/>
    <m/>
    <s v="Religious Building"/>
    <s v="Delivered"/>
    <s v="In-kind"/>
    <s v="SRP"/>
    <n v="40"/>
    <m/>
    <n v="40"/>
    <n v="0"/>
    <n v="0"/>
    <n v="0"/>
    <n v="0"/>
    <n v="0"/>
    <n v="0"/>
    <n v="0"/>
    <n v="0"/>
    <m/>
  </r>
  <r>
    <n v="277"/>
    <d v="2015-11-22T00:00:00"/>
    <x v="2"/>
    <s v="UN"/>
    <s v="ISHO"/>
    <x v="2"/>
    <m/>
    <s v="BAGHDAD - Abu Ghraib"/>
    <m/>
    <s v="Camp"/>
    <s v="Delivered"/>
    <s v="In-kind"/>
    <s v="SRP"/>
    <n v="100"/>
    <m/>
    <n v="0"/>
    <n v="0"/>
    <n v="0"/>
    <n v="0"/>
    <n v="0"/>
    <n v="0"/>
    <n v="0"/>
    <n v="0"/>
    <n v="100"/>
    <s v="Replacing Tents with RHU"/>
  </r>
  <r>
    <n v="278"/>
    <d v="2015-11-22T00:00:00"/>
    <x v="2"/>
    <s v="UN"/>
    <s v="ISHO"/>
    <x v="2"/>
    <m/>
    <s v="BAGHDAD - Karkh"/>
    <m/>
    <s v="Camp"/>
    <s v="Delivered"/>
    <s v="In-kind"/>
    <s v="SRP"/>
    <n v="124"/>
    <m/>
    <n v="124"/>
    <n v="124"/>
    <n v="0"/>
    <n v="0"/>
    <n v="0"/>
    <n v="0"/>
    <n v="0"/>
    <n v="0"/>
    <n v="0"/>
    <s v="Replacing tents with raising the floors and covering the tents with plastic sheet"/>
  </r>
  <r>
    <n v="279"/>
    <d v="2015-11-22T00:00:00"/>
    <x v="2"/>
    <s v="UN"/>
    <s v="ISHO"/>
    <x v="7"/>
    <m/>
    <s v="ANB - Falluja"/>
    <m/>
    <s v="Camp"/>
    <s v="Delivered"/>
    <s v="In-kind"/>
    <s v="SRP"/>
    <n v="260"/>
    <m/>
    <n v="260"/>
    <n v="0"/>
    <n v="0"/>
    <n v="0"/>
    <n v="0"/>
    <n v="0"/>
    <n v="0"/>
    <n v="0"/>
    <n v="0"/>
    <s v="Replacing tents"/>
  </r>
  <r>
    <n v="280"/>
    <d v="2015-11-24T00:00:00"/>
    <x v="0"/>
    <s v="UN"/>
    <s v="IOM"/>
    <x v="13"/>
    <m/>
    <s v="Tooz_طوز خورماتو"/>
    <m/>
    <s v="Unfinished/Abandoned building"/>
    <s v="Delivered"/>
    <s v="In-kind"/>
    <s v="SRP"/>
    <n v="193"/>
    <m/>
    <n v="0"/>
    <n v="0"/>
    <n v="0"/>
    <n v="0"/>
    <n v="193"/>
    <n v="0"/>
    <n v="0"/>
    <n v="0"/>
    <n v="0"/>
    <m/>
  </r>
  <r>
    <n v="281"/>
    <d v="2015-11-26T00:00:00"/>
    <x v="0"/>
    <s v="UN"/>
    <s v="IOM"/>
    <x v="4"/>
    <m/>
    <s v="Kerbala__كربلاء"/>
    <m/>
    <s v="Religious Building"/>
    <s v="Delivered"/>
    <s v="In-kind"/>
    <s v="SRP"/>
    <n v="25"/>
    <m/>
    <n v="25"/>
    <n v="0"/>
    <n v="0"/>
    <n v="0"/>
    <n v="0"/>
    <n v="0"/>
    <n v="0"/>
    <n v="0"/>
    <n v="0"/>
    <m/>
  </r>
  <r>
    <n v="282"/>
    <d v="2015-11-26T00:00:00"/>
    <x v="16"/>
    <s v="Int'l NGO"/>
    <s v="ADRA"/>
    <x v="3"/>
    <m/>
    <s v="Erbil__اربيل"/>
    <m/>
    <m/>
    <s v="Delivered"/>
    <s v="Cash"/>
    <s v="non-SRP"/>
    <n v="200"/>
    <n v="900"/>
    <m/>
    <m/>
    <m/>
    <m/>
    <m/>
    <m/>
    <m/>
    <m/>
    <m/>
    <m/>
  </r>
  <r>
    <n v="283"/>
    <d v="2015-11-26T00:00:00"/>
    <x v="16"/>
    <s v="Int'l NGO"/>
    <s v="ADRA"/>
    <x v="11"/>
    <m/>
    <s v="Dokan_دوكان"/>
    <m/>
    <m/>
    <s v="Delivered"/>
    <s v="Cash"/>
    <s v="non-SRP"/>
    <n v="361"/>
    <n v="600"/>
    <m/>
    <m/>
    <m/>
    <m/>
    <m/>
    <m/>
    <m/>
    <m/>
    <m/>
    <m/>
  </r>
  <r>
    <n v="284"/>
    <d v="2015-11-26T00:00:00"/>
    <x v="17"/>
    <s v="Nat'l NGO"/>
    <s v="Al-Khair"/>
    <x v="8"/>
    <m/>
    <s v="Amara_العمارة"/>
    <m/>
    <m/>
    <s v="Delivered"/>
    <s v="In-kind"/>
    <s v="non-SRP"/>
    <n v="15"/>
    <m/>
    <n v="0"/>
    <n v="0"/>
    <n v="0"/>
    <n v="15"/>
    <n v="0"/>
    <n v="0"/>
    <n v="0"/>
    <n v="0"/>
    <n v="0"/>
    <m/>
  </r>
  <r>
    <n v="285"/>
    <d v="2015-11-26T00:00:00"/>
    <x v="3"/>
    <s v="Int'l NGO"/>
    <s v="NRC"/>
    <x v="1"/>
    <m/>
    <s v="Sumel_سميل"/>
    <m/>
    <m/>
    <s v="Delivered"/>
    <s v="In-kind"/>
    <s v="SRP"/>
    <n v="54"/>
    <m/>
    <n v="0"/>
    <n v="0"/>
    <n v="0"/>
    <n v="0"/>
    <n v="0"/>
    <n v="54"/>
    <n v="0"/>
    <n v="0"/>
    <n v="0"/>
    <m/>
  </r>
  <r>
    <n v="286"/>
    <d v="2015-11-26T00:00:00"/>
    <x v="3"/>
    <s v="Int'l NGO"/>
    <s v="NRC"/>
    <x v="1"/>
    <m/>
    <s v="Zakho_زاخو"/>
    <m/>
    <m/>
    <s v="Delivered"/>
    <s v="In-kind"/>
    <s v="SRP"/>
    <n v="399"/>
    <m/>
    <n v="0"/>
    <n v="0"/>
    <n v="0"/>
    <n v="0"/>
    <n v="0"/>
    <n v="399"/>
    <n v="0"/>
    <n v="0"/>
    <n v="0"/>
    <m/>
  </r>
  <r>
    <n v="287"/>
    <d v="2015-11-26T00:00:00"/>
    <x v="11"/>
    <s v="Nat'l NGO"/>
    <s v="REACH"/>
    <x v="0"/>
    <m/>
    <s v="Khanaqin_خانقين"/>
    <m/>
    <m/>
    <s v="Delivered"/>
    <s v="In-kind"/>
    <s v="SRP"/>
    <n v="13"/>
    <m/>
    <n v="0"/>
    <n v="0"/>
    <n v="0"/>
    <n v="0"/>
    <n v="0"/>
    <n v="13"/>
    <n v="0"/>
    <n v="0"/>
    <n v="0"/>
    <m/>
  </r>
  <r>
    <n v="288"/>
    <d v="2015-11-26T00:00:00"/>
    <x v="11"/>
    <s v="Nat'l NGO"/>
    <s v="REACH"/>
    <x v="3"/>
    <m/>
    <s v="Erbil__اربيل"/>
    <m/>
    <m/>
    <s v="Delivered"/>
    <s v="Cash"/>
    <m/>
    <n v="426"/>
    <n v="400"/>
    <m/>
    <m/>
    <m/>
    <m/>
    <m/>
    <m/>
    <m/>
    <m/>
    <m/>
    <m/>
  </r>
  <r>
    <n v="289"/>
    <d v="2015-11-26T00:00:00"/>
    <x v="11"/>
    <s v="Nat'l NGO"/>
    <s v="REACH"/>
    <x v="6"/>
    <m/>
    <s v="Kirkuk__كركوك"/>
    <m/>
    <m/>
    <s v="Delivered"/>
    <s v="Cash"/>
    <m/>
    <n v="400"/>
    <n v="400"/>
    <m/>
    <m/>
    <m/>
    <m/>
    <m/>
    <m/>
    <m/>
    <m/>
    <m/>
    <m/>
  </r>
  <r>
    <n v="290"/>
    <d v="2015-11-26T00:00:00"/>
    <x v="11"/>
    <s v="Nat'l NGO"/>
    <s v="REACH"/>
    <x v="6"/>
    <m/>
    <s v="Kirkuk__كركوك"/>
    <m/>
    <m/>
    <s v="Delivered"/>
    <s v="In-kind"/>
    <s v="non-SRP"/>
    <n v="401"/>
    <m/>
    <n v="401"/>
    <n v="0"/>
    <n v="0"/>
    <n v="0"/>
    <n v="0"/>
    <n v="0"/>
    <n v="0"/>
    <n v="0"/>
    <n v="0"/>
    <m/>
  </r>
  <r>
    <n v="291"/>
    <d v="2015-11-26T00:00:00"/>
    <x v="11"/>
    <s v="Nat'l NGO"/>
    <s v="REACH"/>
    <x v="6"/>
    <m/>
    <s v="Kirkuk__كركوك"/>
    <m/>
    <m/>
    <s v="Delivered"/>
    <s v="In-kind"/>
    <s v="non-SRP"/>
    <n v="623"/>
    <m/>
    <n v="0"/>
    <n v="0"/>
    <n v="0"/>
    <n v="0"/>
    <n v="0"/>
    <n v="623"/>
    <n v="0"/>
    <n v="0"/>
    <n v="0"/>
    <m/>
  </r>
  <r>
    <n v="292"/>
    <d v="2015-12-05T00:00:00"/>
    <x v="2"/>
    <s v="UN"/>
    <s v="ISHO"/>
    <x v="2"/>
    <m/>
    <s v="BAGHDAD - Karkh"/>
    <m/>
    <s v="Camp"/>
    <s v="Delivered"/>
    <s v="In-kind"/>
    <s v="SRP"/>
    <n v="124"/>
    <m/>
    <n v="124"/>
    <n v="124"/>
    <n v="0"/>
    <n v="0"/>
    <n v="0"/>
    <n v="0"/>
    <n v="0"/>
    <n v="0"/>
    <n v="0"/>
    <s v="Replacing tents with raising the floors and covering the tents with plastic sheet"/>
  </r>
  <r>
    <n v="293"/>
    <d v="2015-12-07T00:00:00"/>
    <x v="0"/>
    <s v="UN"/>
    <s v="IOM"/>
    <x v="6"/>
    <m/>
    <s v="Daquq_داقوق"/>
    <m/>
    <m/>
    <s v="Delivered"/>
    <s v="In-kind"/>
    <s v="SRP"/>
    <n v="177"/>
    <m/>
    <n v="0"/>
    <n v="0"/>
    <n v="0"/>
    <n v="0"/>
    <n v="177"/>
    <n v="0"/>
    <n v="0"/>
    <n v="0"/>
    <n v="0"/>
    <s v="Sealing off kit"/>
  </r>
  <r>
    <n v="294"/>
    <d v="2015-12-07T00:00:00"/>
    <x v="0"/>
    <s v="UN"/>
    <s v="IOM"/>
    <x v="1"/>
    <m/>
    <s v="Dahuk__دهوك"/>
    <m/>
    <m/>
    <s v="Delivered"/>
    <s v="In-kind"/>
    <s v="SRP"/>
    <n v="25"/>
    <m/>
    <n v="25"/>
    <n v="0"/>
    <n v="0"/>
    <n v="0"/>
    <n v="0"/>
    <n v="0"/>
    <n v="0"/>
    <n v="0"/>
    <n v="0"/>
    <m/>
  </r>
  <r>
    <n v="295"/>
    <d v="2015-12-08T00:00:00"/>
    <x v="0"/>
    <s v="UN"/>
    <s v="IOM"/>
    <x v="2"/>
    <m/>
    <s v="Abu Ghraib_أبو غريب"/>
    <m/>
    <m/>
    <s v="Delivered"/>
    <s v="In-kind"/>
    <s v="SRP"/>
    <n v="150"/>
    <m/>
    <n v="0"/>
    <n v="0"/>
    <n v="0"/>
    <n v="0"/>
    <n v="150"/>
    <n v="0"/>
    <n v="0"/>
    <n v="0"/>
    <n v="0"/>
    <s v="Sealing off kit"/>
  </r>
  <r>
    <n v="296"/>
    <d v="2015-12-08T00:00:00"/>
    <x v="0"/>
    <s v="UN"/>
    <s v="IOM"/>
    <x v="6"/>
    <m/>
    <s v="Kirkuk__كركوك"/>
    <m/>
    <m/>
    <s v="Delivered"/>
    <s v="In-kind"/>
    <s v="SRP"/>
    <n v="150"/>
    <m/>
    <n v="0"/>
    <n v="0"/>
    <n v="0"/>
    <n v="0"/>
    <n v="150"/>
    <n v="0"/>
    <n v="0"/>
    <n v="0"/>
    <n v="0"/>
    <s v="Sealing off kit"/>
  </r>
  <r>
    <n v="297"/>
    <d v="2015-12-08T00:00:00"/>
    <x v="0"/>
    <s v="UN"/>
    <s v="IOM"/>
    <x v="13"/>
    <m/>
    <s v="Tikrit_تكريت"/>
    <m/>
    <m/>
    <s v="Delivered"/>
    <s v="In-kind"/>
    <s v="SRP"/>
    <n v="200"/>
    <m/>
    <n v="0"/>
    <n v="0"/>
    <n v="0"/>
    <n v="0"/>
    <n v="200"/>
    <n v="0"/>
    <n v="0"/>
    <n v="0"/>
    <n v="0"/>
    <s v="Sealing off kit"/>
  </r>
  <r>
    <n v="298"/>
    <d v="2015-12-08T00:00:00"/>
    <x v="0"/>
    <s v="UN"/>
    <s v="IOM"/>
    <x v="13"/>
    <m/>
    <s v="Samarra_سامراء"/>
    <m/>
    <m/>
    <s v="Delivered"/>
    <s v="In-kind"/>
    <s v="SRP"/>
    <n v="150"/>
    <m/>
    <n v="0"/>
    <n v="0"/>
    <n v="0"/>
    <n v="0"/>
    <n v="150"/>
    <n v="0"/>
    <n v="0"/>
    <n v="0"/>
    <n v="0"/>
    <s v="Sealing off kit"/>
  </r>
  <r>
    <n v="299"/>
    <d v="2015-12-10T00:00:00"/>
    <x v="0"/>
    <s v="UN"/>
    <s v="IOM"/>
    <x v="6"/>
    <m/>
    <s v="Kirkuk__كركوك"/>
    <m/>
    <m/>
    <s v="Delivered"/>
    <s v="In-kind"/>
    <s v="SRP"/>
    <n v="153"/>
    <m/>
    <n v="0"/>
    <n v="0"/>
    <n v="0"/>
    <n v="0"/>
    <n v="153"/>
    <n v="0"/>
    <n v="0"/>
    <n v="0"/>
    <n v="0"/>
    <s v="Sealing off kit"/>
  </r>
  <r>
    <n v="300"/>
    <d v="2015-12-10T00:00:00"/>
    <x v="0"/>
    <s v="UN"/>
    <s v="IOM"/>
    <x v="13"/>
    <m/>
    <s v="Samarra_سامراء"/>
    <m/>
    <m/>
    <s v="Delivered"/>
    <s v="In-kind"/>
    <s v="SRP"/>
    <n v="207"/>
    <m/>
    <n v="0"/>
    <n v="0"/>
    <n v="0"/>
    <n v="0"/>
    <n v="207"/>
    <n v="0"/>
    <n v="0"/>
    <n v="0"/>
    <n v="0"/>
    <s v="Sealing off kit"/>
  </r>
  <r>
    <n v="301"/>
    <d v="2015-12-13T00:00:00"/>
    <x v="2"/>
    <s v="UN"/>
    <s v="Muslim Aid"/>
    <x v="2"/>
    <m/>
    <s v="Karkh_الكرخ"/>
    <m/>
    <s v="Other Formal Settlements"/>
    <s v="Delivered"/>
    <s v="In-kind"/>
    <s v="SRP"/>
    <n v="121"/>
    <m/>
    <n v="0"/>
    <n v="0"/>
    <n v="0"/>
    <n v="0"/>
    <n v="0"/>
    <n v="0"/>
    <n v="0"/>
    <n v="0"/>
    <n v="121"/>
    <s v="Replacing pavillions with RHU"/>
  </r>
  <r>
    <n v="302"/>
    <d v="2015-12-13T00:00:00"/>
    <x v="2"/>
    <s v="UN"/>
    <s v="Muslim Aid"/>
    <x v="2"/>
    <m/>
    <s v="Karkh_الكرخ"/>
    <m/>
    <s v="Camp"/>
    <s v="Delivered"/>
    <s v="In-kind"/>
    <s v="SRP"/>
    <n v="105"/>
    <m/>
    <n v="0"/>
    <n v="0"/>
    <n v="0"/>
    <n v="0"/>
    <n v="0"/>
    <n v="0"/>
    <n v="0"/>
    <n v="0"/>
    <n v="105"/>
    <s v="Replacing pavillions with RHU"/>
  </r>
  <r>
    <n v="303"/>
    <d v="2015-12-14T00:00:00"/>
    <x v="2"/>
    <s v="UN"/>
    <s v="REACH National"/>
    <x v="6"/>
    <m/>
    <s v="KIRKUK - Kirkuk"/>
    <m/>
    <s v="Unfinished/Abandoned building"/>
    <s v="Delivered"/>
    <s v="In-kind"/>
    <s v="SRP"/>
    <n v="102"/>
    <m/>
    <n v="0"/>
    <n v="0"/>
    <n v="0"/>
    <n v="0"/>
    <n v="0"/>
    <n v="57"/>
    <n v="0"/>
    <n v="0"/>
    <n v="0"/>
    <s v="Normal Response"/>
  </r>
  <r>
    <n v="304"/>
    <d v="2015-12-14T00:00:00"/>
    <x v="2"/>
    <s v="UN"/>
    <s v="REACH National"/>
    <x v="6"/>
    <m/>
    <s v="KIRKUK - Kirkuk"/>
    <m/>
    <s v="Unfinished/Abandoned building"/>
    <s v="Delivered"/>
    <s v="In-kind"/>
    <s v="SRP"/>
    <n v="121"/>
    <m/>
    <n v="0"/>
    <n v="0"/>
    <n v="0"/>
    <n v="0"/>
    <n v="0"/>
    <n v="50"/>
    <n v="0"/>
    <n v="0"/>
    <n v="0"/>
    <s v="Normal Response"/>
  </r>
  <r>
    <n v="305"/>
    <d v="2015-12-14T00:00:00"/>
    <x v="0"/>
    <s v="UN"/>
    <s v="IOM"/>
    <x v="7"/>
    <m/>
    <s v="Falluja_الفلوجة"/>
    <m/>
    <m/>
    <s v="Delivered"/>
    <s v="In-kind"/>
    <s v="SRP"/>
    <n v="425"/>
    <m/>
    <n v="0"/>
    <n v="0"/>
    <n v="0"/>
    <n v="0"/>
    <n v="425"/>
    <n v="0"/>
    <n v="0"/>
    <n v="0"/>
    <n v="0"/>
    <s v="Sealing off kit"/>
  </r>
  <r>
    <n v="306"/>
    <d v="2015-12-15T00:00:00"/>
    <x v="0"/>
    <s v="UN"/>
    <s v="IOM"/>
    <x v="13"/>
    <m/>
    <s v="Samarra_سامراء"/>
    <m/>
    <m/>
    <s v="Delivered"/>
    <s v="In-kind"/>
    <s v="SRP"/>
    <n v="400"/>
    <m/>
    <n v="400"/>
    <n v="0"/>
    <n v="0"/>
    <n v="0"/>
    <n v="0"/>
    <n v="0"/>
    <n v="0"/>
    <n v="0"/>
    <n v="0"/>
    <m/>
  </r>
  <r>
    <n v="307"/>
    <d v="2015-12-22T00:00:00"/>
    <x v="0"/>
    <s v="UN"/>
    <s v="IOM"/>
    <x v="7"/>
    <m/>
    <s v="Falluja_الفلوجة"/>
    <m/>
    <m/>
    <s v="Delivered"/>
    <s v="In-kind"/>
    <s v="SRP"/>
    <n v="425"/>
    <m/>
    <n v="0"/>
    <n v="0"/>
    <n v="0"/>
    <n v="0"/>
    <n v="425"/>
    <n v="0"/>
    <n v="0"/>
    <n v="0"/>
    <n v="0"/>
    <s v="Sealing off kit"/>
  </r>
  <r>
    <n v="308"/>
    <d v="2015-12-30T00:00:00"/>
    <x v="18"/>
    <s v="Nat'l NGO"/>
    <s v="BCF"/>
    <x v="9"/>
    <m/>
    <s v="Sinjar_سنجار"/>
    <m/>
    <s v="Out of Camp"/>
    <s v="Delivered"/>
    <s v="In-kind"/>
    <s v="non-SRP"/>
    <n v="357"/>
    <m/>
    <n v="357"/>
    <n v="0"/>
    <n v="0"/>
    <n v="0"/>
    <n v="0"/>
    <n v="0"/>
    <n v="0"/>
    <n v="0"/>
    <n v="0"/>
    <s v="Out of Camp"/>
  </r>
  <r>
    <n v="309"/>
    <d v="2015-12-30T00:00:00"/>
    <x v="1"/>
    <s v="Nat'l NGO"/>
    <s v="Caritas"/>
    <x v="1"/>
    <m/>
    <s v="Dahuk__دهوك"/>
    <m/>
    <s v="Out of Camp"/>
    <s v="Delivered"/>
    <s v="In-kind"/>
    <s v="non-SRP"/>
    <n v="15"/>
    <m/>
    <n v="0"/>
    <n v="0"/>
    <n v="0"/>
    <n v="0"/>
    <n v="0"/>
    <n v="6"/>
    <n v="0"/>
    <n v="0"/>
    <n v="0"/>
    <s v="small scale repaired"/>
  </r>
  <r>
    <n v="310"/>
    <d v="2015-12-30T00:00:00"/>
    <x v="1"/>
    <s v="Nat'l NGO"/>
    <s v="Caritas"/>
    <x v="1"/>
    <m/>
    <s v="Sumel_سميل"/>
    <m/>
    <s v="Out of Camp"/>
    <s v="Delivered"/>
    <s v="In-kind"/>
    <s v="non-SRP"/>
    <n v="29"/>
    <m/>
    <n v="0"/>
    <n v="0"/>
    <n v="0"/>
    <n v="0"/>
    <n v="0"/>
    <n v="8"/>
    <n v="0"/>
    <n v="0"/>
    <n v="0"/>
    <s v="small scale repaired"/>
  </r>
  <r>
    <n v="311"/>
    <d v="2015-12-30T00:00:00"/>
    <x v="1"/>
    <s v="Nat'l NGO"/>
    <s v="Caritas"/>
    <x v="9"/>
    <m/>
    <s v="Tilkaif_تلكيف"/>
    <m/>
    <s v="Out of Camp"/>
    <s v="Delivered"/>
    <s v="In-kind"/>
    <s v="non-SRP"/>
    <n v="12"/>
    <m/>
    <n v="0"/>
    <n v="0"/>
    <n v="0"/>
    <n v="0"/>
    <n v="0"/>
    <n v="8"/>
    <n v="0"/>
    <n v="0"/>
    <n v="0"/>
    <s v="small scale repaired"/>
  </r>
  <r>
    <n v="312"/>
    <d v="2015-12-30T00:00:00"/>
    <x v="1"/>
    <s v="Nat'l NGO"/>
    <s v="Caritas"/>
    <x v="9"/>
    <m/>
    <s v="Tilkaif_تلكيف"/>
    <m/>
    <s v="Out of Camp"/>
    <s v="Delivered"/>
    <s v="In-kind"/>
    <s v="non-SRP"/>
    <n v="118"/>
    <m/>
    <n v="0"/>
    <n v="0"/>
    <n v="0"/>
    <n v="0"/>
    <n v="0"/>
    <n v="96"/>
    <n v="0"/>
    <n v="0"/>
    <n v="0"/>
    <s v="medium to large scale repaired"/>
  </r>
  <r>
    <n v="313"/>
    <d v="2015-12-30T00:00:00"/>
    <x v="11"/>
    <s v="Nat'l NGO"/>
    <s v="REACH"/>
    <x v="6"/>
    <m/>
    <s v="Kirkuk__كركوك"/>
    <m/>
    <s v="Out of Camp"/>
    <s v="Delivered"/>
    <s v="In-kind"/>
    <s v="non-SRP"/>
    <n v="1680"/>
    <m/>
    <n v="1680"/>
    <n v="0"/>
    <n v="0"/>
    <n v="0"/>
    <n v="0"/>
    <n v="0"/>
    <n v="0"/>
    <n v="0"/>
    <n v="0"/>
    <m/>
  </r>
  <r>
    <n v="314"/>
    <d v="2015-12-30T00:00:00"/>
    <x v="11"/>
    <s v="Nat'l NGO"/>
    <s v="REACH"/>
    <x v="6"/>
    <m/>
    <s v="Kirkuk__كركوك"/>
    <m/>
    <s v="Out of Camp"/>
    <s v="Delivered"/>
    <s v="In-kind"/>
    <s v="non-SRP"/>
    <n v="622"/>
    <m/>
    <n v="0"/>
    <n v="0"/>
    <n v="0"/>
    <n v="0"/>
    <n v="0"/>
    <n v="622"/>
    <n v="0"/>
    <n v="0"/>
    <n v="0"/>
    <s v="small scale repaired"/>
  </r>
  <r>
    <n v="315"/>
    <m/>
    <x v="19"/>
    <m/>
    <m/>
    <x v="15"/>
    <m/>
    <m/>
    <m/>
    <m/>
    <m/>
    <m/>
    <m/>
    <m/>
    <m/>
    <m/>
    <m/>
    <m/>
    <m/>
    <m/>
    <m/>
    <m/>
    <m/>
    <m/>
    <m/>
  </r>
  <r>
    <n v="316"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n v="60137"/>
    <m/>
    <n v="24158"/>
    <n v="3104"/>
    <n v="9859"/>
    <n v="1921"/>
    <n v="5980"/>
    <n v="6802"/>
    <n v="1757"/>
    <n v="1237"/>
    <n v="326"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  <r>
    <m/>
    <m/>
    <x v="19"/>
    <m/>
    <m/>
    <x v="15"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 rowHeaderCaption="NFI Partners per Governorate">
  <location ref="A1:C120" firstHeaderRow="0" firstDataRow="1" firstDataCol="1"/>
  <pivotFields count="42">
    <pivotField showAll="0"/>
    <pivotField showAll="0"/>
    <pivotField axis="axisRow" showAll="0">
      <items count="40">
        <item x="18"/>
        <item x="19"/>
        <item x="30"/>
        <item x="9"/>
        <item x="10"/>
        <item x="1"/>
        <item x="16"/>
        <item x="15"/>
        <item x="13"/>
        <item x="17"/>
        <item x="5"/>
        <item x="12"/>
        <item x="3"/>
        <item x="6"/>
        <item x="11"/>
        <item x="23"/>
        <item x="20"/>
        <item x="4"/>
        <item x="25"/>
        <item x="14"/>
        <item x="8"/>
        <item x="26"/>
        <item x="7"/>
        <item x="27"/>
        <item x="28"/>
        <item x="2"/>
        <item x="22"/>
        <item x="29"/>
        <item x="0"/>
        <item x="24"/>
        <item x="21"/>
        <item x="38"/>
        <item x="31"/>
        <item x="32"/>
        <item x="33"/>
        <item x="34"/>
        <item x="35"/>
        <item x="36"/>
        <item x="37"/>
        <item t="default"/>
      </items>
    </pivotField>
    <pivotField showAll="0"/>
    <pivotField showAll="0"/>
    <pivotField axis="axisRow" showAll="0">
      <items count="20">
        <item x="14"/>
        <item x="6"/>
        <item x="9"/>
        <item x="13"/>
        <item x="2"/>
        <item x="0"/>
        <item x="4"/>
        <item x="12"/>
        <item x="1"/>
        <item x="17"/>
        <item x="15"/>
        <item x="10"/>
        <item x="8"/>
        <item x="11"/>
        <item x="5"/>
        <item x="3"/>
        <item x="16"/>
        <item x="7"/>
        <item x="1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 defaultSubtotal="0"/>
    <pivotField dataField="1" showAll="0"/>
    <pivotField dataField="1" showAll="0" defaultSubtotal="0"/>
    <pivotField showAll="0" defaultSubtotal="0"/>
    <pivotField showAll="0"/>
    <pivotField showAll="0"/>
    <pivotField showAll="0"/>
    <pivotField showAll="0"/>
    <pivotField showAl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5"/>
    <field x="2"/>
  </rowFields>
  <rowItems count="119">
    <i>
      <x/>
    </i>
    <i r="1">
      <x v="2"/>
    </i>
    <i r="1">
      <x v="13"/>
    </i>
    <i r="1">
      <x v="19"/>
    </i>
    <i r="1">
      <x v="28"/>
    </i>
    <i r="1">
      <x v="32"/>
    </i>
    <i>
      <x v="1"/>
    </i>
    <i r="1">
      <x v="13"/>
    </i>
    <i r="1">
      <x v="28"/>
    </i>
    <i>
      <x v="2"/>
    </i>
    <i r="1">
      <x v="5"/>
    </i>
    <i r="1">
      <x v="8"/>
    </i>
    <i r="1">
      <x v="13"/>
    </i>
    <i r="1">
      <x v="19"/>
    </i>
    <i r="1">
      <x v="21"/>
    </i>
    <i r="1">
      <x v="28"/>
    </i>
    <i>
      <x v="3"/>
    </i>
    <i r="1">
      <x v="13"/>
    </i>
    <i r="1">
      <x v="28"/>
    </i>
    <i r="1">
      <x v="36"/>
    </i>
    <i>
      <x v="4"/>
    </i>
    <i r="1">
      <x/>
    </i>
    <i r="1">
      <x v="1"/>
    </i>
    <i r="1">
      <x v="3"/>
    </i>
    <i r="1">
      <x v="4"/>
    </i>
    <i r="1">
      <x v="5"/>
    </i>
    <i r="1"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6"/>
    </i>
    <i r="1">
      <x v="28"/>
    </i>
    <i r="1">
      <x v="29"/>
    </i>
    <i r="1">
      <x v="33"/>
    </i>
    <i>
      <x v="5"/>
    </i>
    <i r="1">
      <x v="13"/>
    </i>
    <i r="1">
      <x v="24"/>
    </i>
    <i r="1">
      <x v="28"/>
    </i>
    <i r="1">
      <x v="30"/>
    </i>
    <i>
      <x v="6"/>
    </i>
    <i r="1">
      <x v="13"/>
    </i>
    <i r="1">
      <x v="19"/>
    </i>
    <i r="1">
      <x v="22"/>
    </i>
    <i r="1">
      <x v="23"/>
    </i>
    <i r="1">
      <x v="27"/>
    </i>
    <i r="1">
      <x v="28"/>
    </i>
    <i r="1">
      <x v="37"/>
    </i>
    <i>
      <x v="7"/>
    </i>
    <i r="1">
      <x v="8"/>
    </i>
    <i r="1">
      <x v="13"/>
    </i>
    <i r="1">
      <x v="28"/>
    </i>
    <i>
      <x v="8"/>
    </i>
    <i r="1">
      <x v="13"/>
    </i>
    <i r="1">
      <x v="18"/>
    </i>
    <i r="1">
      <x v="19"/>
    </i>
    <i r="1">
      <x v="24"/>
    </i>
    <i r="1">
      <x v="28"/>
    </i>
    <i r="1">
      <x v="34"/>
    </i>
    <i>
      <x v="9"/>
    </i>
    <i r="1">
      <x v="13"/>
    </i>
    <i r="1">
      <x v="28"/>
    </i>
    <i r="1">
      <x v="35"/>
    </i>
    <i>
      <x v="10"/>
    </i>
    <i r="1">
      <x v="13"/>
    </i>
    <i r="1">
      <x v="28"/>
    </i>
    <i r="1">
      <x v="38"/>
    </i>
    <i>
      <x v="11"/>
    </i>
    <i r="1">
      <x v="8"/>
    </i>
    <i r="1">
      <x v="13"/>
    </i>
    <i r="1">
      <x v="28"/>
    </i>
    <i>
      <x v="12"/>
    </i>
    <i r="1">
      <x v="6"/>
    </i>
    <i r="1">
      <x v="8"/>
    </i>
    <i r="1">
      <x v="13"/>
    </i>
    <i r="1">
      <x v="18"/>
    </i>
    <i r="1">
      <x v="22"/>
    </i>
    <i r="1">
      <x v="23"/>
    </i>
    <i r="1">
      <x v="26"/>
    </i>
    <i r="1">
      <x v="28"/>
    </i>
    <i r="1">
      <x v="29"/>
    </i>
    <i>
      <x v="13"/>
    </i>
    <i r="1">
      <x v="13"/>
    </i>
    <i r="1">
      <x v="28"/>
    </i>
    <i r="1">
      <x v="38"/>
    </i>
    <i>
      <x v="14"/>
    </i>
    <i r="1">
      <x v="13"/>
    </i>
    <i r="1">
      <x v="28"/>
    </i>
    <i r="1">
      <x v="32"/>
    </i>
    <i>
      <x v="15"/>
    </i>
    <i r="1">
      <x v="5"/>
    </i>
    <i r="1">
      <x v="13"/>
    </i>
    <i r="1">
      <x v="24"/>
    </i>
    <i r="1">
      <x v="25"/>
    </i>
    <i r="1">
      <x v="28"/>
    </i>
    <i r="1">
      <x v="29"/>
    </i>
    <i r="1">
      <x v="30"/>
    </i>
    <i r="1">
      <x v="37"/>
    </i>
    <i>
      <x v="16"/>
    </i>
    <i r="1">
      <x v="13"/>
    </i>
    <i r="1">
      <x v="28"/>
    </i>
    <i r="1">
      <x v="38"/>
    </i>
    <i>
      <x v="17"/>
    </i>
    <i r="1">
      <x v="13"/>
    </i>
    <i r="1">
      <x v="28"/>
    </i>
    <i>
      <x v="18"/>
    </i>
    <i r="1">
      <x v="31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# of families" fld="14" baseField="2" baseItem="23" numFmtId="3"/>
    <dataField name="Sum of #  of HHs reached with NFI Kits" fld="15" baseField="2" baseItem="30" numFmtId="3"/>
  </dataFields>
  <formats count="12">
    <format dxfId="55">
      <pivotArea type="all" dataOnly="0" outline="0" fieldPosition="0"/>
    </format>
    <format dxfId="54">
      <pivotArea type="all" dataOnly="0" outline="0" fieldPosition="0"/>
    </format>
    <format dxfId="53">
      <pivotArea dataOnly="0" labelOnly="1" fieldPosition="0">
        <references count="1">
          <reference field="5" count="1">
            <x v="18"/>
          </reference>
        </references>
      </pivotArea>
    </format>
    <format dxfId="52">
      <pivotArea collapsedLevelsAreSubtotals="1" fieldPosition="0">
        <references count="1">
          <reference field="5" count="1">
            <x v="18"/>
          </reference>
        </references>
      </pivotArea>
    </format>
    <format dxfId="5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9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8">
      <pivotArea collapsedLevelsAreSubtotals="1" fieldPosition="0">
        <references count="2">
          <reference field="4294967294" count="1" selected="0">
            <x v="1"/>
          </reference>
          <reference field="5" count="1">
            <x v="18"/>
          </reference>
        </references>
      </pivotArea>
    </format>
    <format dxfId="47">
      <pivotArea outline="0" fieldPosition="0">
        <references count="1">
          <reference field="4294967294" count="1">
            <x v="0"/>
          </reference>
        </references>
      </pivotArea>
    </format>
    <format dxfId="46">
      <pivotArea outline="0" fieldPosition="0">
        <references count="1">
          <reference field="4294967294" count="1">
            <x v="1"/>
          </reference>
        </references>
      </pivotArea>
    </format>
    <format dxfId="45">
      <pivotArea dataOnly="0" labelOnly="1" fieldPosition="0">
        <references count="1">
          <reference field="5" count="1">
            <x v="18"/>
          </reference>
        </references>
      </pivotArea>
    </format>
    <format dxfId="44">
      <pivotArea dataOnly="0" labelOnly="1" fieldPosition="0">
        <references count="1">
          <reference field="5" count="1">
            <x v="1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 rowHeaderCaption="Shelter Partners per Governorate">
  <location ref="A1:H73" firstHeaderRow="0" firstDataRow="1" firstDataCol="1"/>
  <pivotFields count="25">
    <pivotField showAll="0"/>
    <pivotField showAll="0"/>
    <pivotField axis="axisRow" showAll="0">
      <items count="21">
        <item x="5"/>
        <item x="15"/>
        <item x="1"/>
        <item x="8"/>
        <item x="4"/>
        <item x="0"/>
        <item x="9"/>
        <item x="13"/>
        <item x="3"/>
        <item x="10"/>
        <item x="11"/>
        <item x="14"/>
        <item x="7"/>
        <item x="6"/>
        <item x="2"/>
        <item x="12"/>
        <item x="19"/>
        <item x="16"/>
        <item x="17"/>
        <item x="18"/>
        <item t="default"/>
      </items>
    </pivotField>
    <pivotField showAll="0"/>
    <pivotField showAll="0"/>
    <pivotField axis="axisRow" showAll="0">
      <items count="17">
        <item x="7"/>
        <item x="10"/>
        <item x="2"/>
        <item x="14"/>
        <item x="1"/>
        <item x="0"/>
        <item x="3"/>
        <item x="4"/>
        <item x="6"/>
        <item x="8"/>
        <item x="5"/>
        <item x="9"/>
        <item x="13"/>
        <item x="11"/>
        <item x="12"/>
        <item x="1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2">
    <field x="5"/>
    <field x="2"/>
  </rowFields>
  <rowItems count="72">
    <i>
      <x/>
    </i>
    <i r="1">
      <x v="5"/>
    </i>
    <i r="1">
      <x v="14"/>
    </i>
    <i>
      <x v="1"/>
    </i>
    <i r="1">
      <x v="14"/>
    </i>
    <i>
      <x v="2"/>
    </i>
    <i r="1">
      <x v="5"/>
    </i>
    <i r="1">
      <x v="7"/>
    </i>
    <i r="1">
      <x v="8"/>
    </i>
    <i r="1">
      <x v="14"/>
    </i>
    <i>
      <x v="3"/>
    </i>
    <i r="1">
      <x v="14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8"/>
    </i>
    <i r="1">
      <x v="9"/>
    </i>
    <i r="1">
      <x v="13"/>
    </i>
    <i r="1">
      <x v="14"/>
    </i>
    <i>
      <x v="5"/>
    </i>
    <i r="1">
      <x v="5"/>
    </i>
    <i r="1">
      <x v="10"/>
    </i>
    <i r="1">
      <x v="14"/>
    </i>
    <i>
      <x v="6"/>
    </i>
    <i r="1">
      <x v="2"/>
    </i>
    <i r="1">
      <x v="5"/>
    </i>
    <i r="1">
      <x v="9"/>
    </i>
    <i r="1">
      <x v="10"/>
    </i>
    <i r="1">
      <x v="11"/>
    </i>
    <i r="1">
      <x v="13"/>
    </i>
    <i r="1">
      <x v="14"/>
    </i>
    <i r="1">
      <x v="17"/>
    </i>
    <i>
      <x v="7"/>
    </i>
    <i r="1">
      <x v="5"/>
    </i>
    <i r="1">
      <x v="14"/>
    </i>
    <i>
      <x v="8"/>
    </i>
    <i r="1">
      <x v="5"/>
    </i>
    <i r="1">
      <x v="6"/>
    </i>
    <i r="1">
      <x v="10"/>
    </i>
    <i r="1">
      <x v="14"/>
    </i>
    <i>
      <x v="9"/>
    </i>
    <i r="1">
      <x v="5"/>
    </i>
    <i r="1">
      <x v="18"/>
    </i>
    <i>
      <x v="10"/>
    </i>
    <i r="1">
      <x v="5"/>
    </i>
    <i r="1">
      <x v="8"/>
    </i>
    <i r="1">
      <x v="14"/>
    </i>
    <i>
      <x v="11"/>
    </i>
    <i r="1">
      <x v="2"/>
    </i>
    <i r="1">
      <x v="3"/>
    </i>
    <i r="1">
      <x v="5"/>
    </i>
    <i r="1">
      <x v="11"/>
    </i>
    <i r="1">
      <x v="19"/>
    </i>
    <i>
      <x v="12"/>
    </i>
    <i r="1">
      <x v="5"/>
    </i>
    <i r="1">
      <x v="14"/>
    </i>
    <i>
      <x v="13"/>
    </i>
    <i r="1">
      <x v="5"/>
    </i>
    <i r="1">
      <x v="12"/>
    </i>
    <i r="1">
      <x v="13"/>
    </i>
    <i r="1">
      <x v="14"/>
    </i>
    <i r="1">
      <x v="15"/>
    </i>
    <i r="1">
      <x v="17"/>
    </i>
    <i>
      <x v="14"/>
    </i>
    <i r="1">
      <x v="14"/>
    </i>
    <i>
      <x v="15"/>
    </i>
    <i r="1">
      <x v="16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Sum of Tents" fld="15" baseField="5" baseItem="0"/>
    <dataField name="Sum of Prefabs" fld="18" baseField="2" baseItem="5"/>
    <dataField name="Sum of Sealing off Kits/basic repair of shelters or collective centres" fld="19" baseField="5" baseItem="0"/>
    <dataField name="Sum of # of minor /  large scale shelter repairs individual family shelter units (ActivityInfo 2.4)" fld="20" baseField="5" baseItem="0"/>
    <dataField name="Sum of # of Collective centres repaired - public buildings (ActivityInfo 2.2)" fld="21" baseField="5" baseItem="0"/>
    <dataField name="Sum of New Construction of shelter units for individual families" fld="22" baseField="5" baseItem="0"/>
    <dataField name="Sum of RHU (Refugee Housing Units)" fld="23" baseField="5" baseItem="9"/>
  </dataFields>
  <formats count="44">
    <format dxfId="43">
      <pivotArea type="all" dataOnly="0" outline="0" fieldPosition="0"/>
    </format>
    <format dxfId="42">
      <pivotArea collapsedLevelsAreSubtotals="1" fieldPosition="0">
        <references count="1">
          <reference field="5" count="1">
            <x v="0"/>
          </reference>
        </references>
      </pivotArea>
    </format>
    <format dxfId="41">
      <pivotArea collapsedLevelsAreSubtotals="1" fieldPosition="0">
        <references count="2">
          <reference field="2" count="2">
            <x v="5"/>
            <x v="14"/>
          </reference>
          <reference field="5" count="1" selected="0">
            <x v="0"/>
          </reference>
        </references>
      </pivotArea>
    </format>
    <format dxfId="40">
      <pivotArea collapsedLevelsAreSubtotals="1" fieldPosition="0">
        <references count="1">
          <reference field="5" count="1">
            <x v="1"/>
          </reference>
        </references>
      </pivotArea>
    </format>
    <format dxfId="39">
      <pivotArea collapsedLevelsAreSubtotals="1" fieldPosition="0">
        <references count="2">
          <reference field="2" count="1">
            <x v="14"/>
          </reference>
          <reference field="5" count="1" selected="0">
            <x v="1"/>
          </reference>
        </references>
      </pivotArea>
    </format>
    <format dxfId="38">
      <pivotArea collapsedLevelsAreSubtotals="1" fieldPosition="0">
        <references count="1">
          <reference field="5" count="1">
            <x v="2"/>
          </reference>
        </references>
      </pivotArea>
    </format>
    <format dxfId="37">
      <pivotArea collapsedLevelsAreSubtotals="1" fieldPosition="0">
        <references count="2">
          <reference field="2" count="4">
            <x v="5"/>
            <x v="7"/>
            <x v="8"/>
            <x v="14"/>
          </reference>
          <reference field="5" count="1" selected="0">
            <x v="2"/>
          </reference>
        </references>
      </pivotArea>
    </format>
    <format dxfId="36">
      <pivotArea collapsedLevelsAreSubtotals="1" fieldPosition="0">
        <references count="1">
          <reference field="5" count="1">
            <x v="3"/>
          </reference>
        </references>
      </pivotArea>
    </format>
    <format dxfId="35">
      <pivotArea collapsedLevelsAreSubtotals="1" fieldPosition="0">
        <references count="2">
          <reference field="2" count="1">
            <x v="14"/>
          </reference>
          <reference field="5" count="1" selected="0">
            <x v="3"/>
          </reference>
        </references>
      </pivotArea>
    </format>
    <format dxfId="34">
      <pivotArea collapsedLevelsAreSubtotals="1" fieldPosition="0">
        <references count="1">
          <reference field="5" count="1">
            <x v="4"/>
          </reference>
        </references>
      </pivotArea>
    </format>
    <format dxfId="33">
      <pivotArea collapsedLevelsAreSubtotals="1" fieldPosition="0">
        <references count="2">
          <reference field="2" count="10">
            <x v="0"/>
            <x v="1"/>
            <x v="2"/>
            <x v="3"/>
            <x v="4"/>
            <x v="5"/>
            <x v="8"/>
            <x v="9"/>
            <x v="13"/>
            <x v="14"/>
          </reference>
          <reference field="5" count="1" selected="0">
            <x v="4"/>
          </reference>
        </references>
      </pivotArea>
    </format>
    <format dxfId="32">
      <pivotArea collapsedLevelsAreSubtotals="1" fieldPosition="0">
        <references count="1">
          <reference field="5" count="1">
            <x v="5"/>
          </reference>
        </references>
      </pivotArea>
    </format>
    <format dxfId="31">
      <pivotArea collapsedLevelsAreSubtotals="1" fieldPosition="0">
        <references count="2">
          <reference field="2" count="3">
            <x v="5"/>
            <x v="10"/>
            <x v="14"/>
          </reference>
          <reference field="5" count="1" selected="0">
            <x v="5"/>
          </reference>
        </references>
      </pivotArea>
    </format>
    <format dxfId="30">
      <pivotArea collapsedLevelsAreSubtotals="1" fieldPosition="0">
        <references count="1">
          <reference field="5" count="1">
            <x v="6"/>
          </reference>
        </references>
      </pivotArea>
    </format>
    <format dxfId="29">
      <pivotArea collapsedLevelsAreSubtotals="1" fieldPosition="0">
        <references count="2">
          <reference field="2" count="7">
            <x v="2"/>
            <x v="5"/>
            <x v="9"/>
            <x v="10"/>
            <x v="11"/>
            <x v="13"/>
            <x v="14"/>
          </reference>
          <reference field="5" count="1" selected="0">
            <x v="6"/>
          </reference>
        </references>
      </pivotArea>
    </format>
    <format dxfId="28">
      <pivotArea collapsedLevelsAreSubtotals="1" fieldPosition="0">
        <references count="1">
          <reference field="5" count="1">
            <x v="7"/>
          </reference>
        </references>
      </pivotArea>
    </format>
    <format dxfId="27">
      <pivotArea collapsedLevelsAreSubtotals="1" fieldPosition="0">
        <references count="2">
          <reference field="2" count="2">
            <x v="5"/>
            <x v="14"/>
          </reference>
          <reference field="5" count="1" selected="0">
            <x v="7"/>
          </reference>
        </references>
      </pivotArea>
    </format>
    <format dxfId="26">
      <pivotArea collapsedLevelsAreSubtotals="1" fieldPosition="0">
        <references count="1">
          <reference field="5" count="1">
            <x v="8"/>
          </reference>
        </references>
      </pivotArea>
    </format>
    <format dxfId="25">
      <pivotArea collapsedLevelsAreSubtotals="1" fieldPosition="0">
        <references count="2">
          <reference field="2" count="4">
            <x v="5"/>
            <x v="6"/>
            <x v="10"/>
            <x v="14"/>
          </reference>
          <reference field="5" count="1" selected="0">
            <x v="8"/>
          </reference>
        </references>
      </pivotArea>
    </format>
    <format dxfId="24">
      <pivotArea collapsedLevelsAreSubtotals="1" fieldPosition="0">
        <references count="1">
          <reference field="5" count="1">
            <x v="9"/>
          </reference>
        </references>
      </pivotArea>
    </format>
    <format dxfId="23">
      <pivotArea collapsedLevelsAreSubtotals="1" fieldPosition="0">
        <references count="2">
          <reference field="2" count="1">
            <x v="5"/>
          </reference>
          <reference field="5" count="1" selected="0">
            <x v="9"/>
          </reference>
        </references>
      </pivotArea>
    </format>
    <format dxfId="22">
      <pivotArea collapsedLevelsAreSubtotals="1" fieldPosition="0">
        <references count="1">
          <reference field="5" count="1">
            <x v="10"/>
          </reference>
        </references>
      </pivotArea>
    </format>
    <format dxfId="21">
      <pivotArea collapsedLevelsAreSubtotals="1" fieldPosition="0">
        <references count="2">
          <reference field="2" count="3">
            <x v="5"/>
            <x v="8"/>
            <x v="14"/>
          </reference>
          <reference field="5" count="1" selected="0">
            <x v="10"/>
          </reference>
        </references>
      </pivotArea>
    </format>
    <format dxfId="20">
      <pivotArea collapsedLevelsAreSubtotals="1" fieldPosition="0">
        <references count="1">
          <reference field="5" count="1">
            <x v="11"/>
          </reference>
        </references>
      </pivotArea>
    </format>
    <format dxfId="19">
      <pivotArea collapsedLevelsAreSubtotals="1" fieldPosition="0">
        <references count="2">
          <reference field="2" count="3">
            <x v="3"/>
            <x v="5"/>
            <x v="11"/>
          </reference>
          <reference field="5" count="1" selected="0">
            <x v="11"/>
          </reference>
        </references>
      </pivotArea>
    </format>
    <format dxfId="18">
      <pivotArea collapsedLevelsAreSubtotals="1" fieldPosition="0">
        <references count="1">
          <reference field="5" count="1">
            <x v="12"/>
          </reference>
        </references>
      </pivotArea>
    </format>
    <format dxfId="17">
      <pivotArea collapsedLevelsAreSubtotals="1" fieldPosition="0">
        <references count="2">
          <reference field="2" count="2">
            <x v="5"/>
            <x v="14"/>
          </reference>
          <reference field="5" count="1" selected="0">
            <x v="12"/>
          </reference>
        </references>
      </pivotArea>
    </format>
    <format dxfId="16">
      <pivotArea collapsedLevelsAreSubtotals="1" fieldPosition="0">
        <references count="1">
          <reference field="5" count="1">
            <x v="13"/>
          </reference>
        </references>
      </pivotArea>
    </format>
    <format dxfId="15">
      <pivotArea collapsedLevelsAreSubtotals="1" fieldPosition="0">
        <references count="2">
          <reference field="2" count="5">
            <x v="5"/>
            <x v="12"/>
            <x v="13"/>
            <x v="14"/>
            <x v="15"/>
          </reference>
          <reference field="5" count="1" selected="0">
            <x v="13"/>
          </reference>
        </references>
      </pivotArea>
    </format>
    <format dxfId="14">
      <pivotArea collapsedLevelsAreSubtotals="1" fieldPosition="0">
        <references count="1">
          <reference field="5" count="1">
            <x v="14"/>
          </reference>
        </references>
      </pivotArea>
    </format>
    <format dxfId="13">
      <pivotArea collapsedLevelsAreSubtotals="1" fieldPosition="0">
        <references count="2">
          <reference field="2" count="1">
            <x v="14"/>
          </reference>
          <reference field="5" count="1" selected="0">
            <x v="14"/>
          </reference>
        </references>
      </pivotArea>
    </format>
    <format dxfId="12">
      <pivotArea collapsedLevelsAreSubtotals="1" fieldPosition="0">
        <references count="1">
          <reference field="5" count="1">
            <x v="15"/>
          </reference>
        </references>
      </pivotArea>
    </format>
    <format dxfId="11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0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8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7">
      <pivotArea collapsedLevelsAreSubtotals="1" fieldPosition="0">
        <references count="1">
          <reference field="5" count="1">
            <x v="15"/>
          </reference>
        </references>
      </pivotArea>
    </format>
    <format dxfId="6">
      <pivotArea collapsedLevelsAreSubtotals="1" fieldPosition="0">
        <references count="1">
          <reference field="5" count="1">
            <x v="15"/>
          </reference>
        </references>
      </pivotArea>
    </format>
    <format dxfId="5">
      <pivotArea type="all" dataOnly="0" outline="0" fieldPosition="0"/>
    </format>
    <format dxfId="4">
      <pivotArea dataOnly="0" labelOnly="1" fieldPosition="0">
        <references count="1">
          <reference field="5" count="1">
            <x v="15"/>
          </reference>
        </references>
      </pivotArea>
    </format>
    <format dxfId="3">
      <pivotArea dataOnly="0" labelOnly="1" fieldPosition="0">
        <references count="1">
          <reference field="5" count="1">
            <x v="15"/>
          </reference>
        </references>
      </pivotArea>
    </format>
    <format dxfId="2">
      <pivotArea dataOnly="0" labelOnly="1" fieldPosition="0">
        <references count="1">
          <reference field="5" count="1">
            <x v="15"/>
          </reference>
        </references>
      </pivotArea>
    </format>
    <format dxfId="1">
      <pivotArea dataOnly="0" labelOnly="1" fieldPosition="0">
        <references count="1">
          <reference field="5" count="1">
            <x v="15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2365"/>
  <sheetViews>
    <sheetView showGridLines="0" zoomScale="80" zoomScaleNormal="80" workbookViewId="0">
      <pane xSplit="3" ySplit="1" topLeftCell="D971" activePane="bottomRight" state="frozen"/>
      <selection activeCell="S1" sqref="S1"/>
      <selection pane="topRight" activeCell="S1" sqref="S1"/>
      <selection pane="bottomLeft" activeCell="S1" sqref="S1"/>
      <selection pane="bottomRight" activeCell="S1022" sqref="S1022"/>
    </sheetView>
  </sheetViews>
  <sheetFormatPr defaultColWidth="8.85546875" defaultRowHeight="12.75"/>
  <cols>
    <col min="1" max="1" width="5.28515625" style="357" customWidth="1"/>
    <col min="2" max="2" width="9.85546875" style="339" customWidth="1"/>
    <col min="3" max="3" width="12.42578125" style="339" customWidth="1"/>
    <col min="4" max="4" width="12.28515625" style="339" customWidth="1"/>
    <col min="5" max="5" width="13" style="339" customWidth="1"/>
    <col min="6" max="6" width="18.28515625" style="339" customWidth="1"/>
    <col min="7" max="7" width="6.42578125" style="339" hidden="1" customWidth="1"/>
    <col min="8" max="8" width="15.28515625" style="339" customWidth="1"/>
    <col min="9" max="9" width="21.28515625" style="339" hidden="1" customWidth="1"/>
    <col min="10" max="10" width="16.140625" style="339" customWidth="1"/>
    <col min="11" max="11" width="11" style="339" customWidth="1"/>
    <col min="12" max="12" width="10.85546875" style="339" customWidth="1"/>
    <col min="13" max="13" width="11.85546875" style="339" customWidth="1"/>
    <col min="14" max="14" width="8.85546875" style="339" customWidth="1"/>
    <col min="15" max="15" width="15.85546875" style="35" customWidth="1"/>
    <col min="16" max="16" width="8.7109375" style="36" customWidth="1"/>
    <col min="17" max="17" width="17" style="36" customWidth="1"/>
    <col min="18" max="18" width="11.85546875" style="357" customWidth="1"/>
    <col min="19" max="19" width="10.28515625" style="357" customWidth="1"/>
    <col min="20" max="20" width="9.28515625" style="357" customWidth="1"/>
    <col min="21" max="21" width="8.5703125" style="357" customWidth="1"/>
    <col min="22" max="22" width="10.5703125" style="357" customWidth="1"/>
    <col min="23" max="23" width="9.5703125" style="357" customWidth="1"/>
    <col min="24" max="24" width="10.28515625" style="357" customWidth="1"/>
    <col min="25" max="25" width="9.42578125" style="357" customWidth="1"/>
    <col min="26" max="26" width="9.140625" style="35" customWidth="1"/>
    <col min="27" max="27" width="7.85546875" style="35" customWidth="1"/>
    <col min="28" max="28" width="8.5703125" style="357" customWidth="1"/>
    <col min="29" max="29" width="8.140625" style="357" customWidth="1"/>
    <col min="30" max="30" width="9.140625" style="357" customWidth="1"/>
    <col min="31" max="31" width="9.5703125" style="357" customWidth="1"/>
    <col min="32" max="32" width="9" style="357" customWidth="1"/>
    <col min="33" max="33" width="9.85546875" style="357" customWidth="1"/>
    <col min="34" max="34" width="11.42578125" style="357" customWidth="1"/>
    <col min="35" max="35" width="9.5703125" style="357" customWidth="1"/>
    <col min="36" max="36" width="11.7109375" style="357" customWidth="1"/>
    <col min="37" max="37" width="9.42578125" style="357" customWidth="1"/>
    <col min="38" max="38" width="8.85546875" style="413" customWidth="1"/>
    <col min="39" max="39" width="8.7109375" style="357" customWidth="1"/>
    <col min="40" max="40" width="8.85546875" style="413" customWidth="1"/>
    <col min="41" max="41" width="8.140625" style="357" customWidth="1"/>
    <col min="42" max="42" width="8.85546875" style="357" customWidth="1"/>
    <col min="43" max="43" width="8.85546875" style="321"/>
    <col min="44" max="16384" width="8.85546875" style="357"/>
  </cols>
  <sheetData>
    <row r="1" spans="1:43" s="340" customFormat="1" ht="68.25" customHeight="1">
      <c r="A1" s="453" t="s">
        <v>7174</v>
      </c>
      <c r="B1" s="454" t="s">
        <v>7176</v>
      </c>
      <c r="C1" s="454" t="s">
        <v>7177</v>
      </c>
      <c r="D1" s="454" t="s">
        <v>7178</v>
      </c>
      <c r="E1" s="454" t="s">
        <v>7211</v>
      </c>
      <c r="F1" s="455" t="s">
        <v>7179</v>
      </c>
      <c r="G1" s="456" t="s">
        <v>375</v>
      </c>
      <c r="H1" s="455" t="s">
        <v>373</v>
      </c>
      <c r="I1" s="457" t="s">
        <v>376</v>
      </c>
      <c r="J1" s="455" t="s">
        <v>7180</v>
      </c>
      <c r="K1" s="458" t="s">
        <v>7190</v>
      </c>
      <c r="L1" s="458" t="s">
        <v>7191</v>
      </c>
      <c r="M1" s="458" t="s">
        <v>7182</v>
      </c>
      <c r="N1" s="458" t="s">
        <v>7338</v>
      </c>
      <c r="O1" s="459" t="s">
        <v>7184</v>
      </c>
      <c r="P1" s="460" t="s">
        <v>7398</v>
      </c>
      <c r="Q1" s="459" t="s">
        <v>7383</v>
      </c>
      <c r="R1" s="459" t="s">
        <v>7185</v>
      </c>
      <c r="S1" s="461" t="s">
        <v>7192</v>
      </c>
      <c r="T1" s="461" t="s">
        <v>7193</v>
      </c>
      <c r="U1" s="461" t="s">
        <v>7194</v>
      </c>
      <c r="V1" s="461" t="s">
        <v>7195</v>
      </c>
      <c r="W1" s="461" t="s">
        <v>7378</v>
      </c>
      <c r="X1" s="461" t="s">
        <v>7196</v>
      </c>
      <c r="Y1" s="461" t="s">
        <v>7197</v>
      </c>
      <c r="Z1" s="461" t="s">
        <v>7198</v>
      </c>
      <c r="AA1" s="461" t="s">
        <v>7199</v>
      </c>
      <c r="AB1" s="461" t="s">
        <v>7200</v>
      </c>
      <c r="AC1" s="461" t="s">
        <v>7201</v>
      </c>
      <c r="AD1" s="461" t="s">
        <v>7202</v>
      </c>
      <c r="AE1" s="461" t="s">
        <v>7203</v>
      </c>
      <c r="AF1" s="461" t="s">
        <v>7204</v>
      </c>
      <c r="AG1" s="462" t="s">
        <v>7205</v>
      </c>
      <c r="AH1" s="461" t="s">
        <v>7290</v>
      </c>
      <c r="AI1" s="463" t="s">
        <v>7347</v>
      </c>
      <c r="AJ1" s="463" t="s">
        <v>7348</v>
      </c>
      <c r="AK1" s="463" t="s">
        <v>7349</v>
      </c>
      <c r="AL1" s="461" t="s">
        <v>7206</v>
      </c>
      <c r="AM1" s="461" t="s">
        <v>7207</v>
      </c>
      <c r="AN1" s="461" t="s">
        <v>7208</v>
      </c>
      <c r="AO1" s="461" t="s">
        <v>7209</v>
      </c>
      <c r="AP1" s="461" t="s">
        <v>7210</v>
      </c>
      <c r="AQ1" s="320" t="s">
        <v>7395</v>
      </c>
    </row>
    <row r="2" spans="1:43" ht="12.75" customHeight="1">
      <c r="A2" s="157">
        <v>1</v>
      </c>
      <c r="B2" s="435">
        <v>42005</v>
      </c>
      <c r="C2" s="430" t="s">
        <v>1321</v>
      </c>
      <c r="D2" s="360" t="s">
        <v>1251</v>
      </c>
      <c r="E2" s="360" t="s">
        <v>7288</v>
      </c>
      <c r="F2" s="430" t="s">
        <v>7082</v>
      </c>
      <c r="G2" s="359"/>
      <c r="H2" s="430" t="s">
        <v>7084</v>
      </c>
      <c r="I2" s="359"/>
      <c r="J2" s="430"/>
      <c r="K2" s="430" t="s">
        <v>7126</v>
      </c>
      <c r="L2" s="430" t="s">
        <v>1256</v>
      </c>
      <c r="M2" s="430" t="s">
        <v>7158</v>
      </c>
      <c r="N2" s="430" t="s">
        <v>1261</v>
      </c>
      <c r="O2" s="179">
        <v>230</v>
      </c>
      <c r="P2" s="196">
        <v>230</v>
      </c>
      <c r="Q2" s="196"/>
      <c r="R2" s="431"/>
      <c r="S2" s="431">
        <v>0</v>
      </c>
      <c r="T2" s="431">
        <v>0</v>
      </c>
      <c r="U2" s="216">
        <v>230</v>
      </c>
      <c r="V2" s="431">
        <v>0</v>
      </c>
      <c r="W2" s="216">
        <v>1380</v>
      </c>
      <c r="X2" s="216">
        <v>230</v>
      </c>
      <c r="Y2" s="216">
        <v>230</v>
      </c>
      <c r="Z2" s="431">
        <v>0</v>
      </c>
      <c r="AA2" s="216">
        <v>230</v>
      </c>
      <c r="AB2" s="431">
        <v>0</v>
      </c>
      <c r="AC2" s="431">
        <v>0</v>
      </c>
      <c r="AD2" s="431">
        <v>0</v>
      </c>
      <c r="AE2" s="431">
        <v>0</v>
      </c>
      <c r="AF2" s="431">
        <v>0</v>
      </c>
      <c r="AG2" s="431">
        <v>0</v>
      </c>
      <c r="AH2" s="431">
        <v>0</v>
      </c>
      <c r="AI2" s="431">
        <v>0</v>
      </c>
      <c r="AJ2" s="431">
        <v>0</v>
      </c>
      <c r="AK2" s="431">
        <v>0</v>
      </c>
      <c r="AL2" s="432">
        <v>0</v>
      </c>
      <c r="AM2" s="431">
        <v>0</v>
      </c>
      <c r="AN2" s="432">
        <v>0</v>
      </c>
      <c r="AO2" s="431">
        <v>0</v>
      </c>
      <c r="AP2" s="431">
        <v>0</v>
      </c>
      <c r="AQ2" s="47"/>
    </row>
    <row r="3" spans="1:43" ht="12.75" customHeight="1">
      <c r="A3" s="157">
        <v>2</v>
      </c>
      <c r="B3" s="341">
        <v>42005</v>
      </c>
      <c r="C3" s="430" t="s">
        <v>1321</v>
      </c>
      <c r="D3" s="430" t="s">
        <v>1251</v>
      </c>
      <c r="E3" s="360" t="s">
        <v>7288</v>
      </c>
      <c r="F3" s="430" t="s">
        <v>7085</v>
      </c>
      <c r="G3" s="359"/>
      <c r="H3" s="430"/>
      <c r="I3" s="359"/>
      <c r="J3" s="51" t="s">
        <v>1262</v>
      </c>
      <c r="K3" s="51" t="s">
        <v>7126</v>
      </c>
      <c r="L3" s="430" t="s">
        <v>1256</v>
      </c>
      <c r="M3" s="430" t="s">
        <v>7158</v>
      </c>
      <c r="N3" s="430" t="s">
        <v>1261</v>
      </c>
      <c r="O3" s="178">
        <v>65</v>
      </c>
      <c r="P3" s="178">
        <v>65</v>
      </c>
      <c r="Q3" s="178"/>
      <c r="R3" s="257"/>
      <c r="S3" s="217">
        <v>0</v>
      </c>
      <c r="T3" s="217">
        <v>0</v>
      </c>
      <c r="U3" s="217">
        <v>65</v>
      </c>
      <c r="V3" s="217">
        <v>0</v>
      </c>
      <c r="W3" s="217">
        <v>390</v>
      </c>
      <c r="X3" s="217">
        <v>65</v>
      </c>
      <c r="Y3" s="217">
        <v>65</v>
      </c>
      <c r="Z3" s="218">
        <v>0</v>
      </c>
      <c r="AA3" s="217">
        <v>65</v>
      </c>
      <c r="AB3" s="217">
        <v>65</v>
      </c>
      <c r="AC3" s="217">
        <v>65</v>
      </c>
      <c r="AD3" s="431">
        <v>0</v>
      </c>
      <c r="AE3" s="431">
        <v>0</v>
      </c>
      <c r="AF3" s="431">
        <v>0</v>
      </c>
      <c r="AG3" s="431">
        <v>0</v>
      </c>
      <c r="AH3" s="431">
        <v>0</v>
      </c>
      <c r="AI3" s="431">
        <v>0</v>
      </c>
      <c r="AJ3" s="431">
        <v>0</v>
      </c>
      <c r="AK3" s="431">
        <v>0</v>
      </c>
      <c r="AL3" s="432">
        <v>0</v>
      </c>
      <c r="AM3" s="431">
        <v>0</v>
      </c>
      <c r="AN3" s="432">
        <v>0</v>
      </c>
      <c r="AO3" s="431">
        <v>0</v>
      </c>
      <c r="AP3" s="431">
        <v>0</v>
      </c>
      <c r="AQ3" s="47"/>
    </row>
    <row r="4" spans="1:43" ht="12.75" customHeight="1">
      <c r="A4" s="157">
        <v>3</v>
      </c>
      <c r="B4" s="421">
        <v>42006</v>
      </c>
      <c r="C4" s="416" t="s">
        <v>1273</v>
      </c>
      <c r="D4" s="416" t="s">
        <v>1248</v>
      </c>
      <c r="E4" s="416"/>
      <c r="F4" s="416" t="s">
        <v>1347</v>
      </c>
      <c r="G4" s="416"/>
      <c r="H4" s="416"/>
      <c r="I4" s="46" t="str">
        <f>IF(H4&lt;&gt;"",LOOKUP(H4,District2,data!$P$2:$P$19),"")</f>
        <v/>
      </c>
      <c r="J4" s="427"/>
      <c r="K4" s="427" t="s">
        <v>7126</v>
      </c>
      <c r="L4" s="427" t="s">
        <v>1256</v>
      </c>
      <c r="M4" s="90" t="s">
        <v>7159</v>
      </c>
      <c r="N4" s="427" t="s">
        <v>7125</v>
      </c>
      <c r="O4" s="91">
        <v>1404</v>
      </c>
      <c r="P4" s="91"/>
      <c r="Q4" s="419"/>
      <c r="R4" s="91"/>
      <c r="S4" s="219"/>
      <c r="T4" s="219"/>
      <c r="U4" s="219"/>
      <c r="V4" s="219"/>
      <c r="W4" s="219"/>
      <c r="X4" s="219"/>
      <c r="Y4" s="219"/>
      <c r="Z4" s="219"/>
      <c r="AA4" s="219"/>
      <c r="AB4" s="219"/>
      <c r="AC4" s="219"/>
      <c r="AD4" s="219"/>
      <c r="AE4" s="219"/>
      <c r="AF4" s="219"/>
      <c r="AG4" s="219"/>
      <c r="AH4" s="219"/>
      <c r="AI4" s="219"/>
      <c r="AJ4" s="219"/>
      <c r="AK4" s="219"/>
      <c r="AL4" s="219"/>
      <c r="AM4" s="219"/>
      <c r="AN4" s="219"/>
      <c r="AO4" s="219"/>
      <c r="AP4" s="219"/>
      <c r="AQ4" s="223"/>
    </row>
    <row r="5" spans="1:43" ht="12.75" customHeight="1">
      <c r="A5" s="157">
        <v>4</v>
      </c>
      <c r="B5" s="341">
        <v>42006</v>
      </c>
      <c r="C5" s="430" t="s">
        <v>1321</v>
      </c>
      <c r="D5" s="360" t="s">
        <v>1251</v>
      </c>
      <c r="E5" s="360" t="s">
        <v>7288</v>
      </c>
      <c r="F5" s="430" t="s">
        <v>7082</v>
      </c>
      <c r="G5" s="359"/>
      <c r="H5" s="430" t="s">
        <v>7084</v>
      </c>
      <c r="I5" s="359"/>
      <c r="J5" s="430"/>
      <c r="K5" s="430" t="s">
        <v>7126</v>
      </c>
      <c r="L5" s="430" t="s">
        <v>1256</v>
      </c>
      <c r="M5" s="430" t="s">
        <v>7158</v>
      </c>
      <c r="N5" s="430" t="s">
        <v>1261</v>
      </c>
      <c r="O5" s="179">
        <v>190</v>
      </c>
      <c r="P5" s="196">
        <v>190</v>
      </c>
      <c r="Q5" s="196"/>
      <c r="R5" s="431"/>
      <c r="S5" s="431">
        <v>0</v>
      </c>
      <c r="T5" s="431">
        <v>0</v>
      </c>
      <c r="U5" s="216">
        <v>190</v>
      </c>
      <c r="V5" s="431">
        <v>0</v>
      </c>
      <c r="W5" s="216">
        <v>1140</v>
      </c>
      <c r="X5" s="216">
        <v>190</v>
      </c>
      <c r="Y5" s="216">
        <v>190</v>
      </c>
      <c r="Z5" s="431">
        <v>0</v>
      </c>
      <c r="AA5" s="216">
        <v>190</v>
      </c>
      <c r="AB5" s="431">
        <v>0</v>
      </c>
      <c r="AC5" s="431">
        <v>0</v>
      </c>
      <c r="AD5" s="431">
        <v>0</v>
      </c>
      <c r="AE5" s="431">
        <v>0</v>
      </c>
      <c r="AF5" s="431">
        <v>0</v>
      </c>
      <c r="AG5" s="431">
        <v>0</v>
      </c>
      <c r="AH5" s="431">
        <v>0</v>
      </c>
      <c r="AI5" s="431">
        <v>0</v>
      </c>
      <c r="AJ5" s="431">
        <v>0</v>
      </c>
      <c r="AK5" s="431">
        <v>0</v>
      </c>
      <c r="AL5" s="432">
        <v>0</v>
      </c>
      <c r="AM5" s="431">
        <v>0</v>
      </c>
      <c r="AN5" s="432">
        <v>0</v>
      </c>
      <c r="AO5" s="431">
        <v>0</v>
      </c>
      <c r="AP5" s="431">
        <v>0</v>
      </c>
      <c r="AQ5" s="431"/>
    </row>
    <row r="6" spans="1:43" ht="12.75" customHeight="1">
      <c r="A6" s="157">
        <v>5</v>
      </c>
      <c r="B6" s="421">
        <v>42007</v>
      </c>
      <c r="C6" s="416" t="s">
        <v>1273</v>
      </c>
      <c r="D6" s="416" t="s">
        <v>1248</v>
      </c>
      <c r="E6" s="416"/>
      <c r="F6" s="416" t="s">
        <v>1347</v>
      </c>
      <c r="G6" s="416"/>
      <c r="H6" s="416"/>
      <c r="I6" s="46" t="str">
        <f>IF(H6&lt;&gt;"",LOOKUP(H6,District2,data!$P$2:$P$19),"")</f>
        <v/>
      </c>
      <c r="J6" s="427"/>
      <c r="K6" s="427" t="s">
        <v>7126</v>
      </c>
      <c r="L6" s="427" t="s">
        <v>1256</v>
      </c>
      <c r="M6" s="90" t="s">
        <v>7159</v>
      </c>
      <c r="N6" s="427" t="s">
        <v>7125</v>
      </c>
      <c r="O6" s="91">
        <v>326</v>
      </c>
      <c r="P6" s="91"/>
      <c r="Q6" s="419"/>
      <c r="R6" s="91"/>
      <c r="S6" s="219"/>
      <c r="T6" s="219"/>
      <c r="U6" s="219"/>
      <c r="V6" s="219"/>
      <c r="W6" s="219"/>
      <c r="X6" s="219"/>
      <c r="Y6" s="219"/>
      <c r="Z6" s="219"/>
      <c r="AA6" s="219"/>
      <c r="AB6" s="219"/>
      <c r="AC6" s="219"/>
      <c r="AD6" s="219"/>
      <c r="AE6" s="219"/>
      <c r="AF6" s="219"/>
      <c r="AG6" s="219"/>
      <c r="AH6" s="219"/>
      <c r="AI6" s="219"/>
      <c r="AJ6" s="219"/>
      <c r="AK6" s="219"/>
      <c r="AL6" s="219"/>
      <c r="AM6" s="219"/>
      <c r="AN6" s="219"/>
      <c r="AO6" s="219"/>
      <c r="AP6" s="219"/>
      <c r="AQ6" s="223"/>
    </row>
    <row r="7" spans="1:43" ht="12.75" customHeight="1">
      <c r="A7" s="157">
        <v>6</v>
      </c>
      <c r="B7" s="341">
        <v>42007</v>
      </c>
      <c r="C7" s="430" t="s">
        <v>1321</v>
      </c>
      <c r="D7" s="360" t="s">
        <v>1251</v>
      </c>
      <c r="E7" s="360" t="s">
        <v>7288</v>
      </c>
      <c r="F7" s="430" t="s">
        <v>7082</v>
      </c>
      <c r="G7" s="359"/>
      <c r="H7" s="430" t="s">
        <v>7084</v>
      </c>
      <c r="I7" s="359"/>
      <c r="J7" s="430"/>
      <c r="K7" s="430" t="s">
        <v>7126</v>
      </c>
      <c r="L7" s="430" t="s">
        <v>1256</v>
      </c>
      <c r="M7" s="430" t="s">
        <v>7158</v>
      </c>
      <c r="N7" s="430" t="s">
        <v>1261</v>
      </c>
      <c r="O7" s="179">
        <v>126</v>
      </c>
      <c r="P7" s="196">
        <v>126</v>
      </c>
      <c r="Q7" s="196"/>
      <c r="R7" s="431"/>
      <c r="S7" s="431">
        <v>0</v>
      </c>
      <c r="T7" s="431">
        <v>0</v>
      </c>
      <c r="U7" s="216">
        <v>126</v>
      </c>
      <c r="V7" s="431">
        <v>0</v>
      </c>
      <c r="W7" s="216">
        <v>756</v>
      </c>
      <c r="X7" s="216">
        <v>126</v>
      </c>
      <c r="Y7" s="216">
        <v>126</v>
      </c>
      <c r="Z7" s="431">
        <v>0</v>
      </c>
      <c r="AA7" s="216">
        <v>126</v>
      </c>
      <c r="AB7" s="431">
        <v>0</v>
      </c>
      <c r="AC7" s="431">
        <v>0</v>
      </c>
      <c r="AD7" s="431">
        <v>0</v>
      </c>
      <c r="AE7" s="431">
        <v>0</v>
      </c>
      <c r="AF7" s="431">
        <v>0</v>
      </c>
      <c r="AG7" s="431">
        <v>0</v>
      </c>
      <c r="AH7" s="431">
        <v>0</v>
      </c>
      <c r="AI7" s="431">
        <v>0</v>
      </c>
      <c r="AJ7" s="431">
        <v>0</v>
      </c>
      <c r="AK7" s="431">
        <v>0</v>
      </c>
      <c r="AL7" s="432">
        <v>0</v>
      </c>
      <c r="AM7" s="431">
        <v>0</v>
      </c>
      <c r="AN7" s="432">
        <v>0</v>
      </c>
      <c r="AO7" s="431">
        <v>0</v>
      </c>
      <c r="AP7" s="431">
        <v>0</v>
      </c>
      <c r="AQ7" s="431"/>
    </row>
    <row r="8" spans="1:43" ht="12.75" customHeight="1">
      <c r="A8" s="157">
        <v>7</v>
      </c>
      <c r="B8" s="341">
        <v>42008</v>
      </c>
      <c r="C8" s="430" t="s">
        <v>1321</v>
      </c>
      <c r="D8" s="360" t="s">
        <v>1251</v>
      </c>
      <c r="E8" s="360" t="s">
        <v>7288</v>
      </c>
      <c r="F8" s="430" t="s">
        <v>7082</v>
      </c>
      <c r="G8" s="359"/>
      <c r="H8" s="430" t="s">
        <v>7084</v>
      </c>
      <c r="I8" s="359"/>
      <c r="J8" s="430"/>
      <c r="K8" s="430" t="s">
        <v>7126</v>
      </c>
      <c r="L8" s="430" t="s">
        <v>1256</v>
      </c>
      <c r="M8" s="430" t="s">
        <v>7158</v>
      </c>
      <c r="N8" s="430" t="s">
        <v>1261</v>
      </c>
      <c r="O8" s="179">
        <v>130</v>
      </c>
      <c r="P8" s="196">
        <v>130</v>
      </c>
      <c r="Q8" s="196"/>
      <c r="R8" s="431"/>
      <c r="S8" s="431">
        <v>0</v>
      </c>
      <c r="T8" s="431">
        <v>0</v>
      </c>
      <c r="U8" s="216">
        <v>130</v>
      </c>
      <c r="V8" s="431">
        <v>0</v>
      </c>
      <c r="W8" s="216">
        <v>780</v>
      </c>
      <c r="X8" s="216">
        <v>130</v>
      </c>
      <c r="Y8" s="216">
        <v>130</v>
      </c>
      <c r="Z8" s="431">
        <v>0</v>
      </c>
      <c r="AA8" s="216">
        <v>130</v>
      </c>
      <c r="AB8" s="431">
        <v>0</v>
      </c>
      <c r="AC8" s="431">
        <v>0</v>
      </c>
      <c r="AD8" s="431">
        <v>0</v>
      </c>
      <c r="AE8" s="431">
        <v>0</v>
      </c>
      <c r="AF8" s="431">
        <v>0</v>
      </c>
      <c r="AG8" s="431">
        <v>0</v>
      </c>
      <c r="AH8" s="431">
        <v>0</v>
      </c>
      <c r="AI8" s="431">
        <v>0</v>
      </c>
      <c r="AJ8" s="431">
        <v>0</v>
      </c>
      <c r="AK8" s="431">
        <v>0</v>
      </c>
      <c r="AL8" s="432">
        <v>0</v>
      </c>
      <c r="AM8" s="431">
        <v>0</v>
      </c>
      <c r="AN8" s="432">
        <v>0</v>
      </c>
      <c r="AO8" s="431">
        <v>0</v>
      </c>
      <c r="AP8" s="431">
        <v>0</v>
      </c>
      <c r="AQ8" s="431"/>
    </row>
    <row r="9" spans="1:43" ht="12.75" customHeight="1">
      <c r="A9" s="157">
        <v>8</v>
      </c>
      <c r="B9" s="418">
        <v>42009</v>
      </c>
      <c r="C9" s="415" t="s">
        <v>1311</v>
      </c>
      <c r="D9" s="415" t="s">
        <v>1250</v>
      </c>
      <c r="E9" s="415"/>
      <c r="F9" s="415" t="s">
        <v>7104</v>
      </c>
      <c r="G9" s="60" t="str">
        <f>IF(F9&lt;&gt;"",LOOKUP(F9,Governorate,data!$E$2:$E$19),"")</f>
        <v>IQ-G05</v>
      </c>
      <c r="H9" s="415" t="s">
        <v>7105</v>
      </c>
      <c r="I9" s="60" t="str">
        <f ca="1">IF(H9&lt;&gt;"",LOOKUP(H9,District2,data!$P$2:$P$19),"")</f>
        <v>IQ-D033</v>
      </c>
      <c r="J9" s="415"/>
      <c r="K9" s="415" t="s">
        <v>1259</v>
      </c>
      <c r="L9" s="415" t="s">
        <v>1256</v>
      </c>
      <c r="M9" s="415" t="s">
        <v>7158</v>
      </c>
      <c r="N9" s="415" t="s">
        <v>7125</v>
      </c>
      <c r="O9" s="177" t="s">
        <v>7260</v>
      </c>
      <c r="P9" s="422"/>
      <c r="Q9" s="175"/>
      <c r="R9" s="422"/>
      <c r="S9" s="47">
        <v>0</v>
      </c>
      <c r="T9" s="47">
        <v>0</v>
      </c>
      <c r="U9" s="47">
        <v>0</v>
      </c>
      <c r="V9" s="47">
        <v>0</v>
      </c>
      <c r="W9" s="422">
        <v>0</v>
      </c>
      <c r="X9" s="422">
        <v>0</v>
      </c>
      <c r="Y9" s="422">
        <v>0</v>
      </c>
      <c r="Z9" s="422">
        <v>0</v>
      </c>
      <c r="AA9" s="422">
        <v>0</v>
      </c>
      <c r="AB9" s="422">
        <v>0</v>
      </c>
      <c r="AC9" s="422">
        <v>0</v>
      </c>
      <c r="AD9" s="422">
        <v>100</v>
      </c>
      <c r="AE9" s="422">
        <v>0</v>
      </c>
      <c r="AF9" s="422">
        <v>0</v>
      </c>
      <c r="AG9" s="47">
        <v>0</v>
      </c>
      <c r="AH9" s="47">
        <v>0</v>
      </c>
      <c r="AI9" s="47">
        <v>0</v>
      </c>
      <c r="AJ9" s="47">
        <v>0</v>
      </c>
      <c r="AK9" s="47">
        <v>0</v>
      </c>
      <c r="AL9" s="114">
        <v>0</v>
      </c>
      <c r="AM9" s="114">
        <v>0</v>
      </c>
      <c r="AN9" s="114">
        <v>0</v>
      </c>
      <c r="AO9" s="114">
        <v>0</v>
      </c>
      <c r="AP9" s="47">
        <v>0</v>
      </c>
      <c r="AQ9" s="431"/>
    </row>
    <row r="10" spans="1:43" ht="12.75" customHeight="1">
      <c r="A10" s="157">
        <v>9</v>
      </c>
      <c r="B10" s="341">
        <v>42009</v>
      </c>
      <c r="C10" s="430" t="s">
        <v>1346</v>
      </c>
      <c r="D10" s="430" t="s">
        <v>1250</v>
      </c>
      <c r="E10" s="430" t="s">
        <v>1291</v>
      </c>
      <c r="F10" s="430" t="s">
        <v>1347</v>
      </c>
      <c r="G10" s="359" t="str">
        <f>IF(F10&lt;&gt;"",LOOKUP(F10,Governorate,data!$E$2:$E$19),"")</f>
        <v>IQ-G08</v>
      </c>
      <c r="H10" s="415" t="s">
        <v>7232</v>
      </c>
      <c r="I10" s="359" t="str">
        <f ca="1">IF(H10&lt;&gt;"",LOOKUP(H10,District2,data!$P$2:$P$19),"")</f>
        <v>IQ-D048</v>
      </c>
      <c r="J10" s="430"/>
      <c r="K10" s="430" t="s">
        <v>7126</v>
      </c>
      <c r="L10" s="430" t="s">
        <v>1256</v>
      </c>
      <c r="M10" s="430" t="s">
        <v>7158</v>
      </c>
      <c r="N10" s="430" t="s">
        <v>7125</v>
      </c>
      <c r="O10" s="177" t="s">
        <v>7260</v>
      </c>
      <c r="P10" s="422"/>
      <c r="Q10" s="175"/>
      <c r="R10" s="431"/>
      <c r="S10" s="47">
        <v>0</v>
      </c>
      <c r="T10" s="47">
        <v>0</v>
      </c>
      <c r="U10" s="47">
        <v>0</v>
      </c>
      <c r="V10" s="47">
        <v>0</v>
      </c>
      <c r="W10" s="47">
        <v>0</v>
      </c>
      <c r="X10" s="47">
        <v>0</v>
      </c>
      <c r="Y10" s="47">
        <v>0</v>
      </c>
      <c r="Z10" s="47">
        <v>0</v>
      </c>
      <c r="AA10" s="47">
        <v>0</v>
      </c>
      <c r="AB10" s="47">
        <v>0</v>
      </c>
      <c r="AC10" s="47">
        <v>0</v>
      </c>
      <c r="AD10" s="47">
        <v>0</v>
      </c>
      <c r="AE10" s="47">
        <v>0</v>
      </c>
      <c r="AF10" s="47">
        <v>0</v>
      </c>
      <c r="AG10" s="47">
        <v>0</v>
      </c>
      <c r="AH10" s="47">
        <v>0</v>
      </c>
      <c r="AI10" s="47">
        <v>0</v>
      </c>
      <c r="AJ10" s="47">
        <v>0</v>
      </c>
      <c r="AK10" s="47">
        <v>0</v>
      </c>
      <c r="AL10" s="114">
        <v>0</v>
      </c>
      <c r="AM10" s="114">
        <v>0</v>
      </c>
      <c r="AN10" s="114">
        <v>0</v>
      </c>
      <c r="AO10" s="431">
        <v>1000</v>
      </c>
      <c r="AP10" s="47">
        <v>0</v>
      </c>
      <c r="AQ10" s="431"/>
    </row>
    <row r="11" spans="1:43" ht="12.75" customHeight="1">
      <c r="A11" s="157">
        <v>10</v>
      </c>
      <c r="B11" s="341">
        <v>42009</v>
      </c>
      <c r="C11" s="430" t="s">
        <v>1299</v>
      </c>
      <c r="D11" s="430" t="s">
        <v>1250</v>
      </c>
      <c r="E11" s="430"/>
      <c r="F11" s="430" t="s">
        <v>1347</v>
      </c>
      <c r="G11" s="359" t="str">
        <f>IF(F11&lt;&gt;"",LOOKUP(F11,Governorate,data!$E$2:$E$19),"")</f>
        <v>IQ-G08</v>
      </c>
      <c r="H11" s="415" t="s">
        <v>1348</v>
      </c>
      <c r="I11" s="359" t="str">
        <f ca="1">IF(H11&lt;&gt;"",LOOKUP(H11,District2,data!$P$2:$P$19),"")</f>
        <v>IQ-D051</v>
      </c>
      <c r="J11" s="430"/>
      <c r="K11" s="430" t="s">
        <v>7126</v>
      </c>
      <c r="L11" s="430" t="s">
        <v>1256</v>
      </c>
      <c r="M11" s="430" t="s">
        <v>7158</v>
      </c>
      <c r="N11" s="430" t="s">
        <v>7125</v>
      </c>
      <c r="O11" s="176">
        <v>213</v>
      </c>
      <c r="P11" s="175"/>
      <c r="Q11" s="175"/>
      <c r="R11" s="431"/>
      <c r="S11" s="47">
        <v>0</v>
      </c>
      <c r="T11" s="47">
        <v>0</v>
      </c>
      <c r="U11" s="47">
        <v>0</v>
      </c>
      <c r="V11" s="47">
        <v>0</v>
      </c>
      <c r="W11" s="47">
        <v>0</v>
      </c>
      <c r="X11" s="47">
        <v>0</v>
      </c>
      <c r="Y11" s="47">
        <v>0</v>
      </c>
      <c r="Z11" s="47">
        <v>0</v>
      </c>
      <c r="AA11" s="47">
        <v>0</v>
      </c>
      <c r="AB11" s="47">
        <v>0</v>
      </c>
      <c r="AC11" s="47">
        <v>0</v>
      </c>
      <c r="AD11" s="47">
        <v>0</v>
      </c>
      <c r="AE11" s="47">
        <v>0</v>
      </c>
      <c r="AF11" s="47">
        <v>0</v>
      </c>
      <c r="AG11" s="47">
        <v>0</v>
      </c>
      <c r="AH11" s="47">
        <v>0</v>
      </c>
      <c r="AI11" s="47">
        <v>0</v>
      </c>
      <c r="AJ11" s="47">
        <v>0</v>
      </c>
      <c r="AK11" s="47">
        <v>0</v>
      </c>
      <c r="AL11" s="47">
        <v>0</v>
      </c>
      <c r="AM11" s="47">
        <v>0</v>
      </c>
      <c r="AN11" s="47">
        <v>0</v>
      </c>
      <c r="AO11" s="47">
        <v>0</v>
      </c>
      <c r="AP11" s="47">
        <v>0</v>
      </c>
      <c r="AQ11" s="431"/>
    </row>
    <row r="12" spans="1:43" ht="12.75" customHeight="1">
      <c r="A12" s="157">
        <v>11</v>
      </c>
      <c r="B12" s="341">
        <v>42009</v>
      </c>
      <c r="C12" s="48" t="s">
        <v>1284</v>
      </c>
      <c r="D12" s="430" t="s">
        <v>1250</v>
      </c>
      <c r="E12" s="355" t="s">
        <v>1291</v>
      </c>
      <c r="F12" s="430" t="s">
        <v>1347</v>
      </c>
      <c r="G12" s="359"/>
      <c r="H12" s="355" t="s">
        <v>23</v>
      </c>
      <c r="I12" s="359"/>
      <c r="J12" s="430"/>
      <c r="K12" s="430" t="s">
        <v>7126</v>
      </c>
      <c r="L12" s="430" t="s">
        <v>1256</v>
      </c>
      <c r="M12" s="430" t="s">
        <v>7158</v>
      </c>
      <c r="N12" s="430"/>
      <c r="O12" s="175">
        <v>14</v>
      </c>
      <c r="P12" s="175">
        <v>14</v>
      </c>
      <c r="Q12" s="175"/>
      <c r="R12" s="431"/>
      <c r="S12" s="47">
        <v>0</v>
      </c>
      <c r="T12" s="47">
        <v>0</v>
      </c>
      <c r="U12" s="47">
        <v>0</v>
      </c>
      <c r="V12" s="47">
        <v>0</v>
      </c>
      <c r="W12" s="347">
        <v>84</v>
      </c>
      <c r="X12" s="347">
        <v>0</v>
      </c>
      <c r="Y12" s="347">
        <v>28</v>
      </c>
      <c r="Z12" s="431">
        <v>0</v>
      </c>
      <c r="AA12" s="347">
        <v>14</v>
      </c>
      <c r="AB12" s="347">
        <v>0</v>
      </c>
      <c r="AC12" s="347">
        <v>0</v>
      </c>
      <c r="AD12" s="347">
        <v>0</v>
      </c>
      <c r="AE12" s="347">
        <v>0</v>
      </c>
      <c r="AF12" s="347">
        <v>0</v>
      </c>
      <c r="AG12" s="347">
        <v>0</v>
      </c>
      <c r="AH12" s="347">
        <v>0</v>
      </c>
      <c r="AI12" s="347">
        <v>0</v>
      </c>
      <c r="AJ12" s="347">
        <v>0</v>
      </c>
      <c r="AK12" s="347">
        <v>0</v>
      </c>
      <c r="AL12" s="347">
        <v>0</v>
      </c>
      <c r="AM12" s="347">
        <v>0</v>
      </c>
      <c r="AN12" s="347">
        <v>0</v>
      </c>
      <c r="AO12" s="347">
        <v>0</v>
      </c>
      <c r="AP12" s="347">
        <v>0</v>
      </c>
      <c r="AQ12" s="431"/>
    </row>
    <row r="13" spans="1:43" ht="12.75" customHeight="1">
      <c r="A13" s="157">
        <v>12</v>
      </c>
      <c r="B13" s="341">
        <v>42010</v>
      </c>
      <c r="C13" s="430" t="s">
        <v>1321</v>
      </c>
      <c r="D13" s="430" t="s">
        <v>1251</v>
      </c>
      <c r="E13" s="430" t="s">
        <v>1325</v>
      </c>
      <c r="F13" s="430" t="s">
        <v>7104</v>
      </c>
      <c r="G13" s="359" t="str">
        <f>IF(F13&lt;&gt;"",LOOKUP(F13,Governorate,data!$E$2:$E$19),"")</f>
        <v>IQ-G05</v>
      </c>
      <c r="H13" s="415" t="s">
        <v>7105</v>
      </c>
      <c r="I13" s="359" t="str">
        <f ca="1">IF(H13&lt;&gt;"",LOOKUP(H13,District2,data!$P$2:$P$19),"")</f>
        <v>IQ-D033</v>
      </c>
      <c r="J13" s="430" t="s">
        <v>1262</v>
      </c>
      <c r="K13" s="430" t="s">
        <v>7126</v>
      </c>
      <c r="L13" s="430" t="s">
        <v>1256</v>
      </c>
      <c r="M13" s="430" t="s">
        <v>7158</v>
      </c>
      <c r="N13" s="430" t="s">
        <v>1261</v>
      </c>
      <c r="O13" s="431">
        <v>43</v>
      </c>
      <c r="P13" s="422">
        <v>43</v>
      </c>
      <c r="Q13" s="422"/>
      <c r="R13" s="431"/>
      <c r="S13" s="47">
        <v>0</v>
      </c>
      <c r="T13" s="431">
        <v>129</v>
      </c>
      <c r="U13" s="431">
        <v>43</v>
      </c>
      <c r="V13" s="431">
        <v>234</v>
      </c>
      <c r="W13" s="431">
        <v>234</v>
      </c>
      <c r="X13" s="431">
        <v>43</v>
      </c>
      <c r="Y13" s="431">
        <v>0</v>
      </c>
      <c r="Z13" s="431">
        <v>0</v>
      </c>
      <c r="AA13" s="431">
        <v>0</v>
      </c>
      <c r="AB13" s="431">
        <v>0</v>
      </c>
      <c r="AC13" s="431">
        <v>0</v>
      </c>
      <c r="AD13" s="431">
        <v>0</v>
      </c>
      <c r="AE13" s="431">
        <v>0</v>
      </c>
      <c r="AF13" s="431">
        <v>0</v>
      </c>
      <c r="AG13" s="431">
        <v>0</v>
      </c>
      <c r="AH13" s="431">
        <v>0</v>
      </c>
      <c r="AI13" s="431">
        <v>0</v>
      </c>
      <c r="AJ13" s="431">
        <v>0</v>
      </c>
      <c r="AK13" s="431">
        <v>0</v>
      </c>
      <c r="AL13" s="432">
        <v>0</v>
      </c>
      <c r="AM13" s="431">
        <v>0</v>
      </c>
      <c r="AN13" s="432">
        <v>0</v>
      </c>
      <c r="AO13" s="431">
        <v>0</v>
      </c>
      <c r="AP13" s="431">
        <v>0</v>
      </c>
      <c r="AQ13" s="431"/>
    </row>
    <row r="14" spans="1:43" ht="12.75" customHeight="1">
      <c r="A14" s="157">
        <v>13</v>
      </c>
      <c r="B14" s="341">
        <v>42010</v>
      </c>
      <c r="C14" s="430" t="s">
        <v>1321</v>
      </c>
      <c r="D14" s="430" t="s">
        <v>1251</v>
      </c>
      <c r="E14" s="430" t="s">
        <v>1325</v>
      </c>
      <c r="F14" s="430" t="s">
        <v>7104</v>
      </c>
      <c r="G14" s="359" t="str">
        <f>IF(F14&lt;&gt;"",LOOKUP(F14,Governorate,data!$E$2:$E$19),"")</f>
        <v>IQ-G05</v>
      </c>
      <c r="H14" s="415" t="s">
        <v>7105</v>
      </c>
      <c r="I14" s="359" t="str">
        <f ca="1">IF(H14&lt;&gt;"",LOOKUP(H14,District2,data!$P$2:$P$19),"")</f>
        <v>IQ-D033</v>
      </c>
      <c r="J14" s="430" t="s">
        <v>1262</v>
      </c>
      <c r="K14" s="430" t="s">
        <v>7126</v>
      </c>
      <c r="L14" s="430" t="s">
        <v>1256</v>
      </c>
      <c r="M14" s="430" t="s">
        <v>7158</v>
      </c>
      <c r="N14" s="430" t="s">
        <v>1261</v>
      </c>
      <c r="O14" s="431">
        <v>200</v>
      </c>
      <c r="P14" s="422">
        <v>200</v>
      </c>
      <c r="Q14" s="422"/>
      <c r="R14" s="431"/>
      <c r="S14" s="47">
        <v>0</v>
      </c>
      <c r="T14" s="431">
        <v>0</v>
      </c>
      <c r="U14" s="431">
        <v>200</v>
      </c>
      <c r="V14" s="431">
        <v>1000</v>
      </c>
      <c r="W14" s="431">
        <v>1000</v>
      </c>
      <c r="X14" s="431">
        <v>200</v>
      </c>
      <c r="Y14" s="431">
        <v>200</v>
      </c>
      <c r="Z14" s="431">
        <v>0</v>
      </c>
      <c r="AA14" s="431">
        <v>0</v>
      </c>
      <c r="AB14" s="431">
        <v>0</v>
      </c>
      <c r="AC14" s="431">
        <v>0</v>
      </c>
      <c r="AD14" s="431">
        <v>0</v>
      </c>
      <c r="AE14" s="431">
        <v>0</v>
      </c>
      <c r="AF14" s="431">
        <v>0</v>
      </c>
      <c r="AG14" s="431">
        <v>0</v>
      </c>
      <c r="AH14" s="431">
        <v>0</v>
      </c>
      <c r="AI14" s="431">
        <v>0</v>
      </c>
      <c r="AJ14" s="431">
        <v>0</v>
      </c>
      <c r="AK14" s="431">
        <v>0</v>
      </c>
      <c r="AL14" s="432">
        <v>200</v>
      </c>
      <c r="AM14" s="431">
        <v>0</v>
      </c>
      <c r="AN14" s="432">
        <v>0</v>
      </c>
      <c r="AO14" s="431">
        <v>0</v>
      </c>
      <c r="AP14" s="431">
        <v>0</v>
      </c>
      <c r="AQ14" s="431"/>
    </row>
    <row r="15" spans="1:43" ht="12.75" customHeight="1">
      <c r="A15" s="157">
        <v>14</v>
      </c>
      <c r="B15" s="341">
        <v>42010</v>
      </c>
      <c r="C15" s="430" t="s">
        <v>1321</v>
      </c>
      <c r="D15" s="430" t="s">
        <v>1251</v>
      </c>
      <c r="E15" s="430" t="s">
        <v>1325</v>
      </c>
      <c r="F15" s="430" t="s">
        <v>7104</v>
      </c>
      <c r="G15" s="359" t="str">
        <f>IF(F15&lt;&gt;"",LOOKUP(F15,Governorate,data!$E$2:$E$19),"")</f>
        <v>IQ-G05</v>
      </c>
      <c r="H15" s="415" t="s">
        <v>7105</v>
      </c>
      <c r="I15" s="359" t="str">
        <f ca="1">IF(H15&lt;&gt;"",LOOKUP(H15,District2,data!$P$2:$P$19),"")</f>
        <v>IQ-D033</v>
      </c>
      <c r="J15" s="430" t="s">
        <v>7166</v>
      </c>
      <c r="K15" s="430" t="s">
        <v>7126</v>
      </c>
      <c r="L15" s="430" t="s">
        <v>1256</v>
      </c>
      <c r="M15" s="430" t="s">
        <v>7158</v>
      </c>
      <c r="N15" s="430" t="s">
        <v>1261</v>
      </c>
      <c r="O15" s="431">
        <v>13</v>
      </c>
      <c r="P15" s="422">
        <v>13</v>
      </c>
      <c r="Q15" s="422"/>
      <c r="R15" s="431"/>
      <c r="S15" s="47">
        <v>0</v>
      </c>
      <c r="T15" s="431">
        <v>0</v>
      </c>
      <c r="U15" s="431">
        <v>13</v>
      </c>
      <c r="V15" s="431">
        <v>78</v>
      </c>
      <c r="W15" s="431">
        <v>156</v>
      </c>
      <c r="X15" s="431">
        <v>13</v>
      </c>
      <c r="Y15" s="431">
        <v>0</v>
      </c>
      <c r="Z15" s="431">
        <v>0</v>
      </c>
      <c r="AA15" s="431">
        <v>13</v>
      </c>
      <c r="AB15" s="431">
        <v>13</v>
      </c>
      <c r="AC15" s="431">
        <v>13</v>
      </c>
      <c r="AD15" s="431">
        <v>0</v>
      </c>
      <c r="AE15" s="431">
        <v>0</v>
      </c>
      <c r="AF15" s="431">
        <v>0</v>
      </c>
      <c r="AG15" s="431">
        <v>0</v>
      </c>
      <c r="AH15" s="431">
        <v>0</v>
      </c>
      <c r="AI15" s="431">
        <v>0</v>
      </c>
      <c r="AJ15" s="431">
        <v>0</v>
      </c>
      <c r="AK15" s="431">
        <v>0</v>
      </c>
      <c r="AL15" s="432">
        <v>0</v>
      </c>
      <c r="AM15" s="431">
        <v>0</v>
      </c>
      <c r="AN15" s="432">
        <v>0</v>
      </c>
      <c r="AO15" s="431">
        <v>0</v>
      </c>
      <c r="AP15" s="431">
        <v>0</v>
      </c>
      <c r="AQ15" s="431"/>
    </row>
    <row r="16" spans="1:43" ht="12.75" customHeight="1">
      <c r="A16" s="157">
        <v>15</v>
      </c>
      <c r="B16" s="341">
        <v>42010</v>
      </c>
      <c r="C16" s="430" t="s">
        <v>1321</v>
      </c>
      <c r="D16" s="430" t="s">
        <v>1251</v>
      </c>
      <c r="E16" s="430" t="s">
        <v>1325</v>
      </c>
      <c r="F16" s="430" t="s">
        <v>7104</v>
      </c>
      <c r="G16" s="359" t="str">
        <f>IF(F16&lt;&gt;"",LOOKUP(F16,Governorate,data!$E$2:$E$19),"")</f>
        <v>IQ-G05</v>
      </c>
      <c r="H16" s="415" t="s">
        <v>7105</v>
      </c>
      <c r="I16" s="359" t="str">
        <f ca="1">IF(H16&lt;&gt;"",LOOKUP(H16,District2,data!$P$2:$P$19),"")</f>
        <v>IQ-D033</v>
      </c>
      <c r="J16" s="430" t="s">
        <v>1262</v>
      </c>
      <c r="K16" s="430" t="s">
        <v>7126</v>
      </c>
      <c r="L16" s="430" t="s">
        <v>1256</v>
      </c>
      <c r="M16" s="430" t="s">
        <v>7158</v>
      </c>
      <c r="N16" s="430" t="s">
        <v>1261</v>
      </c>
      <c r="O16" s="422">
        <v>10</v>
      </c>
      <c r="P16" s="422">
        <v>10</v>
      </c>
      <c r="Q16" s="422"/>
      <c r="R16" s="431"/>
      <c r="S16" s="431">
        <v>0</v>
      </c>
      <c r="T16" s="431">
        <v>0</v>
      </c>
      <c r="U16" s="431">
        <v>11</v>
      </c>
      <c r="V16" s="431">
        <v>53</v>
      </c>
      <c r="W16" s="431">
        <v>53</v>
      </c>
      <c r="X16" s="431">
        <v>10</v>
      </c>
      <c r="Y16" s="431">
        <v>0</v>
      </c>
      <c r="Z16" s="431">
        <v>0</v>
      </c>
      <c r="AA16" s="431">
        <v>0</v>
      </c>
      <c r="AB16" s="431">
        <v>0</v>
      </c>
      <c r="AC16" s="431">
        <v>0</v>
      </c>
      <c r="AD16" s="431">
        <v>0</v>
      </c>
      <c r="AE16" s="431">
        <v>0</v>
      </c>
      <c r="AF16" s="431">
        <v>0</v>
      </c>
      <c r="AG16" s="431">
        <v>0</v>
      </c>
      <c r="AH16" s="431">
        <v>0</v>
      </c>
      <c r="AI16" s="431">
        <v>0</v>
      </c>
      <c r="AJ16" s="431">
        <v>0</v>
      </c>
      <c r="AK16" s="431">
        <v>0</v>
      </c>
      <c r="AL16" s="432">
        <v>0</v>
      </c>
      <c r="AM16" s="431">
        <v>0</v>
      </c>
      <c r="AN16" s="432">
        <v>0</v>
      </c>
      <c r="AO16" s="431">
        <v>0</v>
      </c>
      <c r="AP16" s="431">
        <v>0</v>
      </c>
      <c r="AQ16" s="431"/>
    </row>
    <row r="17" spans="1:43" ht="12.75" customHeight="1">
      <c r="A17" s="157">
        <v>16</v>
      </c>
      <c r="B17" s="341">
        <v>42010</v>
      </c>
      <c r="C17" s="430" t="s">
        <v>1299</v>
      </c>
      <c r="D17" s="430" t="s">
        <v>1250</v>
      </c>
      <c r="E17" s="360"/>
      <c r="F17" s="430" t="s">
        <v>1347</v>
      </c>
      <c r="G17" s="359" t="str">
        <f>IF(F17&lt;&gt;"",LOOKUP(F17,Governorate,data!$E$2:$E$19),"")</f>
        <v>IQ-G08</v>
      </c>
      <c r="H17" s="415" t="s">
        <v>1348</v>
      </c>
      <c r="I17" s="359" t="str">
        <f ca="1">IF(H17&lt;&gt;"",LOOKUP(H17,District2,data!$P$2:$P$19),"")</f>
        <v>IQ-D051</v>
      </c>
      <c r="J17" s="430"/>
      <c r="K17" s="430" t="s">
        <v>7126</v>
      </c>
      <c r="L17" s="430" t="s">
        <v>1256</v>
      </c>
      <c r="M17" s="430" t="s">
        <v>7158</v>
      </c>
      <c r="N17" s="430" t="s">
        <v>7125</v>
      </c>
      <c r="O17" s="176">
        <v>167</v>
      </c>
      <c r="P17" s="175"/>
      <c r="Q17" s="175"/>
      <c r="R17" s="431"/>
      <c r="S17" s="431">
        <v>0</v>
      </c>
      <c r="T17" s="431">
        <v>0</v>
      </c>
      <c r="U17" s="431">
        <v>0</v>
      </c>
      <c r="V17" s="431">
        <v>0</v>
      </c>
      <c r="W17" s="431">
        <v>0</v>
      </c>
      <c r="X17" s="431">
        <v>0</v>
      </c>
      <c r="Y17" s="431">
        <v>0</v>
      </c>
      <c r="Z17" s="431">
        <v>0</v>
      </c>
      <c r="AA17" s="431">
        <v>0</v>
      </c>
      <c r="AB17" s="431">
        <v>0</v>
      </c>
      <c r="AC17" s="431">
        <v>0</v>
      </c>
      <c r="AD17" s="431">
        <v>0</v>
      </c>
      <c r="AE17" s="431">
        <v>0</v>
      </c>
      <c r="AF17" s="431">
        <v>0</v>
      </c>
      <c r="AG17" s="431">
        <v>0</v>
      </c>
      <c r="AH17" s="431">
        <v>0</v>
      </c>
      <c r="AI17" s="431">
        <v>0</v>
      </c>
      <c r="AJ17" s="431">
        <v>0</v>
      </c>
      <c r="AK17" s="431">
        <v>0</v>
      </c>
      <c r="AL17" s="431">
        <v>0</v>
      </c>
      <c r="AM17" s="431">
        <v>0</v>
      </c>
      <c r="AN17" s="431">
        <v>0</v>
      </c>
      <c r="AO17" s="431">
        <v>0</v>
      </c>
      <c r="AP17" s="431">
        <v>0</v>
      </c>
      <c r="AQ17" s="431"/>
    </row>
    <row r="18" spans="1:43" ht="12.75" customHeight="1">
      <c r="A18" s="157">
        <v>17</v>
      </c>
      <c r="B18" s="341">
        <v>42010</v>
      </c>
      <c r="C18" s="48" t="s">
        <v>1321</v>
      </c>
      <c r="D18" s="430" t="s">
        <v>1251</v>
      </c>
      <c r="E18" s="355" t="s">
        <v>1308</v>
      </c>
      <c r="F18" s="430" t="s">
        <v>1347</v>
      </c>
      <c r="G18" s="359"/>
      <c r="H18" s="355" t="s">
        <v>24</v>
      </c>
      <c r="I18" s="359"/>
      <c r="J18" s="430"/>
      <c r="K18" s="430" t="s">
        <v>7126</v>
      </c>
      <c r="L18" s="430" t="s">
        <v>1256</v>
      </c>
      <c r="M18" s="430" t="s">
        <v>7158</v>
      </c>
      <c r="N18" s="430"/>
      <c r="O18" s="347">
        <v>313</v>
      </c>
      <c r="P18" s="175">
        <v>313</v>
      </c>
      <c r="Q18" s="175"/>
      <c r="R18" s="431"/>
      <c r="S18" s="431">
        <v>0</v>
      </c>
      <c r="T18" s="347">
        <v>0</v>
      </c>
      <c r="U18" s="347">
        <v>313</v>
      </c>
      <c r="V18" s="347">
        <v>939</v>
      </c>
      <c r="W18" s="347">
        <v>939</v>
      </c>
      <c r="X18" s="347">
        <v>313</v>
      </c>
      <c r="Y18" s="347">
        <v>0</v>
      </c>
      <c r="Z18" s="431">
        <v>0</v>
      </c>
      <c r="AA18" s="347">
        <v>0</v>
      </c>
      <c r="AB18" s="347">
        <v>313</v>
      </c>
      <c r="AC18" s="431">
        <v>0</v>
      </c>
      <c r="AD18" s="431">
        <v>0</v>
      </c>
      <c r="AE18" s="431">
        <v>0</v>
      </c>
      <c r="AF18" s="431">
        <v>0</v>
      </c>
      <c r="AG18" s="431">
        <v>0</v>
      </c>
      <c r="AH18" s="431">
        <v>0</v>
      </c>
      <c r="AI18" s="431">
        <v>0</v>
      </c>
      <c r="AJ18" s="431">
        <v>0</v>
      </c>
      <c r="AK18" s="431">
        <v>0</v>
      </c>
      <c r="AL18" s="431">
        <v>0</v>
      </c>
      <c r="AM18" s="431">
        <v>0</v>
      </c>
      <c r="AN18" s="431">
        <v>0</v>
      </c>
      <c r="AO18" s="431">
        <v>0</v>
      </c>
      <c r="AP18" s="431">
        <v>0</v>
      </c>
      <c r="AQ18" s="431"/>
    </row>
    <row r="19" spans="1:43" ht="12.75" customHeight="1">
      <c r="A19" s="157">
        <v>18</v>
      </c>
      <c r="B19" s="341">
        <v>42010</v>
      </c>
      <c r="C19" s="48" t="s">
        <v>1321</v>
      </c>
      <c r="D19" s="430" t="s">
        <v>1251</v>
      </c>
      <c r="E19" s="355" t="s">
        <v>1308</v>
      </c>
      <c r="F19" s="430" t="s">
        <v>1347</v>
      </c>
      <c r="G19" s="359"/>
      <c r="H19" s="415" t="s">
        <v>7220</v>
      </c>
      <c r="I19" s="359"/>
      <c r="J19" s="430"/>
      <c r="K19" s="430" t="s">
        <v>7126</v>
      </c>
      <c r="L19" s="430" t="s">
        <v>1256</v>
      </c>
      <c r="M19" s="430" t="s">
        <v>7158</v>
      </c>
      <c r="N19" s="430"/>
      <c r="O19" s="347">
        <v>500</v>
      </c>
      <c r="P19" s="175">
        <v>500</v>
      </c>
      <c r="Q19" s="175"/>
      <c r="R19" s="431"/>
      <c r="S19" s="431">
        <v>0</v>
      </c>
      <c r="T19" s="347">
        <v>0</v>
      </c>
      <c r="U19" s="347">
        <v>500</v>
      </c>
      <c r="V19" s="347">
        <v>0</v>
      </c>
      <c r="W19" s="347">
        <v>3000</v>
      </c>
      <c r="X19" s="347">
        <v>500</v>
      </c>
      <c r="Y19" s="347">
        <v>500</v>
      </c>
      <c r="Z19" s="431">
        <v>0</v>
      </c>
      <c r="AA19" s="347">
        <v>500</v>
      </c>
      <c r="AB19" s="347">
        <v>0</v>
      </c>
      <c r="AC19" s="347">
        <v>0</v>
      </c>
      <c r="AD19" s="431">
        <v>0</v>
      </c>
      <c r="AE19" s="431">
        <v>0</v>
      </c>
      <c r="AF19" s="431">
        <v>0</v>
      </c>
      <c r="AG19" s="431">
        <v>0</v>
      </c>
      <c r="AH19" s="431">
        <v>0</v>
      </c>
      <c r="AI19" s="431">
        <v>0</v>
      </c>
      <c r="AJ19" s="431">
        <v>0</v>
      </c>
      <c r="AK19" s="431">
        <v>0</v>
      </c>
      <c r="AL19" s="431">
        <v>0</v>
      </c>
      <c r="AM19" s="431">
        <v>0</v>
      </c>
      <c r="AN19" s="431">
        <v>0</v>
      </c>
      <c r="AO19" s="431">
        <v>0</v>
      </c>
      <c r="AP19" s="431">
        <v>0</v>
      </c>
      <c r="AQ19" s="431"/>
    </row>
    <row r="20" spans="1:43" ht="12.75" customHeight="1">
      <c r="A20" s="157">
        <v>19</v>
      </c>
      <c r="B20" s="341">
        <v>42011</v>
      </c>
      <c r="C20" s="430" t="s">
        <v>1289</v>
      </c>
      <c r="D20" s="430" t="s">
        <v>1251</v>
      </c>
      <c r="E20" s="430" t="s">
        <v>1289</v>
      </c>
      <c r="F20" s="430" t="s">
        <v>7085</v>
      </c>
      <c r="G20" s="359" t="str">
        <f>IF(F20&lt;&gt;"",LOOKUP(F20,Governorate,data!$E$2:$E$19),"")</f>
        <v>IQ-G13</v>
      </c>
      <c r="H20" s="415" t="s">
        <v>7092</v>
      </c>
      <c r="I20" s="359" t="str">
        <f ca="1">IF(H20&lt;&gt;"",LOOKUP(H20,District2,data!$P$2:$P$19),"")</f>
        <v>IQ-D076</v>
      </c>
      <c r="J20" s="430"/>
      <c r="K20" s="430" t="s">
        <v>7126</v>
      </c>
      <c r="L20" s="430" t="s">
        <v>1256</v>
      </c>
      <c r="M20" s="430" t="s">
        <v>7158</v>
      </c>
      <c r="N20" s="430" t="s">
        <v>1261</v>
      </c>
      <c r="O20" s="422">
        <v>350</v>
      </c>
      <c r="P20" s="422">
        <v>350</v>
      </c>
      <c r="Q20" s="422"/>
      <c r="R20" s="431"/>
      <c r="S20" s="431">
        <v>0</v>
      </c>
      <c r="T20" s="431">
        <v>0</v>
      </c>
      <c r="U20" s="431">
        <v>350</v>
      </c>
      <c r="V20" s="431">
        <v>1400</v>
      </c>
      <c r="W20" s="431">
        <v>1400</v>
      </c>
      <c r="X20" s="431">
        <v>0</v>
      </c>
      <c r="Y20" s="431">
        <v>0</v>
      </c>
      <c r="Z20" s="431">
        <v>0</v>
      </c>
      <c r="AA20" s="431">
        <v>350</v>
      </c>
      <c r="AB20" s="431">
        <v>350</v>
      </c>
      <c r="AC20" s="431">
        <v>350</v>
      </c>
      <c r="AD20" s="431">
        <v>0</v>
      </c>
      <c r="AE20" s="431">
        <v>0</v>
      </c>
      <c r="AF20" s="431">
        <v>0</v>
      </c>
      <c r="AG20" s="431">
        <v>0</v>
      </c>
      <c r="AH20" s="431">
        <v>0</v>
      </c>
      <c r="AI20" s="431">
        <v>0</v>
      </c>
      <c r="AJ20" s="431">
        <v>0</v>
      </c>
      <c r="AK20" s="431">
        <v>0</v>
      </c>
      <c r="AL20" s="432">
        <v>350</v>
      </c>
      <c r="AM20" s="431">
        <v>350</v>
      </c>
      <c r="AN20" s="432">
        <v>0</v>
      </c>
      <c r="AO20" s="431">
        <v>0</v>
      </c>
      <c r="AP20" s="431">
        <v>1400</v>
      </c>
      <c r="AQ20" s="431"/>
    </row>
    <row r="21" spans="1:43" ht="12.75" customHeight="1">
      <c r="A21" s="157">
        <v>20</v>
      </c>
      <c r="B21" s="341">
        <v>42011</v>
      </c>
      <c r="C21" s="430" t="s">
        <v>1299</v>
      </c>
      <c r="D21" s="430" t="s">
        <v>1250</v>
      </c>
      <c r="E21" s="430"/>
      <c r="F21" s="430" t="s">
        <v>1347</v>
      </c>
      <c r="G21" s="359" t="str">
        <f>IF(F21&lt;&gt;"",LOOKUP(F21,Governorate,data!$E$2:$E$19),"")</f>
        <v>IQ-G08</v>
      </c>
      <c r="H21" s="415" t="s">
        <v>1348</v>
      </c>
      <c r="I21" s="359" t="str">
        <f ca="1">IF(H21&lt;&gt;"",LOOKUP(H21,District2,data!$P$2:$P$19),"")</f>
        <v>IQ-D051</v>
      </c>
      <c r="J21" s="430"/>
      <c r="K21" s="430" t="s">
        <v>7126</v>
      </c>
      <c r="L21" s="430" t="s">
        <v>1256</v>
      </c>
      <c r="M21" s="430" t="s">
        <v>7158</v>
      </c>
      <c r="N21" s="430" t="s">
        <v>7125</v>
      </c>
      <c r="O21" s="176">
        <v>276</v>
      </c>
      <c r="P21" s="175"/>
      <c r="Q21" s="175"/>
      <c r="R21" s="431"/>
      <c r="S21" s="431">
        <v>0</v>
      </c>
      <c r="T21" s="431">
        <v>0</v>
      </c>
      <c r="U21" s="431">
        <v>0</v>
      </c>
      <c r="V21" s="431">
        <v>0</v>
      </c>
      <c r="W21" s="431">
        <v>0</v>
      </c>
      <c r="X21" s="431">
        <v>0</v>
      </c>
      <c r="Y21" s="431">
        <v>0</v>
      </c>
      <c r="Z21" s="431">
        <v>0</v>
      </c>
      <c r="AA21" s="431">
        <v>0</v>
      </c>
      <c r="AB21" s="431">
        <v>0</v>
      </c>
      <c r="AC21" s="431">
        <v>0</v>
      </c>
      <c r="AD21" s="431">
        <v>0</v>
      </c>
      <c r="AE21" s="431">
        <v>0</v>
      </c>
      <c r="AF21" s="431">
        <v>0</v>
      </c>
      <c r="AG21" s="431">
        <v>0</v>
      </c>
      <c r="AH21" s="431">
        <v>0</v>
      </c>
      <c r="AI21" s="431">
        <v>0</v>
      </c>
      <c r="AJ21" s="431">
        <v>0</v>
      </c>
      <c r="AK21" s="431">
        <v>0</v>
      </c>
      <c r="AL21" s="431">
        <v>0</v>
      </c>
      <c r="AM21" s="431">
        <v>0</v>
      </c>
      <c r="AN21" s="431">
        <v>0</v>
      </c>
      <c r="AO21" s="431">
        <v>0</v>
      </c>
      <c r="AP21" s="431">
        <v>0</v>
      </c>
      <c r="AQ21" s="431"/>
    </row>
    <row r="22" spans="1:43" s="62" customFormat="1" ht="12.75" customHeight="1">
      <c r="A22" s="157">
        <v>21</v>
      </c>
      <c r="B22" s="220">
        <v>42011</v>
      </c>
      <c r="C22" s="430" t="s">
        <v>1307</v>
      </c>
      <c r="D22" s="430" t="s">
        <v>1250</v>
      </c>
      <c r="E22" s="430" t="s">
        <v>1307</v>
      </c>
      <c r="F22" s="430" t="s">
        <v>7095</v>
      </c>
      <c r="G22" s="359"/>
      <c r="H22" s="430" t="s">
        <v>7236</v>
      </c>
      <c r="I22" s="359"/>
      <c r="J22" s="430" t="s">
        <v>7166</v>
      </c>
      <c r="K22" s="430" t="s">
        <v>7126</v>
      </c>
      <c r="L22" s="430" t="s">
        <v>1256</v>
      </c>
      <c r="M22" s="430" t="s">
        <v>7158</v>
      </c>
      <c r="N22" s="430" t="s">
        <v>7125</v>
      </c>
      <c r="O22" s="177" t="s">
        <v>7260</v>
      </c>
      <c r="P22" s="422"/>
      <c r="Q22" s="175"/>
      <c r="R22" s="431"/>
      <c r="S22" s="431">
        <v>0</v>
      </c>
      <c r="T22" s="431">
        <v>0</v>
      </c>
      <c r="U22" s="431">
        <v>0</v>
      </c>
      <c r="V22" s="431">
        <v>0</v>
      </c>
      <c r="W22" s="431">
        <v>0</v>
      </c>
      <c r="X22" s="431">
        <v>0</v>
      </c>
      <c r="Y22" s="431">
        <v>0</v>
      </c>
      <c r="Z22" s="431">
        <v>0</v>
      </c>
      <c r="AA22" s="431">
        <v>0</v>
      </c>
      <c r="AB22" s="431">
        <v>0</v>
      </c>
      <c r="AC22" s="431">
        <v>0</v>
      </c>
      <c r="AD22" s="431">
        <v>0</v>
      </c>
      <c r="AE22" s="431">
        <v>0</v>
      </c>
      <c r="AF22" s="431">
        <v>0</v>
      </c>
      <c r="AG22" s="431">
        <v>0</v>
      </c>
      <c r="AH22" s="431">
        <v>0</v>
      </c>
      <c r="AI22" s="431">
        <v>0</v>
      </c>
      <c r="AJ22" s="431">
        <v>0</v>
      </c>
      <c r="AK22" s="431">
        <v>0</v>
      </c>
      <c r="AL22" s="431">
        <v>0</v>
      </c>
      <c r="AM22" s="431">
        <v>0</v>
      </c>
      <c r="AN22" s="431">
        <v>0</v>
      </c>
      <c r="AO22" s="431">
        <v>292</v>
      </c>
      <c r="AP22" s="431">
        <v>0</v>
      </c>
      <c r="AQ22" s="431"/>
    </row>
    <row r="23" spans="1:43" ht="12.75" customHeight="1">
      <c r="A23" s="157">
        <v>22</v>
      </c>
      <c r="B23" s="341">
        <v>42011</v>
      </c>
      <c r="C23" s="48" t="s">
        <v>1321</v>
      </c>
      <c r="D23" s="430" t="s">
        <v>1251</v>
      </c>
      <c r="E23" s="355" t="s">
        <v>1308</v>
      </c>
      <c r="F23" s="430" t="s">
        <v>1347</v>
      </c>
      <c r="G23" s="359"/>
      <c r="H23" s="415" t="s">
        <v>7220</v>
      </c>
      <c r="I23" s="359"/>
      <c r="J23" s="430"/>
      <c r="K23" s="430" t="s">
        <v>7126</v>
      </c>
      <c r="L23" s="430" t="s">
        <v>1256</v>
      </c>
      <c r="M23" s="430" t="s">
        <v>7158</v>
      </c>
      <c r="N23" s="430"/>
      <c r="O23" s="347">
        <v>1000</v>
      </c>
      <c r="P23" s="175">
        <v>1000</v>
      </c>
      <c r="Q23" s="175"/>
      <c r="R23" s="431"/>
      <c r="S23" s="431">
        <v>0</v>
      </c>
      <c r="T23" s="347">
        <v>0</v>
      </c>
      <c r="U23" s="347">
        <v>1000</v>
      </c>
      <c r="V23" s="347">
        <v>0</v>
      </c>
      <c r="W23" s="347">
        <v>6000</v>
      </c>
      <c r="X23" s="347">
        <v>1000</v>
      </c>
      <c r="Y23" s="347">
        <v>1000</v>
      </c>
      <c r="Z23" s="431">
        <v>0</v>
      </c>
      <c r="AA23" s="347">
        <v>1000</v>
      </c>
      <c r="AB23" s="347">
        <v>0</v>
      </c>
      <c r="AC23" s="347">
        <v>0</v>
      </c>
      <c r="AD23" s="431">
        <v>0</v>
      </c>
      <c r="AE23" s="431">
        <v>0</v>
      </c>
      <c r="AF23" s="431">
        <v>0</v>
      </c>
      <c r="AG23" s="431">
        <v>0</v>
      </c>
      <c r="AH23" s="431">
        <v>0</v>
      </c>
      <c r="AI23" s="431">
        <v>0</v>
      </c>
      <c r="AJ23" s="431">
        <v>0</v>
      </c>
      <c r="AK23" s="431">
        <v>0</v>
      </c>
      <c r="AL23" s="432">
        <v>0</v>
      </c>
      <c r="AM23" s="431">
        <v>0</v>
      </c>
      <c r="AN23" s="432">
        <v>0</v>
      </c>
      <c r="AO23" s="431">
        <v>0</v>
      </c>
      <c r="AP23" s="431">
        <v>0</v>
      </c>
      <c r="AQ23" s="431"/>
    </row>
    <row r="24" spans="1:43" ht="12.75" customHeight="1">
      <c r="A24" s="157">
        <v>23</v>
      </c>
      <c r="B24" s="341">
        <v>42011</v>
      </c>
      <c r="C24" s="430" t="s">
        <v>1321</v>
      </c>
      <c r="D24" s="360" t="s">
        <v>1251</v>
      </c>
      <c r="E24" s="360" t="s">
        <v>7288</v>
      </c>
      <c r="F24" s="430" t="s">
        <v>7082</v>
      </c>
      <c r="G24" s="359"/>
      <c r="H24" s="430" t="s">
        <v>7084</v>
      </c>
      <c r="I24" s="359"/>
      <c r="J24" s="430"/>
      <c r="K24" s="430" t="s">
        <v>7126</v>
      </c>
      <c r="L24" s="430" t="s">
        <v>1256</v>
      </c>
      <c r="M24" s="430" t="s">
        <v>7158</v>
      </c>
      <c r="N24" s="430" t="s">
        <v>1261</v>
      </c>
      <c r="O24" s="179">
        <v>180</v>
      </c>
      <c r="P24" s="196">
        <v>180</v>
      </c>
      <c r="Q24" s="196"/>
      <c r="R24" s="431"/>
      <c r="S24" s="431">
        <v>0</v>
      </c>
      <c r="T24" s="431">
        <v>0</v>
      </c>
      <c r="U24" s="216">
        <v>180</v>
      </c>
      <c r="V24" s="431">
        <v>0</v>
      </c>
      <c r="W24" s="216">
        <v>1080</v>
      </c>
      <c r="X24" s="216">
        <v>180</v>
      </c>
      <c r="Y24" s="216">
        <v>180</v>
      </c>
      <c r="Z24" s="431">
        <v>0</v>
      </c>
      <c r="AA24" s="216">
        <v>180</v>
      </c>
      <c r="AB24" s="431">
        <v>0</v>
      </c>
      <c r="AC24" s="431">
        <v>0</v>
      </c>
      <c r="AD24" s="431">
        <v>0</v>
      </c>
      <c r="AE24" s="431">
        <v>0</v>
      </c>
      <c r="AF24" s="431">
        <v>0</v>
      </c>
      <c r="AG24" s="431">
        <v>0</v>
      </c>
      <c r="AH24" s="431">
        <v>0</v>
      </c>
      <c r="AI24" s="431">
        <v>0</v>
      </c>
      <c r="AJ24" s="431">
        <v>0</v>
      </c>
      <c r="AK24" s="431">
        <v>0</v>
      </c>
      <c r="AL24" s="432">
        <v>0</v>
      </c>
      <c r="AM24" s="431">
        <v>0</v>
      </c>
      <c r="AN24" s="432">
        <v>0</v>
      </c>
      <c r="AO24" s="431">
        <v>0</v>
      </c>
      <c r="AP24" s="431">
        <v>0</v>
      </c>
      <c r="AQ24" s="431"/>
    </row>
    <row r="25" spans="1:43" ht="12.75" customHeight="1">
      <c r="A25" s="157">
        <v>24</v>
      </c>
      <c r="B25" s="341">
        <v>42012</v>
      </c>
      <c r="C25" s="360" t="s">
        <v>1289</v>
      </c>
      <c r="D25" s="360" t="s">
        <v>1251</v>
      </c>
      <c r="E25" s="430" t="s">
        <v>1289</v>
      </c>
      <c r="F25" s="430" t="s">
        <v>7082</v>
      </c>
      <c r="G25" s="359" t="str">
        <f>IF(F25&lt;&gt;"",LOOKUP(F25,Governorate,data!$E$2:$E$19),"")</f>
        <v>IQ-G10</v>
      </c>
      <c r="H25" s="415" t="s">
        <v>7093</v>
      </c>
      <c r="I25" s="359" t="str">
        <f ca="1">IF(H25&lt;&gt;"",LOOKUP(H25,District2,data!$P$2:$P$19),"")</f>
        <v>IQ-D061</v>
      </c>
      <c r="J25" s="430"/>
      <c r="K25" s="430" t="s">
        <v>7126</v>
      </c>
      <c r="L25" s="430" t="s">
        <v>1256</v>
      </c>
      <c r="M25" s="430" t="s">
        <v>7158</v>
      </c>
      <c r="N25" s="430" t="s">
        <v>1261</v>
      </c>
      <c r="O25" s="422">
        <v>300</v>
      </c>
      <c r="P25" s="422">
        <v>300</v>
      </c>
      <c r="Q25" s="422"/>
      <c r="R25" s="431"/>
      <c r="S25" s="431">
        <v>0</v>
      </c>
      <c r="T25" s="431">
        <v>0</v>
      </c>
      <c r="U25" s="431">
        <v>300</v>
      </c>
      <c r="V25" s="431">
        <v>1200</v>
      </c>
      <c r="W25" s="431">
        <v>1200</v>
      </c>
      <c r="X25" s="431">
        <v>0</v>
      </c>
      <c r="Y25" s="431">
        <v>0</v>
      </c>
      <c r="Z25" s="431">
        <v>0</v>
      </c>
      <c r="AA25" s="431">
        <v>300</v>
      </c>
      <c r="AB25" s="431">
        <v>300</v>
      </c>
      <c r="AC25" s="431">
        <v>300</v>
      </c>
      <c r="AD25" s="431">
        <v>0</v>
      </c>
      <c r="AE25" s="431">
        <v>0</v>
      </c>
      <c r="AF25" s="431">
        <v>0</v>
      </c>
      <c r="AG25" s="431">
        <v>0</v>
      </c>
      <c r="AH25" s="431">
        <v>0</v>
      </c>
      <c r="AI25" s="431">
        <v>0</v>
      </c>
      <c r="AJ25" s="431">
        <v>0</v>
      </c>
      <c r="AK25" s="431">
        <v>0</v>
      </c>
      <c r="AL25" s="432">
        <v>300</v>
      </c>
      <c r="AM25" s="431">
        <v>300</v>
      </c>
      <c r="AN25" s="432">
        <v>0</v>
      </c>
      <c r="AO25" s="431">
        <v>0</v>
      </c>
      <c r="AP25" s="431">
        <v>1200</v>
      </c>
      <c r="AQ25" s="431"/>
    </row>
    <row r="26" spans="1:43" ht="12.75" customHeight="1">
      <c r="A26" s="157">
        <v>25</v>
      </c>
      <c r="B26" s="341">
        <v>42012</v>
      </c>
      <c r="C26" s="430" t="s">
        <v>1289</v>
      </c>
      <c r="D26" s="430" t="s">
        <v>1251</v>
      </c>
      <c r="E26" s="430" t="s">
        <v>1289</v>
      </c>
      <c r="F26" s="430" t="s">
        <v>7082</v>
      </c>
      <c r="G26" s="359" t="str">
        <f>IF(F26&lt;&gt;"",LOOKUP(F26,Governorate,data!$E$2:$E$19),"")</f>
        <v>IQ-G10</v>
      </c>
      <c r="H26" s="415" t="s">
        <v>7094</v>
      </c>
      <c r="I26" s="359" t="str">
        <f ca="1">IF(H26&lt;&gt;"",LOOKUP(H26,District2,data!$P$2:$P$19),"")</f>
        <v>IQ-D059</v>
      </c>
      <c r="J26" s="430" t="s">
        <v>1252</v>
      </c>
      <c r="K26" s="430" t="s">
        <v>7126</v>
      </c>
      <c r="L26" s="430" t="s">
        <v>1256</v>
      </c>
      <c r="M26" s="430" t="s">
        <v>7158</v>
      </c>
      <c r="N26" s="430" t="s">
        <v>1261</v>
      </c>
      <c r="O26" s="422">
        <v>100</v>
      </c>
      <c r="P26" s="422">
        <v>100</v>
      </c>
      <c r="Q26" s="422"/>
      <c r="R26" s="431"/>
      <c r="S26" s="431">
        <v>0</v>
      </c>
      <c r="T26" s="431">
        <v>0</v>
      </c>
      <c r="U26" s="431">
        <v>100</v>
      </c>
      <c r="V26" s="431">
        <v>400</v>
      </c>
      <c r="W26" s="431">
        <v>400</v>
      </c>
      <c r="X26" s="431">
        <v>0</v>
      </c>
      <c r="Y26" s="431">
        <v>0</v>
      </c>
      <c r="Z26" s="431">
        <v>0</v>
      </c>
      <c r="AA26" s="431">
        <v>100</v>
      </c>
      <c r="AB26" s="431">
        <v>100</v>
      </c>
      <c r="AC26" s="431">
        <v>100</v>
      </c>
      <c r="AD26" s="431">
        <v>0</v>
      </c>
      <c r="AE26" s="431">
        <v>0</v>
      </c>
      <c r="AF26" s="431">
        <v>0</v>
      </c>
      <c r="AG26" s="431">
        <v>0</v>
      </c>
      <c r="AH26" s="431">
        <v>0</v>
      </c>
      <c r="AI26" s="431">
        <v>0</v>
      </c>
      <c r="AJ26" s="431">
        <v>0</v>
      </c>
      <c r="AK26" s="431">
        <v>0</v>
      </c>
      <c r="AL26" s="432">
        <v>100</v>
      </c>
      <c r="AM26" s="431">
        <v>100</v>
      </c>
      <c r="AN26" s="432">
        <v>0</v>
      </c>
      <c r="AO26" s="431">
        <v>0</v>
      </c>
      <c r="AP26" s="431">
        <v>400</v>
      </c>
      <c r="AQ26" s="431"/>
    </row>
    <row r="27" spans="1:43" ht="12.75" customHeight="1">
      <c r="A27" s="157">
        <v>26</v>
      </c>
      <c r="B27" s="418">
        <v>42012</v>
      </c>
      <c r="C27" s="360" t="s">
        <v>1321</v>
      </c>
      <c r="D27" s="430" t="s">
        <v>1251</v>
      </c>
      <c r="E27" s="360"/>
      <c r="F27" s="430" t="s">
        <v>7231</v>
      </c>
      <c r="G27" s="359" t="str">
        <f>IF(F27&lt;&gt;"",LOOKUP(F27,Governorate,data!$E$2:$E$19),"")</f>
        <v>IQ-G18</v>
      </c>
      <c r="H27" s="415"/>
      <c r="I27" s="359" t="str">
        <f>IF(H27&lt;&gt;"",LOOKUP(H27,District2,data!$P$2:$P$19),"")</f>
        <v/>
      </c>
      <c r="J27" s="430"/>
      <c r="K27" s="430" t="s">
        <v>1259</v>
      </c>
      <c r="L27" s="430" t="s">
        <v>1256</v>
      </c>
      <c r="M27" s="430" t="s">
        <v>7158</v>
      </c>
      <c r="N27" s="430" t="s">
        <v>1261</v>
      </c>
      <c r="O27" s="431">
        <v>200</v>
      </c>
      <c r="P27" s="422">
        <v>200</v>
      </c>
      <c r="Q27" s="422"/>
      <c r="R27" s="431"/>
      <c r="S27" s="431">
        <v>0</v>
      </c>
      <c r="T27" s="431">
        <v>0</v>
      </c>
      <c r="U27" s="431">
        <v>200</v>
      </c>
      <c r="V27" s="431">
        <v>1200</v>
      </c>
      <c r="W27" s="431">
        <v>1200</v>
      </c>
      <c r="X27" s="431">
        <v>200</v>
      </c>
      <c r="Y27" s="431">
        <v>200</v>
      </c>
      <c r="Z27" s="431">
        <v>0</v>
      </c>
      <c r="AA27" s="431">
        <v>0</v>
      </c>
      <c r="AB27" s="431">
        <v>200</v>
      </c>
      <c r="AC27" s="431">
        <v>0</v>
      </c>
      <c r="AD27" s="431">
        <v>0</v>
      </c>
      <c r="AE27" s="431">
        <v>0</v>
      </c>
      <c r="AF27" s="431">
        <v>0</v>
      </c>
      <c r="AG27" s="431">
        <v>0</v>
      </c>
      <c r="AH27" s="431">
        <v>0</v>
      </c>
      <c r="AI27" s="431">
        <v>0</v>
      </c>
      <c r="AJ27" s="431">
        <v>0</v>
      </c>
      <c r="AK27" s="431">
        <v>0</v>
      </c>
      <c r="AL27" s="432">
        <v>0</v>
      </c>
      <c r="AM27" s="431">
        <v>0</v>
      </c>
      <c r="AN27" s="432">
        <v>0</v>
      </c>
      <c r="AO27" s="431">
        <v>0</v>
      </c>
      <c r="AP27" s="431">
        <v>0</v>
      </c>
      <c r="AQ27" s="431"/>
    </row>
    <row r="28" spans="1:43" ht="12.75" customHeight="1">
      <c r="A28" s="157">
        <v>27</v>
      </c>
      <c r="B28" s="341">
        <v>42012</v>
      </c>
      <c r="C28" s="430" t="s">
        <v>1299</v>
      </c>
      <c r="D28" s="430" t="s">
        <v>1250</v>
      </c>
      <c r="E28" s="360"/>
      <c r="F28" s="430" t="s">
        <v>1347</v>
      </c>
      <c r="G28" s="359" t="str">
        <f>IF(F28&lt;&gt;"",LOOKUP(F28,Governorate,data!$E$2:$E$19),"")</f>
        <v>IQ-G08</v>
      </c>
      <c r="H28" s="415" t="s">
        <v>1348</v>
      </c>
      <c r="I28" s="359" t="str">
        <f ca="1">IF(H28&lt;&gt;"",LOOKUP(H28,District2,data!$P$2:$P$19),"")</f>
        <v>IQ-D051</v>
      </c>
      <c r="J28" s="430"/>
      <c r="K28" s="430" t="s">
        <v>7126</v>
      </c>
      <c r="L28" s="430" t="s">
        <v>1256</v>
      </c>
      <c r="M28" s="430" t="s">
        <v>7158</v>
      </c>
      <c r="N28" s="430" t="s">
        <v>7125</v>
      </c>
      <c r="O28" s="176">
        <v>108</v>
      </c>
      <c r="P28" s="175"/>
      <c r="Q28" s="175"/>
      <c r="R28" s="431"/>
      <c r="S28" s="431">
        <v>0</v>
      </c>
      <c r="T28" s="431">
        <v>0</v>
      </c>
      <c r="U28" s="431">
        <v>0</v>
      </c>
      <c r="V28" s="431">
        <v>0</v>
      </c>
      <c r="W28" s="431">
        <v>0</v>
      </c>
      <c r="X28" s="431">
        <v>0</v>
      </c>
      <c r="Y28" s="431">
        <v>0</v>
      </c>
      <c r="Z28" s="431">
        <v>0</v>
      </c>
      <c r="AA28" s="431">
        <v>0</v>
      </c>
      <c r="AB28" s="431">
        <v>0</v>
      </c>
      <c r="AC28" s="431">
        <v>0</v>
      </c>
      <c r="AD28" s="431">
        <v>0</v>
      </c>
      <c r="AE28" s="431">
        <v>0</v>
      </c>
      <c r="AF28" s="431">
        <v>0</v>
      </c>
      <c r="AG28" s="431">
        <v>0</v>
      </c>
      <c r="AH28" s="431">
        <v>0</v>
      </c>
      <c r="AI28" s="431">
        <v>0</v>
      </c>
      <c r="AJ28" s="431">
        <v>0</v>
      </c>
      <c r="AK28" s="431">
        <v>0</v>
      </c>
      <c r="AL28" s="431">
        <v>0</v>
      </c>
      <c r="AM28" s="431">
        <v>0</v>
      </c>
      <c r="AN28" s="431">
        <v>0</v>
      </c>
      <c r="AO28" s="431">
        <v>0</v>
      </c>
      <c r="AP28" s="431">
        <v>0</v>
      </c>
      <c r="AQ28" s="431"/>
    </row>
    <row r="29" spans="1:43" ht="12.75" customHeight="1">
      <c r="A29" s="157">
        <v>28</v>
      </c>
      <c r="B29" s="341">
        <v>42012</v>
      </c>
      <c r="C29" s="48" t="s">
        <v>1321</v>
      </c>
      <c r="D29" s="430" t="s">
        <v>1251</v>
      </c>
      <c r="E29" s="355" t="s">
        <v>1308</v>
      </c>
      <c r="F29" s="430" t="s">
        <v>1347</v>
      </c>
      <c r="G29" s="359"/>
      <c r="H29" s="415" t="s">
        <v>7220</v>
      </c>
      <c r="I29" s="359"/>
      <c r="J29" s="430"/>
      <c r="K29" s="430" t="s">
        <v>7126</v>
      </c>
      <c r="L29" s="430" t="s">
        <v>1256</v>
      </c>
      <c r="M29" s="430" t="s">
        <v>7158</v>
      </c>
      <c r="N29" s="430"/>
      <c r="O29" s="347">
        <v>997</v>
      </c>
      <c r="P29" s="175">
        <v>997</v>
      </c>
      <c r="Q29" s="175"/>
      <c r="R29" s="431"/>
      <c r="S29" s="431">
        <v>0</v>
      </c>
      <c r="T29" s="347">
        <v>0</v>
      </c>
      <c r="U29" s="347">
        <v>997</v>
      </c>
      <c r="V29" s="347">
        <v>0</v>
      </c>
      <c r="W29" s="347">
        <v>5982</v>
      </c>
      <c r="X29" s="347">
        <v>997</v>
      </c>
      <c r="Y29" s="347">
        <v>997</v>
      </c>
      <c r="Z29" s="431">
        <v>0</v>
      </c>
      <c r="AA29" s="347">
        <v>997</v>
      </c>
      <c r="AB29" s="347">
        <v>0</v>
      </c>
      <c r="AC29" s="347">
        <v>0</v>
      </c>
      <c r="AD29" s="431">
        <v>0</v>
      </c>
      <c r="AE29" s="431">
        <v>0</v>
      </c>
      <c r="AF29" s="431">
        <v>0</v>
      </c>
      <c r="AG29" s="431">
        <v>0</v>
      </c>
      <c r="AH29" s="431">
        <v>0</v>
      </c>
      <c r="AI29" s="431">
        <v>0</v>
      </c>
      <c r="AJ29" s="431">
        <v>0</v>
      </c>
      <c r="AK29" s="431">
        <v>0</v>
      </c>
      <c r="AL29" s="432">
        <v>0</v>
      </c>
      <c r="AM29" s="431">
        <v>0</v>
      </c>
      <c r="AN29" s="432">
        <v>0</v>
      </c>
      <c r="AO29" s="431">
        <v>0</v>
      </c>
      <c r="AP29" s="431">
        <v>0</v>
      </c>
      <c r="AQ29" s="431"/>
    </row>
    <row r="30" spans="1:43" ht="12.75" customHeight="1">
      <c r="A30" s="157">
        <v>29</v>
      </c>
      <c r="B30" s="341">
        <v>42012</v>
      </c>
      <c r="C30" s="430" t="s">
        <v>1321</v>
      </c>
      <c r="D30" s="360" t="s">
        <v>1251</v>
      </c>
      <c r="E30" s="360" t="s">
        <v>7288</v>
      </c>
      <c r="F30" s="430" t="s">
        <v>7082</v>
      </c>
      <c r="G30" s="359"/>
      <c r="H30" s="430" t="s">
        <v>7084</v>
      </c>
      <c r="I30" s="359"/>
      <c r="J30" s="430"/>
      <c r="K30" s="430" t="s">
        <v>7126</v>
      </c>
      <c r="L30" s="430" t="s">
        <v>1256</v>
      </c>
      <c r="M30" s="430" t="s">
        <v>7158</v>
      </c>
      <c r="N30" s="430" t="s">
        <v>1261</v>
      </c>
      <c r="O30" s="179">
        <v>305</v>
      </c>
      <c r="P30" s="196">
        <v>305</v>
      </c>
      <c r="Q30" s="196"/>
      <c r="R30" s="431"/>
      <c r="S30" s="431">
        <v>0</v>
      </c>
      <c r="T30" s="431">
        <v>0</v>
      </c>
      <c r="U30" s="216">
        <v>305</v>
      </c>
      <c r="V30" s="431">
        <v>0</v>
      </c>
      <c r="W30" s="216">
        <v>1830</v>
      </c>
      <c r="X30" s="216">
        <v>305</v>
      </c>
      <c r="Y30" s="216">
        <v>305</v>
      </c>
      <c r="Z30" s="431">
        <v>0</v>
      </c>
      <c r="AA30" s="216">
        <v>305</v>
      </c>
      <c r="AB30" s="431">
        <v>0</v>
      </c>
      <c r="AC30" s="431">
        <v>0</v>
      </c>
      <c r="AD30" s="431">
        <v>0</v>
      </c>
      <c r="AE30" s="431">
        <v>0</v>
      </c>
      <c r="AF30" s="431">
        <v>0</v>
      </c>
      <c r="AG30" s="431">
        <v>0</v>
      </c>
      <c r="AH30" s="431">
        <v>0</v>
      </c>
      <c r="AI30" s="431">
        <v>0</v>
      </c>
      <c r="AJ30" s="431">
        <v>0</v>
      </c>
      <c r="AK30" s="431">
        <v>0</v>
      </c>
      <c r="AL30" s="432">
        <v>0</v>
      </c>
      <c r="AM30" s="431">
        <v>0</v>
      </c>
      <c r="AN30" s="432">
        <v>0</v>
      </c>
      <c r="AO30" s="431">
        <v>0</v>
      </c>
      <c r="AP30" s="431">
        <v>0</v>
      </c>
      <c r="AQ30" s="431"/>
    </row>
    <row r="31" spans="1:43" ht="12.75" customHeight="1">
      <c r="A31" s="157">
        <v>30</v>
      </c>
      <c r="B31" s="341">
        <v>42013</v>
      </c>
      <c r="C31" s="48" t="s">
        <v>1306</v>
      </c>
      <c r="D31" s="430" t="s">
        <v>1250</v>
      </c>
      <c r="E31" s="355" t="s">
        <v>1269</v>
      </c>
      <c r="F31" s="430" t="s">
        <v>1347</v>
      </c>
      <c r="G31" s="359"/>
      <c r="H31" s="355" t="s">
        <v>557</v>
      </c>
      <c r="I31" s="359"/>
      <c r="J31" s="430"/>
      <c r="K31" s="430" t="s">
        <v>7126</v>
      </c>
      <c r="L31" s="430" t="s">
        <v>1256</v>
      </c>
      <c r="M31" s="430" t="s">
        <v>7158</v>
      </c>
      <c r="N31" s="430"/>
      <c r="O31" s="176">
        <v>28</v>
      </c>
      <c r="P31" s="175"/>
      <c r="Q31" s="175"/>
      <c r="R31" s="431"/>
      <c r="S31" s="431">
        <v>0</v>
      </c>
      <c r="T31" s="431">
        <v>0</v>
      </c>
      <c r="U31" s="347">
        <v>28</v>
      </c>
      <c r="V31" s="347">
        <v>56</v>
      </c>
      <c r="W31" s="347">
        <v>112</v>
      </c>
      <c r="X31" s="347">
        <v>0</v>
      </c>
      <c r="Y31" s="347">
        <v>0</v>
      </c>
      <c r="Z31" s="431">
        <v>0</v>
      </c>
      <c r="AA31" s="347">
        <v>0</v>
      </c>
      <c r="AB31" s="347">
        <v>0</v>
      </c>
      <c r="AC31" s="347">
        <v>0</v>
      </c>
      <c r="AD31" s="347">
        <v>0</v>
      </c>
      <c r="AE31" s="347">
        <v>0</v>
      </c>
      <c r="AF31" s="347">
        <v>0</v>
      </c>
      <c r="AG31" s="347">
        <v>0</v>
      </c>
      <c r="AH31" s="347">
        <v>0</v>
      </c>
      <c r="AI31" s="347">
        <v>0</v>
      </c>
      <c r="AJ31" s="347">
        <v>0</v>
      </c>
      <c r="AK31" s="347">
        <v>0</v>
      </c>
      <c r="AL31" s="347">
        <v>0</v>
      </c>
      <c r="AM31" s="347">
        <v>0</v>
      </c>
      <c r="AN31" s="347">
        <v>0</v>
      </c>
      <c r="AO31" s="347">
        <v>0</v>
      </c>
      <c r="AP31" s="347">
        <v>0</v>
      </c>
      <c r="AQ31" s="431"/>
    </row>
    <row r="32" spans="1:43" ht="12.75" customHeight="1">
      <c r="A32" s="157">
        <v>31</v>
      </c>
      <c r="B32" s="341">
        <v>42013</v>
      </c>
      <c r="C32" s="48" t="s">
        <v>1306</v>
      </c>
      <c r="D32" s="430" t="s">
        <v>1250</v>
      </c>
      <c r="E32" s="355" t="s">
        <v>1269</v>
      </c>
      <c r="F32" s="430" t="s">
        <v>1347</v>
      </c>
      <c r="G32" s="359"/>
      <c r="H32" s="355" t="s">
        <v>557</v>
      </c>
      <c r="I32" s="359"/>
      <c r="J32" s="430"/>
      <c r="K32" s="430" t="s">
        <v>7126</v>
      </c>
      <c r="L32" s="430" t="s">
        <v>1256</v>
      </c>
      <c r="M32" s="430" t="s">
        <v>7158</v>
      </c>
      <c r="N32" s="430"/>
      <c r="O32" s="347">
        <v>123</v>
      </c>
      <c r="P32" s="175">
        <v>123</v>
      </c>
      <c r="Q32" s="175"/>
      <c r="R32" s="431"/>
      <c r="S32" s="431">
        <v>0</v>
      </c>
      <c r="T32" s="431">
        <v>0</v>
      </c>
      <c r="U32" s="431">
        <v>0</v>
      </c>
      <c r="V32" s="431">
        <v>0</v>
      </c>
      <c r="W32" s="431">
        <v>0</v>
      </c>
      <c r="X32" s="431">
        <v>0</v>
      </c>
      <c r="Y32" s="347">
        <v>369</v>
      </c>
      <c r="Z32" s="431">
        <v>0</v>
      </c>
      <c r="AA32" s="347">
        <v>123</v>
      </c>
      <c r="AB32" s="347">
        <v>0</v>
      </c>
      <c r="AC32" s="347">
        <v>0</v>
      </c>
      <c r="AD32" s="347">
        <v>0</v>
      </c>
      <c r="AE32" s="347">
        <v>0</v>
      </c>
      <c r="AF32" s="347">
        <v>0</v>
      </c>
      <c r="AG32" s="347">
        <v>0</v>
      </c>
      <c r="AH32" s="347">
        <v>0</v>
      </c>
      <c r="AI32" s="347">
        <v>0</v>
      </c>
      <c r="AJ32" s="347">
        <v>0</v>
      </c>
      <c r="AK32" s="347">
        <v>0</v>
      </c>
      <c r="AL32" s="347">
        <v>0</v>
      </c>
      <c r="AM32" s="347">
        <v>0</v>
      </c>
      <c r="AN32" s="347">
        <v>0</v>
      </c>
      <c r="AO32" s="347">
        <v>0</v>
      </c>
      <c r="AP32" s="347">
        <v>0</v>
      </c>
      <c r="AQ32" s="431"/>
    </row>
    <row r="33" spans="1:43" ht="12.75" customHeight="1">
      <c r="A33" s="157">
        <v>32</v>
      </c>
      <c r="B33" s="341">
        <v>42013</v>
      </c>
      <c r="C33" s="48" t="s">
        <v>1306</v>
      </c>
      <c r="D33" s="430" t="s">
        <v>1250</v>
      </c>
      <c r="E33" s="355" t="s">
        <v>1269</v>
      </c>
      <c r="F33" s="430" t="s">
        <v>1347</v>
      </c>
      <c r="G33" s="359"/>
      <c r="H33" s="355" t="s">
        <v>557</v>
      </c>
      <c r="I33" s="359"/>
      <c r="J33" s="430"/>
      <c r="K33" s="430" t="s">
        <v>7126</v>
      </c>
      <c r="L33" s="430" t="s">
        <v>1256</v>
      </c>
      <c r="M33" s="430" t="s">
        <v>7158</v>
      </c>
      <c r="N33" s="430"/>
      <c r="O33" s="347">
        <v>37</v>
      </c>
      <c r="P33" s="175">
        <v>37</v>
      </c>
      <c r="Q33" s="175"/>
      <c r="R33" s="431"/>
      <c r="S33" s="431">
        <v>0</v>
      </c>
      <c r="T33" s="431">
        <v>0</v>
      </c>
      <c r="U33" s="431">
        <v>0</v>
      </c>
      <c r="V33" s="431">
        <v>0</v>
      </c>
      <c r="W33" s="431">
        <v>0</v>
      </c>
      <c r="X33" s="431">
        <v>0</v>
      </c>
      <c r="Y33" s="347">
        <v>369</v>
      </c>
      <c r="Z33" s="431">
        <v>0</v>
      </c>
      <c r="AA33" s="347">
        <v>37</v>
      </c>
      <c r="AB33" s="347">
        <v>0</v>
      </c>
      <c r="AC33" s="347">
        <v>0</v>
      </c>
      <c r="AD33" s="347">
        <v>0</v>
      </c>
      <c r="AE33" s="347">
        <v>0</v>
      </c>
      <c r="AF33" s="347">
        <v>0</v>
      </c>
      <c r="AG33" s="347">
        <v>0</v>
      </c>
      <c r="AH33" s="347">
        <v>0</v>
      </c>
      <c r="AI33" s="347">
        <v>0</v>
      </c>
      <c r="AJ33" s="347">
        <v>0</v>
      </c>
      <c r="AK33" s="347">
        <v>0</v>
      </c>
      <c r="AL33" s="347">
        <v>0</v>
      </c>
      <c r="AM33" s="347">
        <v>0</v>
      </c>
      <c r="AN33" s="347">
        <v>0</v>
      </c>
      <c r="AO33" s="347">
        <v>0</v>
      </c>
      <c r="AP33" s="347">
        <v>0</v>
      </c>
      <c r="AQ33" s="431"/>
    </row>
    <row r="34" spans="1:43" ht="12.75" customHeight="1">
      <c r="A34" s="157">
        <v>33</v>
      </c>
      <c r="B34" s="341">
        <v>42014</v>
      </c>
      <c r="C34" s="430" t="s">
        <v>1270</v>
      </c>
      <c r="D34" s="430" t="s">
        <v>1250</v>
      </c>
      <c r="E34" s="430" t="s">
        <v>1285</v>
      </c>
      <c r="F34" s="430" t="s">
        <v>1347</v>
      </c>
      <c r="G34" s="359" t="str">
        <f>IF(F34&lt;&gt;"",LOOKUP(F34,Governorate,data!$E$2:$E$19),"")</f>
        <v>IQ-G08</v>
      </c>
      <c r="H34" s="415" t="s">
        <v>1348</v>
      </c>
      <c r="I34" s="359" t="str">
        <f ca="1">IF(H34&lt;&gt;"",LOOKUP(H34,District2,data!$P$2:$P$19),"")</f>
        <v>IQ-D051</v>
      </c>
      <c r="J34" s="430"/>
      <c r="K34" s="430" t="s">
        <v>7126</v>
      </c>
      <c r="L34" s="430" t="s">
        <v>1256</v>
      </c>
      <c r="M34" s="430" t="s">
        <v>7158</v>
      </c>
      <c r="N34" s="430" t="s">
        <v>7125</v>
      </c>
      <c r="O34" s="177" t="s">
        <v>7260</v>
      </c>
      <c r="P34" s="175"/>
      <c r="Q34" s="175"/>
      <c r="R34" s="431"/>
      <c r="S34" s="431">
        <v>0</v>
      </c>
      <c r="T34" s="431">
        <v>0</v>
      </c>
      <c r="U34" s="431">
        <v>0</v>
      </c>
      <c r="V34" s="431">
        <v>0</v>
      </c>
      <c r="W34" s="431">
        <v>0</v>
      </c>
      <c r="X34" s="431">
        <v>0</v>
      </c>
      <c r="Y34" s="431">
        <v>0</v>
      </c>
      <c r="Z34" s="431">
        <v>0</v>
      </c>
      <c r="AA34" s="431">
        <v>0</v>
      </c>
      <c r="AB34" s="431">
        <v>0</v>
      </c>
      <c r="AC34" s="431">
        <v>0</v>
      </c>
      <c r="AD34" s="431">
        <v>0</v>
      </c>
      <c r="AE34" s="431">
        <v>0</v>
      </c>
      <c r="AF34" s="431">
        <v>0</v>
      </c>
      <c r="AG34" s="431">
        <v>0</v>
      </c>
      <c r="AH34" s="431">
        <v>0</v>
      </c>
      <c r="AI34" s="431">
        <v>0</v>
      </c>
      <c r="AJ34" s="431">
        <v>0</v>
      </c>
      <c r="AK34" s="431">
        <v>0</v>
      </c>
      <c r="AL34" s="431">
        <v>0</v>
      </c>
      <c r="AM34" s="431">
        <v>0</v>
      </c>
      <c r="AN34" s="431">
        <v>0</v>
      </c>
      <c r="AO34" s="347">
        <v>400</v>
      </c>
      <c r="AP34" s="431">
        <v>0</v>
      </c>
      <c r="AQ34" s="431"/>
    </row>
    <row r="35" spans="1:43" ht="12.75" customHeight="1">
      <c r="A35" s="157">
        <v>34</v>
      </c>
      <c r="B35" s="341">
        <v>42014</v>
      </c>
      <c r="C35" s="430" t="s">
        <v>1331</v>
      </c>
      <c r="D35" s="430" t="s">
        <v>1250</v>
      </c>
      <c r="E35" s="430" t="s">
        <v>1285</v>
      </c>
      <c r="F35" s="430" t="s">
        <v>1347</v>
      </c>
      <c r="G35" s="359" t="str">
        <f>IF(F35&lt;&gt;"",LOOKUP(F35,Governorate,data!$E$2:$E$19),"")</f>
        <v>IQ-G08</v>
      </c>
      <c r="H35" s="415" t="s">
        <v>1348</v>
      </c>
      <c r="I35" s="359" t="str">
        <f ca="1">IF(H35&lt;&gt;"",LOOKUP(H35,District2,data!$P$2:$P$19),"")</f>
        <v>IQ-D051</v>
      </c>
      <c r="J35" s="430"/>
      <c r="K35" s="430" t="s">
        <v>7126</v>
      </c>
      <c r="L35" s="430" t="s">
        <v>1256</v>
      </c>
      <c r="M35" s="430" t="s">
        <v>7158</v>
      </c>
      <c r="N35" s="430" t="s">
        <v>7125</v>
      </c>
      <c r="O35" s="177" t="s">
        <v>7260</v>
      </c>
      <c r="P35" s="175"/>
      <c r="Q35" s="175"/>
      <c r="R35" s="431"/>
      <c r="S35" s="431">
        <v>0</v>
      </c>
      <c r="T35" s="431">
        <v>0</v>
      </c>
      <c r="U35" s="431">
        <v>0</v>
      </c>
      <c r="V35" s="431">
        <v>0</v>
      </c>
      <c r="W35" s="431">
        <v>0</v>
      </c>
      <c r="X35" s="431">
        <v>0</v>
      </c>
      <c r="Y35" s="431">
        <v>0</v>
      </c>
      <c r="Z35" s="431">
        <v>0</v>
      </c>
      <c r="AA35" s="431">
        <v>0</v>
      </c>
      <c r="AB35" s="431">
        <v>0</v>
      </c>
      <c r="AC35" s="431">
        <v>0</v>
      </c>
      <c r="AD35" s="431">
        <v>0</v>
      </c>
      <c r="AE35" s="431">
        <v>0</v>
      </c>
      <c r="AF35" s="431">
        <v>0</v>
      </c>
      <c r="AG35" s="431">
        <v>0</v>
      </c>
      <c r="AH35" s="431">
        <v>0</v>
      </c>
      <c r="AI35" s="431">
        <v>0</v>
      </c>
      <c r="AJ35" s="431">
        <v>0</v>
      </c>
      <c r="AK35" s="431">
        <v>0</v>
      </c>
      <c r="AL35" s="431">
        <v>0</v>
      </c>
      <c r="AM35" s="431">
        <v>0</v>
      </c>
      <c r="AN35" s="431">
        <v>0</v>
      </c>
      <c r="AO35" s="347">
        <v>400</v>
      </c>
      <c r="AP35" s="431">
        <v>0</v>
      </c>
      <c r="AQ35" s="431"/>
    </row>
    <row r="36" spans="1:43" ht="12.75" customHeight="1">
      <c r="A36" s="157">
        <v>35</v>
      </c>
      <c r="B36" s="341">
        <v>42014</v>
      </c>
      <c r="C36" s="430" t="s">
        <v>1321</v>
      </c>
      <c r="D36" s="360" t="s">
        <v>1251</v>
      </c>
      <c r="E36" s="360" t="s">
        <v>7288</v>
      </c>
      <c r="F36" s="430" t="s">
        <v>7082</v>
      </c>
      <c r="G36" s="359"/>
      <c r="H36" s="430" t="s">
        <v>7084</v>
      </c>
      <c r="I36" s="359"/>
      <c r="J36" s="430"/>
      <c r="K36" s="430" t="s">
        <v>7126</v>
      </c>
      <c r="L36" s="430" t="s">
        <v>1256</v>
      </c>
      <c r="M36" s="430" t="s">
        <v>7158</v>
      </c>
      <c r="N36" s="430" t="s">
        <v>1261</v>
      </c>
      <c r="O36" s="179">
        <v>200</v>
      </c>
      <c r="P36" s="196">
        <v>200</v>
      </c>
      <c r="Q36" s="196"/>
      <c r="R36" s="431"/>
      <c r="S36" s="431">
        <v>0</v>
      </c>
      <c r="T36" s="431">
        <v>0</v>
      </c>
      <c r="U36" s="216">
        <v>200</v>
      </c>
      <c r="V36" s="431">
        <v>0</v>
      </c>
      <c r="W36" s="216">
        <v>1200</v>
      </c>
      <c r="X36" s="216">
        <v>200</v>
      </c>
      <c r="Y36" s="216">
        <v>200</v>
      </c>
      <c r="Z36" s="431">
        <v>0</v>
      </c>
      <c r="AA36" s="216">
        <v>200</v>
      </c>
      <c r="AB36" s="431">
        <v>0</v>
      </c>
      <c r="AC36" s="431">
        <v>0</v>
      </c>
      <c r="AD36" s="431">
        <v>0</v>
      </c>
      <c r="AE36" s="431">
        <v>0</v>
      </c>
      <c r="AF36" s="431">
        <v>0</v>
      </c>
      <c r="AG36" s="431">
        <v>0</v>
      </c>
      <c r="AH36" s="431">
        <v>0</v>
      </c>
      <c r="AI36" s="431">
        <v>0</v>
      </c>
      <c r="AJ36" s="431">
        <v>0</v>
      </c>
      <c r="AK36" s="431">
        <v>0</v>
      </c>
      <c r="AL36" s="432">
        <v>0</v>
      </c>
      <c r="AM36" s="431">
        <v>0</v>
      </c>
      <c r="AN36" s="432">
        <v>0</v>
      </c>
      <c r="AO36" s="431">
        <v>0</v>
      </c>
      <c r="AP36" s="431">
        <v>0</v>
      </c>
      <c r="AQ36" s="431"/>
    </row>
    <row r="37" spans="1:43" ht="12.75" customHeight="1">
      <c r="A37" s="157">
        <v>36</v>
      </c>
      <c r="B37" s="341">
        <v>42015</v>
      </c>
      <c r="C37" s="430" t="s">
        <v>1270</v>
      </c>
      <c r="D37" s="430" t="s">
        <v>1250</v>
      </c>
      <c r="E37" s="430" t="s">
        <v>1285</v>
      </c>
      <c r="F37" s="430" t="s">
        <v>1347</v>
      </c>
      <c r="G37" s="359" t="str">
        <f>IF(F37&lt;&gt;"",LOOKUP(F37,Governorate,data!$E$2:$E$19),"")</f>
        <v>IQ-G08</v>
      </c>
      <c r="H37" s="415" t="s">
        <v>1348</v>
      </c>
      <c r="I37" s="359" t="str">
        <f ca="1">IF(H37&lt;&gt;"",LOOKUP(H37,District2,data!$P$2:$P$19),"")</f>
        <v>IQ-D051</v>
      </c>
      <c r="J37" s="430"/>
      <c r="K37" s="430" t="s">
        <v>7126</v>
      </c>
      <c r="L37" s="430" t="s">
        <v>1256</v>
      </c>
      <c r="M37" s="430" t="s">
        <v>7158</v>
      </c>
      <c r="N37" s="430" t="s">
        <v>7125</v>
      </c>
      <c r="O37" s="177" t="s">
        <v>7260</v>
      </c>
      <c r="P37" s="175"/>
      <c r="Q37" s="175"/>
      <c r="R37" s="431"/>
      <c r="S37" s="431">
        <v>0</v>
      </c>
      <c r="T37" s="431">
        <v>0</v>
      </c>
      <c r="U37" s="431">
        <v>0</v>
      </c>
      <c r="V37" s="431">
        <v>0</v>
      </c>
      <c r="W37" s="431">
        <v>0</v>
      </c>
      <c r="X37" s="431">
        <v>0</v>
      </c>
      <c r="Y37" s="431">
        <v>0</v>
      </c>
      <c r="Z37" s="431">
        <v>0</v>
      </c>
      <c r="AA37" s="431">
        <v>0</v>
      </c>
      <c r="AB37" s="431">
        <v>0</v>
      </c>
      <c r="AC37" s="431">
        <v>0</v>
      </c>
      <c r="AD37" s="431">
        <v>0</v>
      </c>
      <c r="AE37" s="431">
        <v>0</v>
      </c>
      <c r="AF37" s="431">
        <v>0</v>
      </c>
      <c r="AG37" s="431">
        <v>0</v>
      </c>
      <c r="AH37" s="431">
        <v>0</v>
      </c>
      <c r="AI37" s="431">
        <v>0</v>
      </c>
      <c r="AJ37" s="431">
        <v>0</v>
      </c>
      <c r="AK37" s="431">
        <v>0</v>
      </c>
      <c r="AL37" s="431">
        <v>0</v>
      </c>
      <c r="AM37" s="431">
        <v>0</v>
      </c>
      <c r="AN37" s="431">
        <v>0</v>
      </c>
      <c r="AO37" s="347">
        <v>400</v>
      </c>
      <c r="AP37" s="431">
        <v>0</v>
      </c>
      <c r="AQ37" s="431"/>
    </row>
    <row r="38" spans="1:43" ht="12.75" customHeight="1">
      <c r="A38" s="157">
        <v>37</v>
      </c>
      <c r="B38" s="341">
        <v>42015</v>
      </c>
      <c r="C38" s="430" t="s">
        <v>1331</v>
      </c>
      <c r="D38" s="360" t="s">
        <v>1250</v>
      </c>
      <c r="E38" s="430" t="s">
        <v>1285</v>
      </c>
      <c r="F38" s="430" t="s">
        <v>1347</v>
      </c>
      <c r="G38" s="359" t="str">
        <f>IF(F38&lt;&gt;"",LOOKUP(F38,Governorate,data!$E$2:$E$19),"")</f>
        <v>IQ-G08</v>
      </c>
      <c r="H38" s="415" t="s">
        <v>1348</v>
      </c>
      <c r="I38" s="359" t="str">
        <f ca="1">IF(H38&lt;&gt;"",LOOKUP(H38,District2,data!$P$2:$P$19),"")</f>
        <v>IQ-D051</v>
      </c>
      <c r="J38" s="430"/>
      <c r="K38" s="430" t="s">
        <v>7126</v>
      </c>
      <c r="L38" s="430" t="s">
        <v>1256</v>
      </c>
      <c r="M38" s="430" t="s">
        <v>7158</v>
      </c>
      <c r="N38" s="430" t="s">
        <v>7125</v>
      </c>
      <c r="O38" s="177" t="s">
        <v>7260</v>
      </c>
      <c r="P38" s="175"/>
      <c r="Q38" s="175"/>
      <c r="R38" s="431"/>
      <c r="S38" s="431">
        <v>0</v>
      </c>
      <c r="T38" s="431">
        <v>0</v>
      </c>
      <c r="U38" s="431">
        <v>0</v>
      </c>
      <c r="V38" s="431">
        <v>0</v>
      </c>
      <c r="W38" s="431">
        <v>0</v>
      </c>
      <c r="X38" s="431">
        <v>0</v>
      </c>
      <c r="Y38" s="431">
        <v>0</v>
      </c>
      <c r="Z38" s="431">
        <v>0</v>
      </c>
      <c r="AA38" s="431">
        <v>0</v>
      </c>
      <c r="AB38" s="431">
        <v>0</v>
      </c>
      <c r="AC38" s="431">
        <v>0</v>
      </c>
      <c r="AD38" s="431">
        <v>0</v>
      </c>
      <c r="AE38" s="431">
        <v>0</v>
      </c>
      <c r="AF38" s="431">
        <v>0</v>
      </c>
      <c r="AG38" s="431">
        <v>0</v>
      </c>
      <c r="AH38" s="431">
        <v>0</v>
      </c>
      <c r="AI38" s="431">
        <v>0</v>
      </c>
      <c r="AJ38" s="431">
        <v>0</v>
      </c>
      <c r="AK38" s="431">
        <v>0</v>
      </c>
      <c r="AL38" s="431">
        <v>0</v>
      </c>
      <c r="AM38" s="431">
        <v>0</v>
      </c>
      <c r="AN38" s="431">
        <v>0</v>
      </c>
      <c r="AO38" s="347">
        <v>400</v>
      </c>
      <c r="AP38" s="431">
        <v>0</v>
      </c>
      <c r="AQ38" s="431"/>
    </row>
    <row r="39" spans="1:43" ht="12.75" customHeight="1">
      <c r="A39" s="157">
        <v>38</v>
      </c>
      <c r="B39" s="341">
        <v>42015</v>
      </c>
      <c r="C39" s="430" t="s">
        <v>1290</v>
      </c>
      <c r="D39" s="430" t="s">
        <v>1250</v>
      </c>
      <c r="E39" s="430"/>
      <c r="F39" s="430" t="s">
        <v>1347</v>
      </c>
      <c r="G39" s="359" t="str">
        <f>IF(F39&lt;&gt;"",LOOKUP(F39,Governorate,data!$E$2:$E$19),"")</f>
        <v>IQ-G08</v>
      </c>
      <c r="H39" s="415" t="s">
        <v>7110</v>
      </c>
      <c r="I39" s="359" t="str">
        <f ca="1">IF(H39&lt;&gt;"",LOOKUP(H39,District2,data!$P$2:$P$19),"")</f>
        <v>IQ-D050</v>
      </c>
      <c r="J39" s="430"/>
      <c r="K39" s="430" t="s">
        <v>7126</v>
      </c>
      <c r="L39" s="430" t="s">
        <v>1256</v>
      </c>
      <c r="M39" s="430" t="s">
        <v>7158</v>
      </c>
      <c r="N39" s="430" t="s">
        <v>7125</v>
      </c>
      <c r="O39" s="44">
        <v>154</v>
      </c>
      <c r="P39" s="422"/>
      <c r="Q39" s="422"/>
      <c r="R39" s="431"/>
      <c r="S39" s="431">
        <v>0</v>
      </c>
      <c r="T39" s="431">
        <v>0</v>
      </c>
      <c r="U39" s="431">
        <v>154</v>
      </c>
      <c r="V39" s="431">
        <v>0</v>
      </c>
      <c r="W39" s="431">
        <v>308</v>
      </c>
      <c r="X39" s="431">
        <v>0</v>
      </c>
      <c r="Y39" s="431">
        <v>0</v>
      </c>
      <c r="Z39" s="431">
        <v>0</v>
      </c>
      <c r="AA39" s="431">
        <v>0</v>
      </c>
      <c r="AB39" s="431">
        <v>0</v>
      </c>
      <c r="AC39" s="431">
        <v>0</v>
      </c>
      <c r="AD39" s="431">
        <v>0</v>
      </c>
      <c r="AE39" s="431">
        <v>0</v>
      </c>
      <c r="AF39" s="431">
        <v>0</v>
      </c>
      <c r="AG39" s="431">
        <v>0</v>
      </c>
      <c r="AH39" s="431">
        <v>308</v>
      </c>
      <c r="AI39" s="431">
        <v>0</v>
      </c>
      <c r="AJ39" s="431">
        <v>0</v>
      </c>
      <c r="AK39" s="431">
        <v>0</v>
      </c>
      <c r="AL39" s="432">
        <v>0</v>
      </c>
      <c r="AM39" s="431">
        <v>154</v>
      </c>
      <c r="AN39" s="432">
        <v>0</v>
      </c>
      <c r="AO39" s="431">
        <v>0</v>
      </c>
      <c r="AP39" s="431">
        <v>0</v>
      </c>
      <c r="AQ39" s="431"/>
    </row>
    <row r="40" spans="1:43" ht="12.75" customHeight="1">
      <c r="A40" s="157">
        <v>39</v>
      </c>
      <c r="B40" s="220">
        <v>42015</v>
      </c>
      <c r="C40" s="430" t="s">
        <v>1307</v>
      </c>
      <c r="D40" s="430" t="s">
        <v>1250</v>
      </c>
      <c r="E40" s="430" t="s">
        <v>1307</v>
      </c>
      <c r="F40" s="430" t="s">
        <v>7095</v>
      </c>
      <c r="G40" s="359"/>
      <c r="H40" s="430" t="s">
        <v>7103</v>
      </c>
      <c r="I40" s="359"/>
      <c r="J40" s="430" t="s">
        <v>7165</v>
      </c>
      <c r="K40" s="430" t="s">
        <v>7126</v>
      </c>
      <c r="L40" s="430" t="s">
        <v>1256</v>
      </c>
      <c r="M40" s="430" t="s">
        <v>7158</v>
      </c>
      <c r="N40" s="430" t="s">
        <v>7125</v>
      </c>
      <c r="O40" s="177" t="s">
        <v>7260</v>
      </c>
      <c r="P40" s="422"/>
      <c r="Q40" s="175"/>
      <c r="R40" s="431"/>
      <c r="S40" s="431">
        <v>0</v>
      </c>
      <c r="T40" s="431">
        <v>0</v>
      </c>
      <c r="U40" s="431">
        <v>0</v>
      </c>
      <c r="V40" s="431">
        <v>0</v>
      </c>
      <c r="W40" s="431">
        <v>0</v>
      </c>
      <c r="X40" s="431">
        <v>0</v>
      </c>
      <c r="Y40" s="431">
        <v>0</v>
      </c>
      <c r="Z40" s="431">
        <v>0</v>
      </c>
      <c r="AA40" s="431">
        <v>0</v>
      </c>
      <c r="AB40" s="431">
        <v>0</v>
      </c>
      <c r="AC40" s="431">
        <v>0</v>
      </c>
      <c r="AD40" s="431">
        <v>0</v>
      </c>
      <c r="AE40" s="431">
        <v>0</v>
      </c>
      <c r="AF40" s="431">
        <v>0</v>
      </c>
      <c r="AG40" s="431">
        <v>0</v>
      </c>
      <c r="AH40" s="431">
        <v>0</v>
      </c>
      <c r="AI40" s="431">
        <v>0</v>
      </c>
      <c r="AJ40" s="431">
        <v>0</v>
      </c>
      <c r="AK40" s="431">
        <v>0</v>
      </c>
      <c r="AL40" s="431">
        <v>0</v>
      </c>
      <c r="AM40" s="431">
        <v>0</v>
      </c>
      <c r="AN40" s="431">
        <v>0</v>
      </c>
      <c r="AO40" s="431">
        <v>314</v>
      </c>
      <c r="AP40" s="431">
        <v>0</v>
      </c>
      <c r="AQ40" s="431"/>
    </row>
    <row r="41" spans="1:43" ht="12.75" customHeight="1">
      <c r="A41" s="157">
        <v>40</v>
      </c>
      <c r="B41" s="341">
        <v>42015</v>
      </c>
      <c r="C41" s="48" t="s">
        <v>1321</v>
      </c>
      <c r="D41" s="430" t="s">
        <v>1251</v>
      </c>
      <c r="E41" s="355" t="s">
        <v>1308</v>
      </c>
      <c r="F41" s="430" t="s">
        <v>1347</v>
      </c>
      <c r="G41" s="359"/>
      <c r="H41" s="415" t="s">
        <v>7220</v>
      </c>
      <c r="I41" s="359"/>
      <c r="J41" s="430"/>
      <c r="K41" s="430" t="s">
        <v>7126</v>
      </c>
      <c r="L41" s="430" t="s">
        <v>1256</v>
      </c>
      <c r="M41" s="430" t="s">
        <v>7158</v>
      </c>
      <c r="N41" s="430"/>
      <c r="O41" s="347">
        <v>489</v>
      </c>
      <c r="P41" s="175">
        <v>489</v>
      </c>
      <c r="Q41" s="175"/>
      <c r="R41" s="431"/>
      <c r="S41" s="431">
        <v>0</v>
      </c>
      <c r="T41" s="347">
        <v>0</v>
      </c>
      <c r="U41" s="347">
        <v>489</v>
      </c>
      <c r="V41" s="347">
        <v>0</v>
      </c>
      <c r="W41" s="347">
        <v>3048</v>
      </c>
      <c r="X41" s="347">
        <v>489</v>
      </c>
      <c r="Y41" s="347">
        <v>489</v>
      </c>
      <c r="Z41" s="431">
        <v>0</v>
      </c>
      <c r="AA41" s="347">
        <v>489</v>
      </c>
      <c r="AB41" s="347">
        <v>0</v>
      </c>
      <c r="AC41" s="347">
        <v>0</v>
      </c>
      <c r="AD41" s="431">
        <v>0</v>
      </c>
      <c r="AE41" s="431">
        <v>0</v>
      </c>
      <c r="AF41" s="431">
        <v>0</v>
      </c>
      <c r="AG41" s="431">
        <v>0</v>
      </c>
      <c r="AH41" s="431">
        <v>0</v>
      </c>
      <c r="AI41" s="431">
        <v>0</v>
      </c>
      <c r="AJ41" s="431">
        <v>0</v>
      </c>
      <c r="AK41" s="431">
        <v>0</v>
      </c>
      <c r="AL41" s="432">
        <v>0</v>
      </c>
      <c r="AM41" s="431">
        <v>0</v>
      </c>
      <c r="AN41" s="432">
        <v>0</v>
      </c>
      <c r="AO41" s="431">
        <v>0</v>
      </c>
      <c r="AP41" s="431">
        <v>0</v>
      </c>
      <c r="AQ41" s="431"/>
    </row>
    <row r="42" spans="1:43" ht="12.75" customHeight="1">
      <c r="A42" s="157">
        <v>41</v>
      </c>
      <c r="B42" s="341">
        <v>42016</v>
      </c>
      <c r="C42" s="360" t="s">
        <v>1289</v>
      </c>
      <c r="D42" s="360" t="s">
        <v>1251</v>
      </c>
      <c r="E42" s="430" t="s">
        <v>1289</v>
      </c>
      <c r="F42" s="430" t="s">
        <v>7095</v>
      </c>
      <c r="G42" s="359" t="str">
        <f>IF(F42&lt;&gt;"",LOOKUP(F42,Governorate,data!$E$2:$E$19),"")</f>
        <v>IQ-G11</v>
      </c>
      <c r="H42" s="415" t="s">
        <v>7096</v>
      </c>
      <c r="I42" s="359" t="str">
        <f ca="1">IF(H42&lt;&gt;"",LOOKUP(H42,District2,data!$P$2:$P$19),"")</f>
        <v>IQ-D068</v>
      </c>
      <c r="J42" s="430"/>
      <c r="K42" s="430" t="s">
        <v>7126</v>
      </c>
      <c r="L42" s="430" t="s">
        <v>1256</v>
      </c>
      <c r="M42" s="430" t="s">
        <v>7158</v>
      </c>
      <c r="N42" s="430" t="s">
        <v>1261</v>
      </c>
      <c r="O42" s="422">
        <v>535</v>
      </c>
      <c r="P42" s="422">
        <v>535</v>
      </c>
      <c r="Q42" s="422"/>
      <c r="R42" s="431"/>
      <c r="S42" s="431">
        <v>0</v>
      </c>
      <c r="T42" s="431">
        <v>0</v>
      </c>
      <c r="U42" s="431">
        <v>535</v>
      </c>
      <c r="V42" s="431">
        <v>2140</v>
      </c>
      <c r="W42" s="431">
        <v>2140</v>
      </c>
      <c r="X42" s="431">
        <v>0</v>
      </c>
      <c r="Y42" s="431">
        <v>0</v>
      </c>
      <c r="Z42" s="431">
        <v>0</v>
      </c>
      <c r="AA42" s="431">
        <v>535</v>
      </c>
      <c r="AB42" s="431">
        <v>535</v>
      </c>
      <c r="AC42" s="431">
        <v>535</v>
      </c>
      <c r="AD42" s="431">
        <v>0</v>
      </c>
      <c r="AE42" s="431">
        <v>0</v>
      </c>
      <c r="AF42" s="431">
        <v>0</v>
      </c>
      <c r="AG42" s="431">
        <v>0</v>
      </c>
      <c r="AH42" s="431">
        <v>0</v>
      </c>
      <c r="AI42" s="431">
        <v>0</v>
      </c>
      <c r="AJ42" s="431">
        <v>0</v>
      </c>
      <c r="AK42" s="431">
        <v>0</v>
      </c>
      <c r="AL42" s="432">
        <v>535</v>
      </c>
      <c r="AM42" s="431">
        <v>535</v>
      </c>
      <c r="AN42" s="432">
        <v>0</v>
      </c>
      <c r="AO42" s="431">
        <v>0</v>
      </c>
      <c r="AP42" s="431">
        <v>2140</v>
      </c>
      <c r="AQ42" s="431"/>
    </row>
    <row r="43" spans="1:43" ht="12.75" customHeight="1">
      <c r="A43" s="157">
        <v>42</v>
      </c>
      <c r="B43" s="341">
        <v>42016</v>
      </c>
      <c r="C43" s="430" t="s">
        <v>1289</v>
      </c>
      <c r="D43" s="430" t="s">
        <v>1251</v>
      </c>
      <c r="E43" s="430" t="s">
        <v>1289</v>
      </c>
      <c r="F43" s="430" t="s">
        <v>7097</v>
      </c>
      <c r="G43" s="359" t="str">
        <f>IF(F43&lt;&gt;"",LOOKUP(F43,Governorate,data!$E$2:$E$19),"")</f>
        <v>IQ-G06</v>
      </c>
      <c r="H43" s="415" t="s">
        <v>7098</v>
      </c>
      <c r="I43" s="359" t="str">
        <f ca="1">IF(H43&lt;&gt;"",LOOKUP(H43,District2,data!$P$2:$P$19),"")</f>
        <v>IQ-D036</v>
      </c>
      <c r="J43" s="430"/>
      <c r="K43" s="430" t="s">
        <v>7126</v>
      </c>
      <c r="L43" s="430" t="s">
        <v>1256</v>
      </c>
      <c r="M43" s="430" t="s">
        <v>7158</v>
      </c>
      <c r="N43" s="430" t="s">
        <v>1261</v>
      </c>
      <c r="O43" s="422">
        <v>100</v>
      </c>
      <c r="P43" s="422">
        <v>100</v>
      </c>
      <c r="Q43" s="422"/>
      <c r="R43" s="431"/>
      <c r="S43" s="431">
        <v>0</v>
      </c>
      <c r="T43" s="431">
        <v>0</v>
      </c>
      <c r="U43" s="431">
        <v>100</v>
      </c>
      <c r="V43" s="431">
        <v>400</v>
      </c>
      <c r="W43" s="431">
        <v>400</v>
      </c>
      <c r="X43" s="431">
        <v>0</v>
      </c>
      <c r="Y43" s="431">
        <v>0</v>
      </c>
      <c r="Z43" s="431">
        <v>0</v>
      </c>
      <c r="AA43" s="431">
        <v>100</v>
      </c>
      <c r="AB43" s="431">
        <v>100</v>
      </c>
      <c r="AC43" s="431">
        <v>100</v>
      </c>
      <c r="AD43" s="431">
        <v>0</v>
      </c>
      <c r="AE43" s="431">
        <v>0</v>
      </c>
      <c r="AF43" s="431">
        <v>0</v>
      </c>
      <c r="AG43" s="431">
        <v>0</v>
      </c>
      <c r="AH43" s="431">
        <v>0</v>
      </c>
      <c r="AI43" s="431">
        <v>0</v>
      </c>
      <c r="AJ43" s="431">
        <v>0</v>
      </c>
      <c r="AK43" s="431">
        <v>0</v>
      </c>
      <c r="AL43" s="432">
        <v>100</v>
      </c>
      <c r="AM43" s="431">
        <v>100</v>
      </c>
      <c r="AN43" s="432">
        <v>0</v>
      </c>
      <c r="AO43" s="431">
        <v>0</v>
      </c>
      <c r="AP43" s="431">
        <v>400</v>
      </c>
      <c r="AQ43" s="431"/>
    </row>
    <row r="44" spans="1:43" ht="12.75" customHeight="1">
      <c r="A44" s="157">
        <v>43</v>
      </c>
      <c r="B44" s="341">
        <v>42016</v>
      </c>
      <c r="C44" s="360" t="s">
        <v>1289</v>
      </c>
      <c r="D44" s="360" t="s">
        <v>1251</v>
      </c>
      <c r="E44" s="430" t="s">
        <v>1289</v>
      </c>
      <c r="F44" s="430" t="s">
        <v>7099</v>
      </c>
      <c r="G44" s="359" t="str">
        <f>IF(F44&lt;&gt;"",LOOKUP(F44,Governorate,data!$E$2:$E$19),"")</f>
        <v>IQ-G16</v>
      </c>
      <c r="H44" s="415" t="s">
        <v>7100</v>
      </c>
      <c r="I44" s="359" t="str">
        <f ca="1">IF(H44&lt;&gt;"",LOOKUP(H44,District2,data!$P$2:$P$19),"")</f>
        <v>IQ-D095</v>
      </c>
      <c r="J44" s="430"/>
      <c r="K44" s="430" t="s">
        <v>7126</v>
      </c>
      <c r="L44" s="430" t="s">
        <v>1256</v>
      </c>
      <c r="M44" s="430" t="s">
        <v>7158</v>
      </c>
      <c r="N44" s="430" t="s">
        <v>1261</v>
      </c>
      <c r="O44" s="422">
        <v>200</v>
      </c>
      <c r="P44" s="422">
        <v>200</v>
      </c>
      <c r="Q44" s="422"/>
      <c r="R44" s="431"/>
      <c r="S44" s="431">
        <v>0</v>
      </c>
      <c r="T44" s="431">
        <v>0</v>
      </c>
      <c r="U44" s="431">
        <v>200</v>
      </c>
      <c r="V44" s="431">
        <v>800</v>
      </c>
      <c r="W44" s="431">
        <v>800</v>
      </c>
      <c r="X44" s="431">
        <v>0</v>
      </c>
      <c r="Y44" s="431">
        <v>0</v>
      </c>
      <c r="Z44" s="431">
        <v>0</v>
      </c>
      <c r="AA44" s="431">
        <v>200</v>
      </c>
      <c r="AB44" s="431">
        <v>200</v>
      </c>
      <c r="AC44" s="431">
        <v>200</v>
      </c>
      <c r="AD44" s="431">
        <v>0</v>
      </c>
      <c r="AE44" s="431">
        <v>0</v>
      </c>
      <c r="AF44" s="431">
        <v>0</v>
      </c>
      <c r="AG44" s="431">
        <v>0</v>
      </c>
      <c r="AH44" s="431">
        <v>0</v>
      </c>
      <c r="AI44" s="431">
        <v>0</v>
      </c>
      <c r="AJ44" s="431">
        <v>0</v>
      </c>
      <c r="AK44" s="431">
        <v>0</v>
      </c>
      <c r="AL44" s="432">
        <v>200</v>
      </c>
      <c r="AM44" s="431">
        <v>200</v>
      </c>
      <c r="AN44" s="432">
        <v>0</v>
      </c>
      <c r="AO44" s="431">
        <v>0</v>
      </c>
      <c r="AP44" s="431">
        <v>800</v>
      </c>
      <c r="AQ44" s="431"/>
    </row>
    <row r="45" spans="1:43" ht="12.75" customHeight="1">
      <c r="A45" s="157">
        <v>44</v>
      </c>
      <c r="B45" s="341">
        <v>42016</v>
      </c>
      <c r="C45" s="430" t="s">
        <v>1331</v>
      </c>
      <c r="D45" s="430" t="s">
        <v>1250</v>
      </c>
      <c r="E45" s="430" t="s">
        <v>1285</v>
      </c>
      <c r="F45" s="430" t="s">
        <v>1347</v>
      </c>
      <c r="G45" s="359" t="str">
        <f>IF(F45&lt;&gt;"",LOOKUP(F45,Governorate,data!$E$2:$E$19),"")</f>
        <v>IQ-G08</v>
      </c>
      <c r="H45" s="415" t="s">
        <v>1348</v>
      </c>
      <c r="I45" s="359" t="str">
        <f ca="1">IF(H45&lt;&gt;"",LOOKUP(H45,District2,data!$P$2:$P$19),"")</f>
        <v>IQ-D051</v>
      </c>
      <c r="J45" s="430"/>
      <c r="K45" s="430" t="s">
        <v>7126</v>
      </c>
      <c r="L45" s="430" t="s">
        <v>1256</v>
      </c>
      <c r="M45" s="430" t="s">
        <v>7158</v>
      </c>
      <c r="N45" s="430" t="s">
        <v>7125</v>
      </c>
      <c r="O45" s="177" t="s">
        <v>7260</v>
      </c>
      <c r="P45" s="175"/>
      <c r="Q45" s="175"/>
      <c r="R45" s="431"/>
      <c r="S45" s="431">
        <v>0</v>
      </c>
      <c r="T45" s="431">
        <v>0</v>
      </c>
      <c r="U45" s="431">
        <v>0</v>
      </c>
      <c r="V45" s="431">
        <v>0</v>
      </c>
      <c r="W45" s="431">
        <v>0</v>
      </c>
      <c r="X45" s="431">
        <v>0</v>
      </c>
      <c r="Y45" s="431">
        <v>0</v>
      </c>
      <c r="Z45" s="431">
        <v>0</v>
      </c>
      <c r="AA45" s="431">
        <v>0</v>
      </c>
      <c r="AB45" s="431">
        <v>0</v>
      </c>
      <c r="AC45" s="431">
        <v>0</v>
      </c>
      <c r="AD45" s="431">
        <v>0</v>
      </c>
      <c r="AE45" s="431">
        <v>0</v>
      </c>
      <c r="AF45" s="431">
        <v>0</v>
      </c>
      <c r="AG45" s="431">
        <v>0</v>
      </c>
      <c r="AH45" s="431">
        <v>0</v>
      </c>
      <c r="AI45" s="431">
        <v>0</v>
      </c>
      <c r="AJ45" s="431">
        <v>0</v>
      </c>
      <c r="AK45" s="431">
        <v>0</v>
      </c>
      <c r="AL45" s="431">
        <v>0</v>
      </c>
      <c r="AM45" s="431">
        <v>0</v>
      </c>
      <c r="AN45" s="431">
        <v>0</v>
      </c>
      <c r="AO45" s="347">
        <v>600</v>
      </c>
      <c r="AP45" s="431">
        <v>0</v>
      </c>
      <c r="AQ45" s="431"/>
    </row>
    <row r="46" spans="1:43" ht="12.75" customHeight="1">
      <c r="A46" s="157">
        <v>45</v>
      </c>
      <c r="B46" s="341">
        <v>42016</v>
      </c>
      <c r="C46" s="430" t="s">
        <v>1286</v>
      </c>
      <c r="D46" s="430" t="s">
        <v>1250</v>
      </c>
      <c r="E46" s="430"/>
      <c r="F46" s="430" t="s">
        <v>1347</v>
      </c>
      <c r="G46" s="359" t="str">
        <f>IF(F46&lt;&gt;"",LOOKUP(F46,Governorate,data!$E$2:$E$19),"")</f>
        <v>IQ-G08</v>
      </c>
      <c r="H46" s="415"/>
      <c r="I46" s="359" t="str">
        <f>IF(H46&lt;&gt;"",LOOKUP(H46,District2,data!$P$2:$P$19),"")</f>
        <v/>
      </c>
      <c r="J46" s="430"/>
      <c r="K46" s="430" t="s">
        <v>7126</v>
      </c>
      <c r="L46" s="430" t="s">
        <v>1256</v>
      </c>
      <c r="M46" s="430" t="s">
        <v>7158</v>
      </c>
      <c r="N46" s="430" t="s">
        <v>7125</v>
      </c>
      <c r="O46" s="347">
        <v>910</v>
      </c>
      <c r="P46" s="175">
        <v>910</v>
      </c>
      <c r="Q46" s="175"/>
      <c r="R46" s="431"/>
      <c r="S46" s="431">
        <v>0</v>
      </c>
      <c r="T46" s="431">
        <v>0</v>
      </c>
      <c r="U46" s="347">
        <v>910</v>
      </c>
      <c r="V46" s="422">
        <v>0</v>
      </c>
      <c r="W46" s="347">
        <v>4550</v>
      </c>
      <c r="X46" s="347">
        <v>1820</v>
      </c>
      <c r="Y46" s="422">
        <v>0</v>
      </c>
      <c r="Z46" s="422">
        <v>0</v>
      </c>
      <c r="AA46" s="347">
        <v>910</v>
      </c>
      <c r="AB46" s="422">
        <v>0</v>
      </c>
      <c r="AC46" s="347">
        <v>910</v>
      </c>
      <c r="AD46" s="422">
        <v>0</v>
      </c>
      <c r="AE46" s="422">
        <v>0</v>
      </c>
      <c r="AF46" s="422">
        <v>0</v>
      </c>
      <c r="AG46" s="422">
        <v>0</v>
      </c>
      <c r="AH46" s="422">
        <v>0</v>
      </c>
      <c r="AI46" s="422">
        <v>0</v>
      </c>
      <c r="AJ46" s="422">
        <v>0</v>
      </c>
      <c r="AK46" s="422">
        <v>0</v>
      </c>
      <c r="AL46" s="422">
        <v>0</v>
      </c>
      <c r="AM46" s="434">
        <v>104</v>
      </c>
      <c r="AN46" s="45">
        <v>0</v>
      </c>
      <c r="AO46" s="347">
        <v>2730</v>
      </c>
      <c r="AP46" s="422">
        <v>0</v>
      </c>
      <c r="AQ46" s="431"/>
    </row>
    <row r="47" spans="1:43" ht="12.75" customHeight="1">
      <c r="A47" s="157">
        <v>46</v>
      </c>
      <c r="B47" s="341">
        <v>42016</v>
      </c>
      <c r="C47" s="48" t="s">
        <v>1284</v>
      </c>
      <c r="D47" s="430" t="s">
        <v>1250</v>
      </c>
      <c r="E47" s="355" t="s">
        <v>1291</v>
      </c>
      <c r="F47" s="430" t="s">
        <v>1347</v>
      </c>
      <c r="G47" s="359"/>
      <c r="H47" s="355" t="s">
        <v>7239</v>
      </c>
      <c r="I47" s="359"/>
      <c r="J47" s="430"/>
      <c r="K47" s="430" t="s">
        <v>7126</v>
      </c>
      <c r="L47" s="430" t="s">
        <v>1256</v>
      </c>
      <c r="M47" s="430" t="s">
        <v>7158</v>
      </c>
      <c r="N47" s="430"/>
      <c r="O47" s="347">
        <v>14</v>
      </c>
      <c r="P47" s="175">
        <v>14</v>
      </c>
      <c r="Q47" s="175"/>
      <c r="R47" s="431"/>
      <c r="S47" s="431">
        <v>0</v>
      </c>
      <c r="T47" s="431">
        <v>0</v>
      </c>
      <c r="U47" s="431">
        <v>0</v>
      </c>
      <c r="V47" s="431">
        <v>0</v>
      </c>
      <c r="W47" s="347">
        <v>84</v>
      </c>
      <c r="X47" s="347">
        <v>0</v>
      </c>
      <c r="Y47" s="347">
        <v>28</v>
      </c>
      <c r="Z47" s="431">
        <v>0</v>
      </c>
      <c r="AA47" s="347">
        <v>14</v>
      </c>
      <c r="AB47" s="347">
        <v>0</v>
      </c>
      <c r="AC47" s="347">
        <v>0</v>
      </c>
      <c r="AD47" s="347">
        <v>0</v>
      </c>
      <c r="AE47" s="347">
        <v>0</v>
      </c>
      <c r="AF47" s="347">
        <v>0</v>
      </c>
      <c r="AG47" s="347">
        <v>0</v>
      </c>
      <c r="AH47" s="347">
        <v>0</v>
      </c>
      <c r="AI47" s="347">
        <v>0</v>
      </c>
      <c r="AJ47" s="347">
        <v>0</v>
      </c>
      <c r="AK47" s="347">
        <v>0</v>
      </c>
      <c r="AL47" s="347">
        <v>0</v>
      </c>
      <c r="AM47" s="347">
        <v>0</v>
      </c>
      <c r="AN47" s="347">
        <v>0</v>
      </c>
      <c r="AO47" s="347">
        <v>0</v>
      </c>
      <c r="AP47" s="347">
        <v>0</v>
      </c>
      <c r="AQ47" s="431"/>
    </row>
    <row r="48" spans="1:43" ht="12.75" customHeight="1">
      <c r="A48" s="157">
        <v>47</v>
      </c>
      <c r="B48" s="341">
        <v>42016</v>
      </c>
      <c r="C48" s="430" t="s">
        <v>1279</v>
      </c>
      <c r="D48" s="430" t="s">
        <v>1250</v>
      </c>
      <c r="E48" s="430"/>
      <c r="F48" s="430" t="s">
        <v>7111</v>
      </c>
      <c r="G48" s="359"/>
      <c r="H48" s="430" t="s">
        <v>7254</v>
      </c>
      <c r="I48" s="359"/>
      <c r="J48" s="430"/>
      <c r="K48" s="430" t="s">
        <v>7126</v>
      </c>
      <c r="L48" s="430" t="s">
        <v>1256</v>
      </c>
      <c r="M48" s="430" t="s">
        <v>7158</v>
      </c>
      <c r="N48" s="430" t="s">
        <v>1261</v>
      </c>
      <c r="O48" s="44">
        <v>58</v>
      </c>
      <c r="P48" s="422"/>
      <c r="Q48" s="422"/>
      <c r="R48" s="431"/>
      <c r="S48" s="431">
        <v>0</v>
      </c>
      <c r="T48" s="431">
        <v>0</v>
      </c>
      <c r="U48" s="431">
        <v>0</v>
      </c>
      <c r="V48" s="431">
        <v>195</v>
      </c>
      <c r="W48" s="431">
        <v>348</v>
      </c>
      <c r="X48" s="431">
        <v>0</v>
      </c>
      <c r="Y48" s="431">
        <v>0</v>
      </c>
      <c r="Z48" s="431">
        <v>0</v>
      </c>
      <c r="AA48" s="431">
        <v>58</v>
      </c>
      <c r="AB48" s="431">
        <v>0</v>
      </c>
      <c r="AC48" s="431">
        <v>0</v>
      </c>
      <c r="AD48" s="431">
        <v>0</v>
      </c>
      <c r="AE48" s="431">
        <v>0</v>
      </c>
      <c r="AF48" s="431">
        <v>0</v>
      </c>
      <c r="AG48" s="431">
        <v>0</v>
      </c>
      <c r="AH48" s="431">
        <v>0</v>
      </c>
      <c r="AI48" s="431">
        <v>0</v>
      </c>
      <c r="AJ48" s="431">
        <v>0</v>
      </c>
      <c r="AK48" s="431">
        <v>0</v>
      </c>
      <c r="AL48" s="431">
        <v>0</v>
      </c>
      <c r="AM48" s="431">
        <v>0</v>
      </c>
      <c r="AN48" s="431">
        <v>0</v>
      </c>
      <c r="AO48" s="431">
        <v>58</v>
      </c>
      <c r="AP48" s="431">
        <v>0</v>
      </c>
      <c r="AQ48" s="431"/>
    </row>
    <row r="49" spans="1:43" ht="12.75" customHeight="1">
      <c r="A49" s="157">
        <v>48</v>
      </c>
      <c r="B49" s="341">
        <v>42016</v>
      </c>
      <c r="C49" s="430" t="s">
        <v>1279</v>
      </c>
      <c r="D49" s="430" t="s">
        <v>1250</v>
      </c>
      <c r="E49" s="430"/>
      <c r="F49" s="430" t="s">
        <v>7111</v>
      </c>
      <c r="G49" s="359"/>
      <c r="H49" s="430" t="s">
        <v>7254</v>
      </c>
      <c r="I49" s="359"/>
      <c r="J49" s="430"/>
      <c r="K49" s="430" t="s">
        <v>7126</v>
      </c>
      <c r="L49" s="430" t="s">
        <v>1256</v>
      </c>
      <c r="M49" s="430" t="s">
        <v>7158</v>
      </c>
      <c r="N49" s="430" t="s">
        <v>1261</v>
      </c>
      <c r="O49" s="44">
        <v>53</v>
      </c>
      <c r="P49" s="422"/>
      <c r="Q49" s="422"/>
      <c r="R49" s="431"/>
      <c r="S49" s="431">
        <v>0</v>
      </c>
      <c r="T49" s="431">
        <v>0</v>
      </c>
      <c r="U49" s="431">
        <v>0</v>
      </c>
      <c r="V49" s="431">
        <v>176</v>
      </c>
      <c r="W49" s="431">
        <v>318</v>
      </c>
      <c r="X49" s="431">
        <v>0</v>
      </c>
      <c r="Y49" s="431">
        <v>0</v>
      </c>
      <c r="Z49" s="431">
        <v>0</v>
      </c>
      <c r="AA49" s="431">
        <v>53</v>
      </c>
      <c r="AB49" s="431">
        <v>0</v>
      </c>
      <c r="AC49" s="431">
        <v>0</v>
      </c>
      <c r="AD49" s="431">
        <v>0</v>
      </c>
      <c r="AE49" s="431">
        <v>0</v>
      </c>
      <c r="AF49" s="431">
        <v>0</v>
      </c>
      <c r="AG49" s="431">
        <v>0</v>
      </c>
      <c r="AH49" s="431">
        <v>0</v>
      </c>
      <c r="AI49" s="431">
        <v>0</v>
      </c>
      <c r="AJ49" s="431">
        <v>0</v>
      </c>
      <c r="AK49" s="431">
        <v>0</v>
      </c>
      <c r="AL49" s="431">
        <v>0</v>
      </c>
      <c r="AM49" s="431">
        <v>0</v>
      </c>
      <c r="AN49" s="431">
        <v>0</v>
      </c>
      <c r="AO49" s="431">
        <v>53</v>
      </c>
      <c r="AP49" s="431">
        <v>0</v>
      </c>
      <c r="AQ49" s="431"/>
    </row>
    <row r="50" spans="1:43" ht="12.75" customHeight="1">
      <c r="A50" s="157">
        <v>49</v>
      </c>
      <c r="B50" s="341">
        <v>42016</v>
      </c>
      <c r="C50" s="430" t="s">
        <v>1279</v>
      </c>
      <c r="D50" s="430" t="s">
        <v>1250</v>
      </c>
      <c r="E50" s="430"/>
      <c r="F50" s="430" t="s">
        <v>7111</v>
      </c>
      <c r="G50" s="359"/>
      <c r="H50" s="430" t="s">
        <v>7254</v>
      </c>
      <c r="I50" s="359"/>
      <c r="J50" s="430"/>
      <c r="K50" s="430" t="s">
        <v>7126</v>
      </c>
      <c r="L50" s="430" t="s">
        <v>1256</v>
      </c>
      <c r="M50" s="430" t="s">
        <v>7158</v>
      </c>
      <c r="N50" s="430" t="s">
        <v>1261</v>
      </c>
      <c r="O50" s="44">
        <v>197</v>
      </c>
      <c r="P50" s="422"/>
      <c r="Q50" s="422"/>
      <c r="R50" s="431"/>
      <c r="S50" s="431">
        <v>0</v>
      </c>
      <c r="T50" s="431">
        <v>0</v>
      </c>
      <c r="U50" s="431">
        <v>0</v>
      </c>
      <c r="V50" s="431">
        <v>687</v>
      </c>
      <c r="W50" s="431">
        <v>1182</v>
      </c>
      <c r="X50" s="431">
        <v>0</v>
      </c>
      <c r="Y50" s="431">
        <v>0</v>
      </c>
      <c r="Z50" s="431">
        <v>0</v>
      </c>
      <c r="AA50" s="431">
        <v>197</v>
      </c>
      <c r="AB50" s="431">
        <v>0</v>
      </c>
      <c r="AC50" s="431">
        <v>0</v>
      </c>
      <c r="AD50" s="431">
        <v>0</v>
      </c>
      <c r="AE50" s="431">
        <v>0</v>
      </c>
      <c r="AF50" s="431">
        <v>0</v>
      </c>
      <c r="AG50" s="431">
        <v>0</v>
      </c>
      <c r="AH50" s="431">
        <v>0</v>
      </c>
      <c r="AI50" s="431">
        <v>0</v>
      </c>
      <c r="AJ50" s="431">
        <v>0</v>
      </c>
      <c r="AK50" s="431">
        <v>0</v>
      </c>
      <c r="AL50" s="431">
        <v>0</v>
      </c>
      <c r="AM50" s="431">
        <v>0</v>
      </c>
      <c r="AN50" s="431">
        <v>0</v>
      </c>
      <c r="AO50" s="431">
        <v>197</v>
      </c>
      <c r="AP50" s="431">
        <v>0</v>
      </c>
      <c r="AQ50" s="431"/>
    </row>
    <row r="51" spans="1:43" ht="12.75" customHeight="1">
      <c r="A51" s="157">
        <v>50</v>
      </c>
      <c r="B51" s="341">
        <v>42017</v>
      </c>
      <c r="C51" s="430" t="s">
        <v>1289</v>
      </c>
      <c r="D51" s="430" t="s">
        <v>1251</v>
      </c>
      <c r="E51" s="430" t="s">
        <v>1289</v>
      </c>
      <c r="F51" s="430" t="s">
        <v>7085</v>
      </c>
      <c r="G51" s="359" t="str">
        <f>IF(F51&lt;&gt;"",LOOKUP(F51,Governorate,data!$E$2:$E$19),"")</f>
        <v>IQ-G13</v>
      </c>
      <c r="H51" s="415" t="s">
        <v>7092</v>
      </c>
      <c r="I51" s="359" t="str">
        <f ca="1">IF(H51&lt;&gt;"",LOOKUP(H51,District2,data!$P$2:$P$19),"")</f>
        <v>IQ-D076</v>
      </c>
      <c r="J51" s="430"/>
      <c r="K51" s="430" t="s">
        <v>7126</v>
      </c>
      <c r="L51" s="430" t="s">
        <v>1256</v>
      </c>
      <c r="M51" s="430" t="s">
        <v>7158</v>
      </c>
      <c r="N51" s="430" t="s">
        <v>1261</v>
      </c>
      <c r="O51" s="422">
        <v>250</v>
      </c>
      <c r="P51" s="422">
        <v>250</v>
      </c>
      <c r="Q51" s="422"/>
      <c r="R51" s="431"/>
      <c r="S51" s="431">
        <v>0</v>
      </c>
      <c r="T51" s="431">
        <v>0</v>
      </c>
      <c r="U51" s="431">
        <v>250</v>
      </c>
      <c r="V51" s="431">
        <v>1000</v>
      </c>
      <c r="W51" s="431">
        <v>1000</v>
      </c>
      <c r="X51" s="431">
        <v>0</v>
      </c>
      <c r="Y51" s="431">
        <v>0</v>
      </c>
      <c r="Z51" s="431">
        <v>0</v>
      </c>
      <c r="AA51" s="431">
        <v>250</v>
      </c>
      <c r="AB51" s="431">
        <v>250</v>
      </c>
      <c r="AC51" s="431">
        <v>250</v>
      </c>
      <c r="AD51" s="431">
        <v>0</v>
      </c>
      <c r="AE51" s="431">
        <v>0</v>
      </c>
      <c r="AF51" s="431">
        <v>0</v>
      </c>
      <c r="AG51" s="431">
        <v>0</v>
      </c>
      <c r="AH51" s="431">
        <v>0</v>
      </c>
      <c r="AI51" s="431">
        <v>0</v>
      </c>
      <c r="AJ51" s="431">
        <v>0</v>
      </c>
      <c r="AK51" s="431">
        <v>0</v>
      </c>
      <c r="AL51" s="432">
        <v>250</v>
      </c>
      <c r="AM51" s="431">
        <v>250</v>
      </c>
      <c r="AN51" s="432">
        <v>0</v>
      </c>
      <c r="AO51" s="431">
        <v>0</v>
      </c>
      <c r="AP51" s="431">
        <v>1000</v>
      </c>
      <c r="AQ51" s="431"/>
    </row>
    <row r="52" spans="1:43" ht="12.75" customHeight="1">
      <c r="A52" s="157">
        <v>51</v>
      </c>
      <c r="B52" s="341">
        <v>42017</v>
      </c>
      <c r="C52" s="430" t="s">
        <v>1289</v>
      </c>
      <c r="D52" s="430" t="s">
        <v>1251</v>
      </c>
      <c r="E52" s="430" t="s">
        <v>1289</v>
      </c>
      <c r="F52" s="430" t="s">
        <v>7101</v>
      </c>
      <c r="G52" s="359" t="str">
        <f>IF(F52&lt;&gt;"",LOOKUP(F52,Governorate,data!$E$2:$E$19),"")</f>
        <v>IQ-G07</v>
      </c>
      <c r="H52" s="415" t="s">
        <v>7102</v>
      </c>
      <c r="I52" s="359" t="str">
        <f ca="1">IF(H52&lt;&gt;"",LOOKUP(H52,District2,data!$P$2:$P$19),"")</f>
        <v>IQ-D044</v>
      </c>
      <c r="J52" s="430"/>
      <c r="K52" s="430" t="s">
        <v>7126</v>
      </c>
      <c r="L52" s="430" t="s">
        <v>1256</v>
      </c>
      <c r="M52" s="430" t="s">
        <v>7158</v>
      </c>
      <c r="N52" s="430" t="s">
        <v>1261</v>
      </c>
      <c r="O52" s="422">
        <v>250</v>
      </c>
      <c r="P52" s="422">
        <v>250</v>
      </c>
      <c r="Q52" s="422"/>
      <c r="R52" s="431"/>
      <c r="S52" s="431">
        <v>0</v>
      </c>
      <c r="T52" s="431">
        <v>0</v>
      </c>
      <c r="U52" s="431">
        <v>250</v>
      </c>
      <c r="V52" s="431">
        <v>1000</v>
      </c>
      <c r="W52" s="431">
        <v>1000</v>
      </c>
      <c r="X52" s="431">
        <v>0</v>
      </c>
      <c r="Y52" s="431">
        <v>0</v>
      </c>
      <c r="Z52" s="431">
        <v>0</v>
      </c>
      <c r="AA52" s="431">
        <v>250</v>
      </c>
      <c r="AB52" s="431">
        <v>250</v>
      </c>
      <c r="AC52" s="431">
        <v>250</v>
      </c>
      <c r="AD52" s="431">
        <v>0</v>
      </c>
      <c r="AE52" s="431">
        <v>0</v>
      </c>
      <c r="AF52" s="431">
        <v>0</v>
      </c>
      <c r="AG52" s="431">
        <v>0</v>
      </c>
      <c r="AH52" s="431">
        <v>0</v>
      </c>
      <c r="AI52" s="431">
        <v>0</v>
      </c>
      <c r="AJ52" s="431">
        <v>0</v>
      </c>
      <c r="AK52" s="431">
        <v>0</v>
      </c>
      <c r="AL52" s="432">
        <v>250</v>
      </c>
      <c r="AM52" s="431">
        <v>250</v>
      </c>
      <c r="AN52" s="432">
        <v>0</v>
      </c>
      <c r="AO52" s="431">
        <v>0</v>
      </c>
      <c r="AP52" s="431">
        <v>1000</v>
      </c>
      <c r="AQ52" s="431"/>
    </row>
    <row r="53" spans="1:43" ht="12.75" customHeight="1">
      <c r="A53" s="157">
        <v>52</v>
      </c>
      <c r="B53" s="341">
        <v>42017</v>
      </c>
      <c r="C53" s="360" t="s">
        <v>1289</v>
      </c>
      <c r="D53" s="360" t="s">
        <v>1251</v>
      </c>
      <c r="E53" s="430" t="s">
        <v>1289</v>
      </c>
      <c r="F53" s="430" t="s">
        <v>7095</v>
      </c>
      <c r="G53" s="359" t="str">
        <f>IF(F53&lt;&gt;"",LOOKUP(F53,Governorate,data!$E$2:$E$19),"")</f>
        <v>IQ-G11</v>
      </c>
      <c r="H53" s="415" t="s">
        <v>7096</v>
      </c>
      <c r="I53" s="359" t="str">
        <f ca="1">IF(H53&lt;&gt;"",LOOKUP(H53,District2,data!$P$2:$P$19),"")</f>
        <v>IQ-D068</v>
      </c>
      <c r="J53" s="430"/>
      <c r="K53" s="430" t="s">
        <v>7126</v>
      </c>
      <c r="L53" s="430" t="s">
        <v>1256</v>
      </c>
      <c r="M53" s="430" t="s">
        <v>7158</v>
      </c>
      <c r="N53" s="430" t="s">
        <v>1261</v>
      </c>
      <c r="O53" s="422">
        <v>465</v>
      </c>
      <c r="P53" s="422">
        <v>465</v>
      </c>
      <c r="Q53" s="422"/>
      <c r="R53" s="431"/>
      <c r="S53" s="431">
        <v>0</v>
      </c>
      <c r="T53" s="431">
        <v>0</v>
      </c>
      <c r="U53" s="431">
        <v>465</v>
      </c>
      <c r="V53" s="431">
        <v>1860</v>
      </c>
      <c r="W53" s="431">
        <v>1860</v>
      </c>
      <c r="X53" s="431">
        <v>0</v>
      </c>
      <c r="Y53" s="431">
        <v>0</v>
      </c>
      <c r="Z53" s="431">
        <v>0</v>
      </c>
      <c r="AA53" s="431">
        <v>465</v>
      </c>
      <c r="AB53" s="431">
        <v>465</v>
      </c>
      <c r="AC53" s="431">
        <v>465</v>
      </c>
      <c r="AD53" s="431">
        <v>0</v>
      </c>
      <c r="AE53" s="431">
        <v>0</v>
      </c>
      <c r="AF53" s="431">
        <v>0</v>
      </c>
      <c r="AG53" s="431">
        <v>0</v>
      </c>
      <c r="AH53" s="431">
        <v>0</v>
      </c>
      <c r="AI53" s="431">
        <v>0</v>
      </c>
      <c r="AJ53" s="431">
        <v>0</v>
      </c>
      <c r="AK53" s="431">
        <v>0</v>
      </c>
      <c r="AL53" s="432">
        <v>465</v>
      </c>
      <c r="AM53" s="431">
        <v>465</v>
      </c>
      <c r="AN53" s="432">
        <v>0</v>
      </c>
      <c r="AO53" s="431">
        <v>0</v>
      </c>
      <c r="AP53" s="431">
        <v>1860</v>
      </c>
      <c r="AQ53" s="431"/>
    </row>
    <row r="54" spans="1:43" ht="12.75" customHeight="1">
      <c r="A54" s="157">
        <v>53</v>
      </c>
      <c r="B54" s="342">
        <v>42017</v>
      </c>
      <c r="C54" s="360" t="s">
        <v>1289</v>
      </c>
      <c r="D54" s="360" t="s">
        <v>1251</v>
      </c>
      <c r="E54" s="430" t="s">
        <v>1289</v>
      </c>
      <c r="F54" s="430" t="s">
        <v>1347</v>
      </c>
      <c r="G54" s="359" t="str">
        <f>IF(F54&lt;&gt;"",LOOKUP(F54,Governorate,data!$E$2:$E$19),"")</f>
        <v>IQ-G08</v>
      </c>
      <c r="H54" s="415" t="s">
        <v>1348</v>
      </c>
      <c r="I54" s="359" t="str">
        <f ca="1">IF(H54&lt;&gt;"",LOOKUP(H54,District2,data!$P$2:$P$19),"")</f>
        <v>IQ-D051</v>
      </c>
      <c r="J54" s="430"/>
      <c r="K54" s="430" t="s">
        <v>7126</v>
      </c>
      <c r="L54" s="430" t="s">
        <v>1256</v>
      </c>
      <c r="M54" s="430" t="s">
        <v>7158</v>
      </c>
      <c r="N54" s="430" t="s">
        <v>1261</v>
      </c>
      <c r="O54" s="422">
        <v>933</v>
      </c>
      <c r="P54" s="422">
        <v>933</v>
      </c>
      <c r="Q54" s="422"/>
      <c r="R54" s="431"/>
      <c r="S54" s="431">
        <v>0</v>
      </c>
      <c r="T54" s="431">
        <v>0</v>
      </c>
      <c r="U54" s="431">
        <v>0</v>
      </c>
      <c r="V54" s="431">
        <v>0</v>
      </c>
      <c r="W54" s="431">
        <v>0</v>
      </c>
      <c r="X54" s="431">
        <v>0</v>
      </c>
      <c r="Y54" s="431">
        <v>0</v>
      </c>
      <c r="Z54" s="431">
        <v>933</v>
      </c>
      <c r="AA54" s="431">
        <v>0</v>
      </c>
      <c r="AB54" s="431">
        <v>0</v>
      </c>
      <c r="AC54" s="431">
        <v>0</v>
      </c>
      <c r="AD54" s="431">
        <v>0</v>
      </c>
      <c r="AE54" s="431">
        <v>0</v>
      </c>
      <c r="AF54" s="431">
        <v>0</v>
      </c>
      <c r="AG54" s="431">
        <v>0</v>
      </c>
      <c r="AH54" s="431">
        <v>0</v>
      </c>
      <c r="AI54" s="431">
        <v>0</v>
      </c>
      <c r="AJ54" s="431">
        <v>0</v>
      </c>
      <c r="AK54" s="431">
        <v>0</v>
      </c>
      <c r="AL54" s="432">
        <v>0</v>
      </c>
      <c r="AM54" s="431">
        <v>0</v>
      </c>
      <c r="AN54" s="432">
        <v>0</v>
      </c>
      <c r="AO54" s="431">
        <v>0</v>
      </c>
      <c r="AP54" s="431">
        <v>0</v>
      </c>
      <c r="AQ54" s="431"/>
    </row>
    <row r="55" spans="1:43" ht="12.75" customHeight="1">
      <c r="A55" s="157">
        <v>54</v>
      </c>
      <c r="B55" s="418">
        <v>42017</v>
      </c>
      <c r="C55" s="430" t="s">
        <v>1321</v>
      </c>
      <c r="D55" s="430" t="s">
        <v>1251</v>
      </c>
      <c r="E55" s="430"/>
      <c r="F55" s="430" t="s">
        <v>7089</v>
      </c>
      <c r="G55" s="359" t="str">
        <f>IF(F55&lt;&gt;"",LOOKUP(F55,Governorate,data!$E$2:$E$19),"")</f>
        <v>IQ-G17</v>
      </c>
      <c r="H55" s="415"/>
      <c r="I55" s="359" t="str">
        <f>IF(H55&lt;&gt;"",LOOKUP(H55,District2,data!$P$2:$P$19),"")</f>
        <v/>
      </c>
      <c r="J55" s="430"/>
      <c r="K55" s="430" t="s">
        <v>1259</v>
      </c>
      <c r="L55" s="430" t="s">
        <v>1256</v>
      </c>
      <c r="M55" s="430" t="s">
        <v>7158</v>
      </c>
      <c r="N55" s="430" t="s">
        <v>1261</v>
      </c>
      <c r="O55" s="175">
        <v>100</v>
      </c>
      <c r="P55" s="175">
        <v>100</v>
      </c>
      <c r="Q55" s="175"/>
      <c r="R55" s="431"/>
      <c r="S55" s="431">
        <v>0</v>
      </c>
      <c r="T55" s="431">
        <v>0</v>
      </c>
      <c r="U55" s="431">
        <v>100</v>
      </c>
      <c r="V55" s="431">
        <v>600</v>
      </c>
      <c r="W55" s="431">
        <v>600</v>
      </c>
      <c r="X55" s="431">
        <v>100</v>
      </c>
      <c r="Y55" s="431">
        <v>100</v>
      </c>
      <c r="Z55" s="431">
        <v>0</v>
      </c>
      <c r="AA55" s="431">
        <v>0</v>
      </c>
      <c r="AB55" s="431">
        <v>100</v>
      </c>
      <c r="AC55" s="431">
        <v>0</v>
      </c>
      <c r="AD55" s="431">
        <v>0</v>
      </c>
      <c r="AE55" s="431">
        <v>0</v>
      </c>
      <c r="AF55" s="431">
        <v>0</v>
      </c>
      <c r="AG55" s="431">
        <v>0</v>
      </c>
      <c r="AH55" s="431">
        <v>0</v>
      </c>
      <c r="AI55" s="431">
        <v>0</v>
      </c>
      <c r="AJ55" s="431">
        <v>0</v>
      </c>
      <c r="AK55" s="431">
        <v>0</v>
      </c>
      <c r="AL55" s="432">
        <v>0</v>
      </c>
      <c r="AM55" s="431">
        <v>0</v>
      </c>
      <c r="AN55" s="432">
        <v>0</v>
      </c>
      <c r="AO55" s="431">
        <v>0</v>
      </c>
      <c r="AP55" s="431">
        <v>0</v>
      </c>
      <c r="AQ55" s="431"/>
    </row>
    <row r="56" spans="1:43" ht="12.75" customHeight="1">
      <c r="A56" s="157">
        <v>55</v>
      </c>
      <c r="B56" s="418">
        <v>42017</v>
      </c>
      <c r="C56" s="360" t="s">
        <v>1321</v>
      </c>
      <c r="D56" s="360" t="s">
        <v>1251</v>
      </c>
      <c r="E56" s="430"/>
      <c r="F56" s="430" t="s">
        <v>7231</v>
      </c>
      <c r="G56" s="359" t="str">
        <f>IF(F56&lt;&gt;"",LOOKUP(F56,Governorate,data!$E$2:$E$19),"")</f>
        <v>IQ-G18</v>
      </c>
      <c r="H56" s="415"/>
      <c r="I56" s="359" t="str">
        <f>IF(H56&lt;&gt;"",LOOKUP(H56,District2,data!$P$2:$P$19),"")</f>
        <v/>
      </c>
      <c r="J56" s="430"/>
      <c r="K56" s="430" t="s">
        <v>1259</v>
      </c>
      <c r="L56" s="430" t="s">
        <v>1256</v>
      </c>
      <c r="M56" s="430" t="s">
        <v>7158</v>
      </c>
      <c r="N56" s="430" t="s">
        <v>1261</v>
      </c>
      <c r="O56" s="431">
        <v>300</v>
      </c>
      <c r="P56" s="422">
        <v>300</v>
      </c>
      <c r="Q56" s="422"/>
      <c r="R56" s="431"/>
      <c r="S56" s="431">
        <v>0</v>
      </c>
      <c r="T56" s="431">
        <v>0</v>
      </c>
      <c r="U56" s="431">
        <v>300</v>
      </c>
      <c r="V56" s="431">
        <v>1800</v>
      </c>
      <c r="W56" s="431">
        <v>1800</v>
      </c>
      <c r="X56" s="431">
        <v>300</v>
      </c>
      <c r="Y56" s="431">
        <v>300</v>
      </c>
      <c r="Z56" s="431">
        <v>0</v>
      </c>
      <c r="AA56" s="431">
        <v>0</v>
      </c>
      <c r="AB56" s="431">
        <v>300</v>
      </c>
      <c r="AC56" s="431">
        <v>0</v>
      </c>
      <c r="AD56" s="431">
        <v>0</v>
      </c>
      <c r="AE56" s="431">
        <v>0</v>
      </c>
      <c r="AF56" s="431">
        <v>0</v>
      </c>
      <c r="AG56" s="431">
        <v>0</v>
      </c>
      <c r="AH56" s="431">
        <v>0</v>
      </c>
      <c r="AI56" s="431">
        <v>0</v>
      </c>
      <c r="AJ56" s="431">
        <v>0</v>
      </c>
      <c r="AK56" s="431">
        <v>0</v>
      </c>
      <c r="AL56" s="432">
        <v>0</v>
      </c>
      <c r="AM56" s="431">
        <v>0</v>
      </c>
      <c r="AN56" s="432">
        <v>0</v>
      </c>
      <c r="AO56" s="431">
        <v>0</v>
      </c>
      <c r="AP56" s="431">
        <v>0</v>
      </c>
      <c r="AQ56" s="431"/>
    </row>
    <row r="57" spans="1:43" ht="12.75" customHeight="1">
      <c r="A57" s="157">
        <v>56</v>
      </c>
      <c r="B57" s="341">
        <v>42017</v>
      </c>
      <c r="C57" s="430" t="s">
        <v>1270</v>
      </c>
      <c r="D57" s="430" t="s">
        <v>1250</v>
      </c>
      <c r="E57" s="430" t="s">
        <v>1285</v>
      </c>
      <c r="F57" s="430" t="s">
        <v>1347</v>
      </c>
      <c r="G57" s="359" t="str">
        <f>IF(F57&lt;&gt;"",LOOKUP(F57,Governorate,data!$E$2:$E$19),"")</f>
        <v>IQ-G08</v>
      </c>
      <c r="H57" s="415" t="s">
        <v>1348</v>
      </c>
      <c r="I57" s="359" t="str">
        <f ca="1">IF(H57&lt;&gt;"",LOOKUP(H57,District2,data!$P$2:$P$19),"")</f>
        <v>IQ-D051</v>
      </c>
      <c r="J57" s="430"/>
      <c r="K57" s="430" t="s">
        <v>7126</v>
      </c>
      <c r="L57" s="430" t="s">
        <v>1256</v>
      </c>
      <c r="M57" s="430" t="s">
        <v>7158</v>
      </c>
      <c r="N57" s="430" t="s">
        <v>7125</v>
      </c>
      <c r="O57" s="177" t="s">
        <v>7260</v>
      </c>
      <c r="P57" s="175"/>
      <c r="Q57" s="175"/>
      <c r="R57" s="431"/>
      <c r="S57" s="431">
        <v>0</v>
      </c>
      <c r="T57" s="431">
        <v>0</v>
      </c>
      <c r="U57" s="431">
        <v>0</v>
      </c>
      <c r="V57" s="431">
        <v>0</v>
      </c>
      <c r="W57" s="431">
        <v>0</v>
      </c>
      <c r="X57" s="431">
        <v>0</v>
      </c>
      <c r="Y57" s="431">
        <v>0</v>
      </c>
      <c r="Z57" s="431">
        <v>0</v>
      </c>
      <c r="AA57" s="431">
        <v>0</v>
      </c>
      <c r="AB57" s="431">
        <v>0</v>
      </c>
      <c r="AC57" s="431">
        <v>0</v>
      </c>
      <c r="AD57" s="431">
        <v>0</v>
      </c>
      <c r="AE57" s="431">
        <v>0</v>
      </c>
      <c r="AF57" s="431">
        <v>0</v>
      </c>
      <c r="AG57" s="431">
        <v>0</v>
      </c>
      <c r="AH57" s="431">
        <v>0</v>
      </c>
      <c r="AI57" s="431">
        <v>0</v>
      </c>
      <c r="AJ57" s="431">
        <v>0</v>
      </c>
      <c r="AK57" s="431">
        <v>0</v>
      </c>
      <c r="AL57" s="431">
        <v>0</v>
      </c>
      <c r="AM57" s="431">
        <v>0</v>
      </c>
      <c r="AN57" s="431">
        <v>0</v>
      </c>
      <c r="AO57" s="347">
        <v>220</v>
      </c>
      <c r="AP57" s="431">
        <v>0</v>
      </c>
      <c r="AQ57" s="431"/>
    </row>
    <row r="58" spans="1:43" ht="12.75" customHeight="1">
      <c r="A58" s="157">
        <v>57</v>
      </c>
      <c r="B58" s="341">
        <v>42017</v>
      </c>
      <c r="C58" s="430" t="s">
        <v>1331</v>
      </c>
      <c r="D58" s="360" t="s">
        <v>1250</v>
      </c>
      <c r="E58" s="430" t="s">
        <v>1285</v>
      </c>
      <c r="F58" s="430" t="s">
        <v>1347</v>
      </c>
      <c r="G58" s="359" t="str">
        <f>IF(F58&lt;&gt;"",LOOKUP(F58,Governorate,data!$E$2:$E$19),"")</f>
        <v>IQ-G08</v>
      </c>
      <c r="H58" s="415" t="s">
        <v>1348</v>
      </c>
      <c r="I58" s="359" t="str">
        <f ca="1">IF(H58&lt;&gt;"",LOOKUP(H58,District2,data!$P$2:$P$19),"")</f>
        <v>IQ-D051</v>
      </c>
      <c r="J58" s="430"/>
      <c r="K58" s="430" t="s">
        <v>7126</v>
      </c>
      <c r="L58" s="430" t="s">
        <v>1256</v>
      </c>
      <c r="M58" s="430" t="s">
        <v>7158</v>
      </c>
      <c r="N58" s="430" t="s">
        <v>7125</v>
      </c>
      <c r="O58" s="177" t="s">
        <v>7260</v>
      </c>
      <c r="P58" s="175"/>
      <c r="Q58" s="175"/>
      <c r="R58" s="431"/>
      <c r="S58" s="431">
        <v>0</v>
      </c>
      <c r="T58" s="431">
        <v>0</v>
      </c>
      <c r="U58" s="431">
        <v>0</v>
      </c>
      <c r="V58" s="431">
        <v>0</v>
      </c>
      <c r="W58" s="431">
        <v>0</v>
      </c>
      <c r="X58" s="431">
        <v>0</v>
      </c>
      <c r="Y58" s="431">
        <v>0</v>
      </c>
      <c r="Z58" s="431">
        <v>0</v>
      </c>
      <c r="AA58" s="431">
        <v>0</v>
      </c>
      <c r="AB58" s="431">
        <v>0</v>
      </c>
      <c r="AC58" s="431">
        <v>0</v>
      </c>
      <c r="AD58" s="431">
        <v>0</v>
      </c>
      <c r="AE58" s="431">
        <v>0</v>
      </c>
      <c r="AF58" s="431">
        <v>0</v>
      </c>
      <c r="AG58" s="431">
        <v>0</v>
      </c>
      <c r="AH58" s="431">
        <v>0</v>
      </c>
      <c r="AI58" s="431">
        <v>0</v>
      </c>
      <c r="AJ58" s="431">
        <v>0</v>
      </c>
      <c r="AK58" s="431">
        <v>0</v>
      </c>
      <c r="AL58" s="431">
        <v>0</v>
      </c>
      <c r="AM58" s="431">
        <v>0</v>
      </c>
      <c r="AN58" s="431">
        <v>0</v>
      </c>
      <c r="AO58" s="347">
        <v>153</v>
      </c>
      <c r="AP58" s="431">
        <v>0</v>
      </c>
      <c r="AQ58" s="431"/>
    </row>
    <row r="59" spans="1:43" ht="12.75" customHeight="1">
      <c r="A59" s="157">
        <v>58</v>
      </c>
      <c r="B59" s="341">
        <v>42017</v>
      </c>
      <c r="C59" s="48" t="s">
        <v>1321</v>
      </c>
      <c r="D59" s="360" t="s">
        <v>1251</v>
      </c>
      <c r="E59" s="355" t="s">
        <v>1308</v>
      </c>
      <c r="F59" s="430" t="s">
        <v>1347</v>
      </c>
      <c r="G59" s="359"/>
      <c r="H59" s="415" t="s">
        <v>7220</v>
      </c>
      <c r="I59" s="359"/>
      <c r="J59" s="430"/>
      <c r="K59" s="430" t="s">
        <v>7126</v>
      </c>
      <c r="L59" s="430" t="s">
        <v>1256</v>
      </c>
      <c r="M59" s="430" t="s">
        <v>7158</v>
      </c>
      <c r="N59" s="430"/>
      <c r="O59" s="347">
        <v>20</v>
      </c>
      <c r="P59" s="175">
        <v>20</v>
      </c>
      <c r="Q59" s="175"/>
      <c r="R59" s="431"/>
      <c r="S59" s="431">
        <v>0</v>
      </c>
      <c r="T59" s="347">
        <v>0</v>
      </c>
      <c r="U59" s="347">
        <v>20</v>
      </c>
      <c r="V59" s="347">
        <v>109</v>
      </c>
      <c r="W59" s="347">
        <v>114</v>
      </c>
      <c r="X59" s="347">
        <v>20</v>
      </c>
      <c r="Y59" s="347">
        <v>20</v>
      </c>
      <c r="Z59" s="431">
        <v>0</v>
      </c>
      <c r="AA59" s="347">
        <v>20</v>
      </c>
      <c r="AB59" s="347">
        <v>0</v>
      </c>
      <c r="AC59" s="347">
        <v>0</v>
      </c>
      <c r="AD59" s="431">
        <v>0</v>
      </c>
      <c r="AE59" s="431">
        <v>0</v>
      </c>
      <c r="AF59" s="431">
        <v>0</v>
      </c>
      <c r="AG59" s="431">
        <v>0</v>
      </c>
      <c r="AH59" s="431">
        <v>0</v>
      </c>
      <c r="AI59" s="431">
        <v>0</v>
      </c>
      <c r="AJ59" s="431">
        <v>0</v>
      </c>
      <c r="AK59" s="431">
        <v>0</v>
      </c>
      <c r="AL59" s="432">
        <v>0</v>
      </c>
      <c r="AM59" s="431">
        <v>0</v>
      </c>
      <c r="AN59" s="432">
        <v>0</v>
      </c>
      <c r="AO59" s="431">
        <v>0</v>
      </c>
      <c r="AP59" s="431">
        <v>0</v>
      </c>
      <c r="AQ59" s="431"/>
    </row>
    <row r="60" spans="1:43" ht="12.75" customHeight="1">
      <c r="A60" s="157">
        <v>59</v>
      </c>
      <c r="B60" s="341">
        <v>42018</v>
      </c>
      <c r="C60" s="430" t="s">
        <v>1289</v>
      </c>
      <c r="D60" s="430" t="s">
        <v>1251</v>
      </c>
      <c r="E60" s="430" t="s">
        <v>1289</v>
      </c>
      <c r="F60" s="430" t="s">
        <v>7095</v>
      </c>
      <c r="G60" s="359" t="str">
        <f>IF(F60&lt;&gt;"",LOOKUP(F60,Governorate,data!$E$2:$E$19),"")</f>
        <v>IQ-G11</v>
      </c>
      <c r="H60" s="415" t="s">
        <v>7096</v>
      </c>
      <c r="I60" s="359" t="str">
        <f ca="1">IF(H60&lt;&gt;"",LOOKUP(H60,District2,data!$P$2:$P$19),"")</f>
        <v>IQ-D068</v>
      </c>
      <c r="J60" s="430"/>
      <c r="K60" s="430" t="s">
        <v>7126</v>
      </c>
      <c r="L60" s="430" t="s">
        <v>1256</v>
      </c>
      <c r="M60" s="430" t="s">
        <v>7158</v>
      </c>
      <c r="N60" s="430" t="s">
        <v>1261</v>
      </c>
      <c r="O60" s="422">
        <v>500</v>
      </c>
      <c r="P60" s="422">
        <v>500</v>
      </c>
      <c r="Q60" s="422"/>
      <c r="R60" s="431"/>
      <c r="S60" s="431">
        <v>0</v>
      </c>
      <c r="T60" s="431">
        <v>0</v>
      </c>
      <c r="U60" s="431">
        <v>500</v>
      </c>
      <c r="V60" s="431">
        <v>2000</v>
      </c>
      <c r="W60" s="431">
        <v>2000</v>
      </c>
      <c r="X60" s="431">
        <v>0</v>
      </c>
      <c r="Y60" s="431">
        <v>0</v>
      </c>
      <c r="Z60" s="431">
        <v>0</v>
      </c>
      <c r="AA60" s="431">
        <v>500</v>
      </c>
      <c r="AB60" s="431">
        <v>500</v>
      </c>
      <c r="AC60" s="431">
        <v>500</v>
      </c>
      <c r="AD60" s="431">
        <v>0</v>
      </c>
      <c r="AE60" s="431">
        <v>0</v>
      </c>
      <c r="AF60" s="431">
        <v>0</v>
      </c>
      <c r="AG60" s="431">
        <v>0</v>
      </c>
      <c r="AH60" s="431">
        <v>0</v>
      </c>
      <c r="AI60" s="431">
        <v>0</v>
      </c>
      <c r="AJ60" s="431">
        <v>0</v>
      </c>
      <c r="AK60" s="431">
        <v>0</v>
      </c>
      <c r="AL60" s="432">
        <v>500</v>
      </c>
      <c r="AM60" s="431">
        <v>500</v>
      </c>
      <c r="AN60" s="432">
        <v>0</v>
      </c>
      <c r="AO60" s="431">
        <v>0</v>
      </c>
      <c r="AP60" s="431">
        <v>2000</v>
      </c>
      <c r="AQ60" s="431"/>
    </row>
    <row r="61" spans="1:43" ht="12.75" customHeight="1">
      <c r="A61" s="157">
        <v>60</v>
      </c>
      <c r="B61" s="341">
        <v>42018</v>
      </c>
      <c r="C61" s="360" t="s">
        <v>1289</v>
      </c>
      <c r="D61" s="360" t="s">
        <v>1251</v>
      </c>
      <c r="E61" s="430" t="s">
        <v>1289</v>
      </c>
      <c r="F61" s="430" t="s">
        <v>7095</v>
      </c>
      <c r="G61" s="359" t="str">
        <f>IF(F61&lt;&gt;"",LOOKUP(F61,Governorate,data!$E$2:$E$19),"")</f>
        <v>IQ-G11</v>
      </c>
      <c r="H61" s="415" t="s">
        <v>7103</v>
      </c>
      <c r="I61" s="359" t="str">
        <f ca="1">IF(H61&lt;&gt;"",LOOKUP(H61,District2,data!$P$2:$P$19),"")</f>
        <v>IQ-D064</v>
      </c>
      <c r="J61" s="430"/>
      <c r="K61" s="430" t="s">
        <v>7126</v>
      </c>
      <c r="L61" s="430" t="s">
        <v>1256</v>
      </c>
      <c r="M61" s="430" t="s">
        <v>7158</v>
      </c>
      <c r="N61" s="430" t="s">
        <v>1261</v>
      </c>
      <c r="O61" s="422">
        <v>450</v>
      </c>
      <c r="P61" s="422">
        <v>450</v>
      </c>
      <c r="Q61" s="422"/>
      <c r="R61" s="431"/>
      <c r="S61" s="431">
        <v>0</v>
      </c>
      <c r="T61" s="431">
        <v>0</v>
      </c>
      <c r="U61" s="431">
        <v>450</v>
      </c>
      <c r="V61" s="431">
        <v>1800</v>
      </c>
      <c r="W61" s="431">
        <v>1800</v>
      </c>
      <c r="X61" s="431">
        <v>0</v>
      </c>
      <c r="Y61" s="431">
        <v>0</v>
      </c>
      <c r="Z61" s="431">
        <v>0</v>
      </c>
      <c r="AA61" s="431">
        <v>450</v>
      </c>
      <c r="AB61" s="431">
        <v>450</v>
      </c>
      <c r="AC61" s="431">
        <v>450</v>
      </c>
      <c r="AD61" s="431">
        <v>0</v>
      </c>
      <c r="AE61" s="431">
        <v>0</v>
      </c>
      <c r="AF61" s="431">
        <v>0</v>
      </c>
      <c r="AG61" s="431">
        <v>0</v>
      </c>
      <c r="AH61" s="431">
        <v>0</v>
      </c>
      <c r="AI61" s="431">
        <v>0</v>
      </c>
      <c r="AJ61" s="431">
        <v>0</v>
      </c>
      <c r="AK61" s="431">
        <v>0</v>
      </c>
      <c r="AL61" s="432">
        <v>450</v>
      </c>
      <c r="AM61" s="431">
        <v>450</v>
      </c>
      <c r="AN61" s="432">
        <v>0</v>
      </c>
      <c r="AO61" s="431">
        <v>0</v>
      </c>
      <c r="AP61" s="431">
        <v>1800</v>
      </c>
      <c r="AQ61" s="431"/>
    </row>
    <row r="62" spans="1:43" ht="12.75" customHeight="1">
      <c r="A62" s="157">
        <v>61</v>
      </c>
      <c r="B62" s="341">
        <v>42018</v>
      </c>
      <c r="C62" s="430" t="s">
        <v>1289</v>
      </c>
      <c r="D62" s="430" t="s">
        <v>1251</v>
      </c>
      <c r="E62" s="430" t="s">
        <v>1289</v>
      </c>
      <c r="F62" s="430" t="s">
        <v>7104</v>
      </c>
      <c r="G62" s="359" t="str">
        <f>IF(F62&lt;&gt;"",LOOKUP(F62,Governorate,data!$E$2:$E$19),"")</f>
        <v>IQ-G05</v>
      </c>
      <c r="H62" s="415" t="s">
        <v>7105</v>
      </c>
      <c r="I62" s="359" t="str">
        <f ca="1">IF(H62&lt;&gt;"",LOOKUP(H62,District2,data!$P$2:$P$19),"")</f>
        <v>IQ-D033</v>
      </c>
      <c r="J62" s="430"/>
      <c r="K62" s="430" t="s">
        <v>7126</v>
      </c>
      <c r="L62" s="430" t="s">
        <v>1256</v>
      </c>
      <c r="M62" s="430" t="s">
        <v>7158</v>
      </c>
      <c r="N62" s="430" t="s">
        <v>1261</v>
      </c>
      <c r="O62" s="422">
        <v>350</v>
      </c>
      <c r="P62" s="422">
        <v>350</v>
      </c>
      <c r="Q62" s="422"/>
      <c r="R62" s="431"/>
      <c r="S62" s="431">
        <v>0</v>
      </c>
      <c r="T62" s="431">
        <v>0</v>
      </c>
      <c r="U62" s="431">
        <v>350</v>
      </c>
      <c r="V62" s="431">
        <v>1400</v>
      </c>
      <c r="W62" s="431">
        <v>1400</v>
      </c>
      <c r="X62" s="431">
        <v>0</v>
      </c>
      <c r="Y62" s="431">
        <v>0</v>
      </c>
      <c r="Z62" s="431">
        <v>0</v>
      </c>
      <c r="AA62" s="431">
        <v>350</v>
      </c>
      <c r="AB62" s="431">
        <v>350</v>
      </c>
      <c r="AC62" s="431">
        <v>350</v>
      </c>
      <c r="AD62" s="431">
        <v>0</v>
      </c>
      <c r="AE62" s="431">
        <v>0</v>
      </c>
      <c r="AF62" s="431">
        <v>0</v>
      </c>
      <c r="AG62" s="431">
        <v>0</v>
      </c>
      <c r="AH62" s="431">
        <v>0</v>
      </c>
      <c r="AI62" s="431">
        <v>0</v>
      </c>
      <c r="AJ62" s="431">
        <v>0</v>
      </c>
      <c r="AK62" s="431">
        <v>0</v>
      </c>
      <c r="AL62" s="432">
        <v>350</v>
      </c>
      <c r="AM62" s="431">
        <v>350</v>
      </c>
      <c r="AN62" s="432">
        <v>0</v>
      </c>
      <c r="AO62" s="431">
        <v>0</v>
      </c>
      <c r="AP62" s="431">
        <v>1400</v>
      </c>
      <c r="AQ62" s="431"/>
    </row>
    <row r="63" spans="1:43" ht="12.75" customHeight="1">
      <c r="A63" s="157">
        <v>62</v>
      </c>
      <c r="B63" s="341">
        <v>42018</v>
      </c>
      <c r="C63" s="360" t="s">
        <v>1289</v>
      </c>
      <c r="D63" s="360" t="s">
        <v>1251</v>
      </c>
      <c r="E63" s="430" t="s">
        <v>1289</v>
      </c>
      <c r="F63" s="430" t="s">
        <v>7082</v>
      </c>
      <c r="G63" s="359" t="str">
        <f>IF(F63&lt;&gt;"",LOOKUP(F63,Governorate,data!$E$2:$E$19),"")</f>
        <v>IQ-G10</v>
      </c>
      <c r="H63" s="415" t="s">
        <v>7083</v>
      </c>
      <c r="I63" s="359" t="str">
        <f ca="1">IF(H63&lt;&gt;"",LOOKUP(H63,District2,data!$P$2:$P$19),"")</f>
        <v>IQ-D058</v>
      </c>
      <c r="J63" s="430"/>
      <c r="K63" s="430" t="s">
        <v>7126</v>
      </c>
      <c r="L63" s="430" t="s">
        <v>1256</v>
      </c>
      <c r="M63" s="430" t="s">
        <v>7158</v>
      </c>
      <c r="N63" s="430" t="s">
        <v>1261</v>
      </c>
      <c r="O63" s="422">
        <v>250</v>
      </c>
      <c r="P63" s="422">
        <v>250</v>
      </c>
      <c r="Q63" s="422"/>
      <c r="R63" s="431"/>
      <c r="S63" s="431">
        <v>0</v>
      </c>
      <c r="T63" s="431">
        <v>0</v>
      </c>
      <c r="U63" s="431">
        <v>250</v>
      </c>
      <c r="V63" s="431">
        <v>1000</v>
      </c>
      <c r="W63" s="431">
        <v>1000</v>
      </c>
      <c r="X63" s="431">
        <v>0</v>
      </c>
      <c r="Y63" s="431">
        <v>0</v>
      </c>
      <c r="Z63" s="431">
        <v>0</v>
      </c>
      <c r="AA63" s="431">
        <v>250</v>
      </c>
      <c r="AB63" s="431">
        <v>250</v>
      </c>
      <c r="AC63" s="431">
        <v>250</v>
      </c>
      <c r="AD63" s="431">
        <v>0</v>
      </c>
      <c r="AE63" s="431">
        <v>0</v>
      </c>
      <c r="AF63" s="431">
        <v>0</v>
      </c>
      <c r="AG63" s="431">
        <v>0</v>
      </c>
      <c r="AH63" s="431">
        <v>0</v>
      </c>
      <c r="AI63" s="431">
        <v>0</v>
      </c>
      <c r="AJ63" s="431">
        <v>0</v>
      </c>
      <c r="AK63" s="431">
        <v>0</v>
      </c>
      <c r="AL63" s="432">
        <v>250</v>
      </c>
      <c r="AM63" s="431">
        <v>250</v>
      </c>
      <c r="AN63" s="432">
        <v>0</v>
      </c>
      <c r="AO63" s="431">
        <v>0</v>
      </c>
      <c r="AP63" s="431">
        <v>1000</v>
      </c>
      <c r="AQ63" s="431"/>
    </row>
    <row r="64" spans="1:43" ht="12.75" customHeight="1">
      <c r="A64" s="157">
        <v>63</v>
      </c>
      <c r="B64" s="341">
        <v>42018</v>
      </c>
      <c r="C64" s="430" t="s">
        <v>1289</v>
      </c>
      <c r="D64" s="430" t="s">
        <v>1251</v>
      </c>
      <c r="E64" s="430" t="s">
        <v>1289</v>
      </c>
      <c r="F64" s="430" t="s">
        <v>7106</v>
      </c>
      <c r="G64" s="359" t="str">
        <f>IF(F64&lt;&gt;"",LOOKUP(F64,Governorate,data!$E$2:$E$19),"")</f>
        <v>IQ-G04</v>
      </c>
      <c r="H64" s="415" t="s">
        <v>7107</v>
      </c>
      <c r="I64" s="359" t="str">
        <f ca="1">IF(H64&lt;&gt;"",LOOKUP(H64,District2,data!$P$2:$P$19),"")</f>
        <v>IQ-D023</v>
      </c>
      <c r="J64" s="430"/>
      <c r="K64" s="430" t="s">
        <v>7126</v>
      </c>
      <c r="L64" s="430" t="s">
        <v>1256</v>
      </c>
      <c r="M64" s="430" t="s">
        <v>7158</v>
      </c>
      <c r="N64" s="430" t="s">
        <v>1261</v>
      </c>
      <c r="O64" s="422">
        <v>150</v>
      </c>
      <c r="P64" s="422">
        <v>150</v>
      </c>
      <c r="Q64" s="422"/>
      <c r="R64" s="431"/>
      <c r="S64" s="431">
        <v>0</v>
      </c>
      <c r="T64" s="431">
        <v>0</v>
      </c>
      <c r="U64" s="431">
        <v>150</v>
      </c>
      <c r="V64" s="431">
        <v>600</v>
      </c>
      <c r="W64" s="431">
        <v>600</v>
      </c>
      <c r="X64" s="431">
        <v>0</v>
      </c>
      <c r="Y64" s="431">
        <v>0</v>
      </c>
      <c r="Z64" s="431">
        <v>0</v>
      </c>
      <c r="AA64" s="431">
        <v>150</v>
      </c>
      <c r="AB64" s="431">
        <v>150</v>
      </c>
      <c r="AC64" s="431">
        <v>150</v>
      </c>
      <c r="AD64" s="431">
        <v>0</v>
      </c>
      <c r="AE64" s="431">
        <v>0</v>
      </c>
      <c r="AF64" s="431">
        <v>0</v>
      </c>
      <c r="AG64" s="431">
        <v>0</v>
      </c>
      <c r="AH64" s="431">
        <v>0</v>
      </c>
      <c r="AI64" s="431">
        <v>0</v>
      </c>
      <c r="AJ64" s="431">
        <v>0</v>
      </c>
      <c r="AK64" s="431">
        <v>0</v>
      </c>
      <c r="AL64" s="432">
        <v>150</v>
      </c>
      <c r="AM64" s="431">
        <v>150</v>
      </c>
      <c r="AN64" s="432">
        <v>0</v>
      </c>
      <c r="AO64" s="431">
        <v>0</v>
      </c>
      <c r="AP64" s="431">
        <v>600</v>
      </c>
      <c r="AQ64" s="431"/>
    </row>
    <row r="65" spans="1:43" ht="12.75" customHeight="1">
      <c r="A65" s="157">
        <v>64</v>
      </c>
      <c r="B65" s="341">
        <v>42018</v>
      </c>
      <c r="C65" s="430" t="s">
        <v>1289</v>
      </c>
      <c r="D65" s="430" t="s">
        <v>1251</v>
      </c>
      <c r="E65" s="430" t="s">
        <v>1289</v>
      </c>
      <c r="F65" s="430" t="s">
        <v>7089</v>
      </c>
      <c r="G65" s="359" t="str">
        <f>IF(F65&lt;&gt;"",LOOKUP(F65,Governorate,data!$E$2:$E$19),"")</f>
        <v>IQ-G17</v>
      </c>
      <c r="H65" s="415" t="s">
        <v>7090</v>
      </c>
      <c r="I65" s="359" t="str">
        <f ca="1">IF(H65&lt;&gt;"",LOOKUP(H65,District2,data!$P$2:$P$19),"")</f>
        <v>IQ-D100</v>
      </c>
      <c r="J65" s="430"/>
      <c r="K65" s="430" t="s">
        <v>7126</v>
      </c>
      <c r="L65" s="430" t="s">
        <v>1256</v>
      </c>
      <c r="M65" s="430" t="s">
        <v>7158</v>
      </c>
      <c r="N65" s="430" t="s">
        <v>1261</v>
      </c>
      <c r="O65" s="422">
        <v>200</v>
      </c>
      <c r="P65" s="422">
        <v>200</v>
      </c>
      <c r="Q65" s="422"/>
      <c r="R65" s="431"/>
      <c r="S65" s="431">
        <v>0</v>
      </c>
      <c r="T65" s="431">
        <v>0</v>
      </c>
      <c r="U65" s="431">
        <v>200</v>
      </c>
      <c r="V65" s="431">
        <v>800</v>
      </c>
      <c r="W65" s="431">
        <v>800</v>
      </c>
      <c r="X65" s="431">
        <v>0</v>
      </c>
      <c r="Y65" s="431">
        <v>0</v>
      </c>
      <c r="Z65" s="431">
        <v>0</v>
      </c>
      <c r="AA65" s="431">
        <v>200</v>
      </c>
      <c r="AB65" s="431">
        <v>200</v>
      </c>
      <c r="AC65" s="431">
        <v>200</v>
      </c>
      <c r="AD65" s="431">
        <v>0</v>
      </c>
      <c r="AE65" s="431">
        <v>0</v>
      </c>
      <c r="AF65" s="431">
        <v>0</v>
      </c>
      <c r="AG65" s="431">
        <v>0</v>
      </c>
      <c r="AH65" s="431">
        <v>0</v>
      </c>
      <c r="AI65" s="431">
        <v>0</v>
      </c>
      <c r="AJ65" s="431">
        <v>0</v>
      </c>
      <c r="AK65" s="431">
        <v>0</v>
      </c>
      <c r="AL65" s="432">
        <v>200</v>
      </c>
      <c r="AM65" s="431">
        <v>200</v>
      </c>
      <c r="AN65" s="432">
        <v>0</v>
      </c>
      <c r="AO65" s="431">
        <v>0</v>
      </c>
      <c r="AP65" s="431">
        <v>800</v>
      </c>
      <c r="AQ65" s="431"/>
    </row>
    <row r="66" spans="1:43" ht="12.75" customHeight="1">
      <c r="A66" s="157">
        <v>65</v>
      </c>
      <c r="B66" s="341">
        <v>42018</v>
      </c>
      <c r="C66" s="360" t="s">
        <v>1289</v>
      </c>
      <c r="D66" s="360" t="s">
        <v>1251</v>
      </c>
      <c r="E66" s="430" t="s">
        <v>1289</v>
      </c>
      <c r="F66" s="430" t="s">
        <v>7108</v>
      </c>
      <c r="G66" s="359" t="str">
        <f>IF(F66&lt;&gt;"",LOOKUP(F66,Governorate,data!$E$2:$E$19),"")</f>
        <v>IQ-G12</v>
      </c>
      <c r="H66" s="415" t="s">
        <v>7109</v>
      </c>
      <c r="I66" s="359" t="str">
        <f ca="1">IF(H66&lt;&gt;"",LOOKUP(H66,District2,data!$P$2:$P$19),"")</f>
        <v>IQ-D072</v>
      </c>
      <c r="J66" s="430"/>
      <c r="K66" s="430" t="s">
        <v>7126</v>
      </c>
      <c r="L66" s="430" t="s">
        <v>1256</v>
      </c>
      <c r="M66" s="430" t="s">
        <v>7158</v>
      </c>
      <c r="N66" s="430" t="s">
        <v>1261</v>
      </c>
      <c r="O66" s="422">
        <v>150</v>
      </c>
      <c r="P66" s="422">
        <v>150</v>
      </c>
      <c r="Q66" s="422"/>
      <c r="R66" s="431"/>
      <c r="S66" s="431">
        <v>0</v>
      </c>
      <c r="T66" s="431">
        <v>0</v>
      </c>
      <c r="U66" s="431">
        <v>150</v>
      </c>
      <c r="V66" s="431">
        <v>600</v>
      </c>
      <c r="W66" s="431">
        <v>600</v>
      </c>
      <c r="X66" s="431">
        <v>0</v>
      </c>
      <c r="Y66" s="431">
        <v>0</v>
      </c>
      <c r="Z66" s="431">
        <v>0</v>
      </c>
      <c r="AA66" s="431">
        <v>150</v>
      </c>
      <c r="AB66" s="431">
        <v>150</v>
      </c>
      <c r="AC66" s="431">
        <v>150</v>
      </c>
      <c r="AD66" s="431">
        <v>0</v>
      </c>
      <c r="AE66" s="431">
        <v>0</v>
      </c>
      <c r="AF66" s="431">
        <v>0</v>
      </c>
      <c r="AG66" s="431">
        <v>0</v>
      </c>
      <c r="AH66" s="431">
        <v>0</v>
      </c>
      <c r="AI66" s="431">
        <v>0</v>
      </c>
      <c r="AJ66" s="431">
        <v>0</v>
      </c>
      <c r="AK66" s="431">
        <v>0</v>
      </c>
      <c r="AL66" s="432">
        <v>150</v>
      </c>
      <c r="AM66" s="431">
        <v>150</v>
      </c>
      <c r="AN66" s="432">
        <v>0</v>
      </c>
      <c r="AO66" s="431">
        <v>0</v>
      </c>
      <c r="AP66" s="431">
        <v>600</v>
      </c>
      <c r="AQ66" s="431"/>
    </row>
    <row r="67" spans="1:43" ht="12.75" customHeight="1">
      <c r="A67" s="157">
        <v>66</v>
      </c>
      <c r="B67" s="341">
        <v>42018</v>
      </c>
      <c r="C67" s="430" t="s">
        <v>1289</v>
      </c>
      <c r="D67" s="430" t="s">
        <v>1251</v>
      </c>
      <c r="E67" s="430" t="s">
        <v>1289</v>
      </c>
      <c r="F67" s="430" t="s">
        <v>7104</v>
      </c>
      <c r="G67" s="359" t="str">
        <f>IF(F67&lt;&gt;"",LOOKUP(F67,Governorate,data!$E$2:$E$19),"")</f>
        <v>IQ-G05</v>
      </c>
      <c r="H67" s="415" t="s">
        <v>7105</v>
      </c>
      <c r="I67" s="359" t="str">
        <f ca="1">IF(H67&lt;&gt;"",LOOKUP(H67,District2,data!$P$2:$P$19),"")</f>
        <v>IQ-D033</v>
      </c>
      <c r="J67" s="430"/>
      <c r="K67" s="430" t="s">
        <v>7126</v>
      </c>
      <c r="L67" s="430" t="s">
        <v>1256</v>
      </c>
      <c r="M67" s="430" t="s">
        <v>7158</v>
      </c>
      <c r="N67" s="430" t="s">
        <v>1261</v>
      </c>
      <c r="O67" s="422">
        <v>125</v>
      </c>
      <c r="P67" s="422">
        <v>125</v>
      </c>
      <c r="Q67" s="422"/>
      <c r="R67" s="431"/>
      <c r="S67" s="431">
        <v>0</v>
      </c>
      <c r="T67" s="431">
        <v>0</v>
      </c>
      <c r="U67" s="431">
        <v>125</v>
      </c>
      <c r="V67" s="431">
        <v>500</v>
      </c>
      <c r="W67" s="431">
        <v>500</v>
      </c>
      <c r="X67" s="431">
        <v>0</v>
      </c>
      <c r="Y67" s="431">
        <v>0</v>
      </c>
      <c r="Z67" s="431">
        <v>0</v>
      </c>
      <c r="AA67" s="431">
        <v>125</v>
      </c>
      <c r="AB67" s="431">
        <v>125</v>
      </c>
      <c r="AC67" s="431">
        <v>125</v>
      </c>
      <c r="AD67" s="431">
        <v>0</v>
      </c>
      <c r="AE67" s="431">
        <v>0</v>
      </c>
      <c r="AF67" s="431">
        <v>0</v>
      </c>
      <c r="AG67" s="431">
        <v>0</v>
      </c>
      <c r="AH67" s="431">
        <v>0</v>
      </c>
      <c r="AI67" s="431">
        <v>0</v>
      </c>
      <c r="AJ67" s="431">
        <v>0</v>
      </c>
      <c r="AK67" s="431">
        <v>0</v>
      </c>
      <c r="AL67" s="432">
        <v>125</v>
      </c>
      <c r="AM67" s="431">
        <v>125</v>
      </c>
      <c r="AN67" s="432">
        <v>0</v>
      </c>
      <c r="AO67" s="431">
        <v>0</v>
      </c>
      <c r="AP67" s="431">
        <v>500</v>
      </c>
      <c r="AQ67" s="431"/>
    </row>
    <row r="68" spans="1:43" ht="12.75" customHeight="1">
      <c r="A68" s="157">
        <v>67</v>
      </c>
      <c r="B68" s="341">
        <v>42018</v>
      </c>
      <c r="C68" s="360" t="s">
        <v>1289</v>
      </c>
      <c r="D68" s="360" t="s">
        <v>1251</v>
      </c>
      <c r="E68" s="430" t="s">
        <v>1289</v>
      </c>
      <c r="F68" s="430" t="s">
        <v>1347</v>
      </c>
      <c r="G68" s="359" t="str">
        <f>IF(F68&lt;&gt;"",LOOKUP(F68,Governorate,data!$E$2:$E$19),"")</f>
        <v>IQ-G08</v>
      </c>
      <c r="H68" s="415" t="s">
        <v>7110</v>
      </c>
      <c r="I68" s="359" t="str">
        <f ca="1">IF(H68&lt;&gt;"",LOOKUP(H68,District2,data!$P$2:$P$19),"")</f>
        <v>IQ-D050</v>
      </c>
      <c r="J68" s="430"/>
      <c r="K68" s="430" t="s">
        <v>7126</v>
      </c>
      <c r="L68" s="430" t="s">
        <v>1256</v>
      </c>
      <c r="M68" s="430" t="s">
        <v>7158</v>
      </c>
      <c r="N68" s="430" t="s">
        <v>1261</v>
      </c>
      <c r="O68" s="422">
        <v>350</v>
      </c>
      <c r="P68" s="422">
        <v>350</v>
      </c>
      <c r="Q68" s="422"/>
      <c r="R68" s="431"/>
      <c r="S68" s="431">
        <v>0</v>
      </c>
      <c r="T68" s="431">
        <v>0</v>
      </c>
      <c r="U68" s="431">
        <v>350</v>
      </c>
      <c r="V68" s="431">
        <v>1400</v>
      </c>
      <c r="W68" s="431">
        <v>1400</v>
      </c>
      <c r="X68" s="431">
        <v>0</v>
      </c>
      <c r="Y68" s="431">
        <v>0</v>
      </c>
      <c r="Z68" s="431">
        <v>0</v>
      </c>
      <c r="AA68" s="431">
        <v>350</v>
      </c>
      <c r="AB68" s="431">
        <v>350</v>
      </c>
      <c r="AC68" s="431">
        <v>350</v>
      </c>
      <c r="AD68" s="431">
        <v>0</v>
      </c>
      <c r="AE68" s="431">
        <v>0</v>
      </c>
      <c r="AF68" s="431">
        <v>0</v>
      </c>
      <c r="AG68" s="431">
        <v>0</v>
      </c>
      <c r="AH68" s="431">
        <v>0</v>
      </c>
      <c r="AI68" s="431">
        <v>0</v>
      </c>
      <c r="AJ68" s="431">
        <v>0</v>
      </c>
      <c r="AK68" s="431">
        <v>0</v>
      </c>
      <c r="AL68" s="432">
        <v>350</v>
      </c>
      <c r="AM68" s="431">
        <v>350</v>
      </c>
      <c r="AN68" s="432">
        <v>0</v>
      </c>
      <c r="AO68" s="431">
        <v>0</v>
      </c>
      <c r="AP68" s="431">
        <v>1400</v>
      </c>
      <c r="AQ68" s="431"/>
    </row>
    <row r="69" spans="1:43" ht="12.75" customHeight="1">
      <c r="A69" s="157">
        <v>68</v>
      </c>
      <c r="B69" s="341">
        <v>42018</v>
      </c>
      <c r="C69" s="430" t="s">
        <v>1304</v>
      </c>
      <c r="D69" s="430" t="s">
        <v>1250</v>
      </c>
      <c r="E69" s="430"/>
      <c r="F69" s="430" t="s">
        <v>1347</v>
      </c>
      <c r="G69" s="359" t="str">
        <f>IF(F69&lt;&gt;"",LOOKUP(F69,Governorate,data!$E$2:$E$19),"")</f>
        <v>IQ-G08</v>
      </c>
      <c r="H69" s="415" t="s">
        <v>7232</v>
      </c>
      <c r="I69" s="359" t="str">
        <f ca="1">IF(H69&lt;&gt;"",LOOKUP(H69,District2,data!$P$2:$P$19),"")</f>
        <v>IQ-D048</v>
      </c>
      <c r="J69" s="430"/>
      <c r="K69" s="430" t="s">
        <v>7126</v>
      </c>
      <c r="L69" s="430" t="s">
        <v>1256</v>
      </c>
      <c r="M69" s="430" t="s">
        <v>7158</v>
      </c>
      <c r="N69" s="430" t="s">
        <v>7125</v>
      </c>
      <c r="O69" s="175">
        <v>170</v>
      </c>
      <c r="P69" s="175">
        <v>170</v>
      </c>
      <c r="Q69" s="175"/>
      <c r="R69" s="431"/>
      <c r="S69" s="431">
        <v>0</v>
      </c>
      <c r="T69" s="431">
        <v>0</v>
      </c>
      <c r="U69" s="347">
        <v>340</v>
      </c>
      <c r="V69" s="431">
        <v>0</v>
      </c>
      <c r="W69" s="347">
        <v>1020</v>
      </c>
      <c r="X69" s="431">
        <v>0</v>
      </c>
      <c r="Y69" s="347">
        <v>170</v>
      </c>
      <c r="Z69" s="347">
        <v>170</v>
      </c>
      <c r="AA69" s="347">
        <v>170</v>
      </c>
      <c r="AB69" s="431">
        <v>0</v>
      </c>
      <c r="AC69" s="431">
        <v>0</v>
      </c>
      <c r="AD69" s="431">
        <v>0</v>
      </c>
      <c r="AE69" s="431">
        <v>0</v>
      </c>
      <c r="AF69" s="431">
        <v>0</v>
      </c>
      <c r="AG69" s="431">
        <v>0</v>
      </c>
      <c r="AH69" s="431">
        <v>0</v>
      </c>
      <c r="AI69" s="431">
        <v>0</v>
      </c>
      <c r="AJ69" s="431">
        <v>0</v>
      </c>
      <c r="AK69" s="431">
        <v>0</v>
      </c>
      <c r="AL69" s="431">
        <v>0</v>
      </c>
      <c r="AM69" s="434">
        <v>170</v>
      </c>
      <c r="AN69" s="432">
        <v>0</v>
      </c>
      <c r="AO69" s="432">
        <v>0</v>
      </c>
      <c r="AP69" s="432">
        <v>0</v>
      </c>
      <c r="AQ69" s="431"/>
    </row>
    <row r="70" spans="1:43" ht="12.75" customHeight="1">
      <c r="A70" s="157">
        <v>69</v>
      </c>
      <c r="B70" s="341">
        <v>42018</v>
      </c>
      <c r="C70" s="430" t="s">
        <v>1304</v>
      </c>
      <c r="D70" s="430" t="s">
        <v>1250</v>
      </c>
      <c r="E70" s="360"/>
      <c r="F70" s="430" t="s">
        <v>1347</v>
      </c>
      <c r="G70" s="359" t="str">
        <f>IF(F70&lt;&gt;"",LOOKUP(F70,Governorate,data!$E$2:$E$19),"")</f>
        <v>IQ-G08</v>
      </c>
      <c r="H70" s="415" t="s">
        <v>7232</v>
      </c>
      <c r="I70" s="359" t="str">
        <f ca="1">IF(H70&lt;&gt;"",LOOKUP(H70,District2,data!$P$2:$P$19),"")</f>
        <v>IQ-D048</v>
      </c>
      <c r="J70" s="430"/>
      <c r="K70" s="430" t="s">
        <v>7126</v>
      </c>
      <c r="L70" s="430" t="s">
        <v>1256</v>
      </c>
      <c r="M70" s="430" t="s">
        <v>7158</v>
      </c>
      <c r="N70" s="430" t="s">
        <v>7125</v>
      </c>
      <c r="O70" s="175">
        <v>76</v>
      </c>
      <c r="P70" s="175">
        <v>76</v>
      </c>
      <c r="Q70" s="175"/>
      <c r="R70" s="431"/>
      <c r="S70" s="431">
        <v>0</v>
      </c>
      <c r="T70" s="431">
        <v>0</v>
      </c>
      <c r="U70" s="347">
        <v>152</v>
      </c>
      <c r="V70" s="431">
        <v>0</v>
      </c>
      <c r="W70" s="347">
        <v>456</v>
      </c>
      <c r="X70" s="431">
        <v>0</v>
      </c>
      <c r="Y70" s="347">
        <v>76</v>
      </c>
      <c r="Z70" s="347">
        <v>76</v>
      </c>
      <c r="AA70" s="347">
        <v>76</v>
      </c>
      <c r="AB70" s="431">
        <v>0</v>
      </c>
      <c r="AC70" s="431">
        <v>0</v>
      </c>
      <c r="AD70" s="431">
        <v>0</v>
      </c>
      <c r="AE70" s="431">
        <v>0</v>
      </c>
      <c r="AF70" s="431">
        <v>0</v>
      </c>
      <c r="AG70" s="431">
        <v>0</v>
      </c>
      <c r="AH70" s="431">
        <v>0</v>
      </c>
      <c r="AI70" s="431">
        <v>0</v>
      </c>
      <c r="AJ70" s="431">
        <v>0</v>
      </c>
      <c r="AK70" s="431">
        <v>0</v>
      </c>
      <c r="AL70" s="431">
        <v>0</v>
      </c>
      <c r="AM70" s="434">
        <v>76</v>
      </c>
      <c r="AN70" s="432">
        <v>0</v>
      </c>
      <c r="AO70" s="432">
        <v>0</v>
      </c>
      <c r="AP70" s="432">
        <v>0</v>
      </c>
      <c r="AQ70" s="431"/>
    </row>
    <row r="71" spans="1:43" ht="12.75" customHeight="1">
      <c r="A71" s="157">
        <v>70</v>
      </c>
      <c r="B71" s="341">
        <v>42018</v>
      </c>
      <c r="C71" s="430" t="s">
        <v>1279</v>
      </c>
      <c r="D71" s="430" t="s">
        <v>1250</v>
      </c>
      <c r="E71" s="430"/>
      <c r="F71" s="430" t="s">
        <v>7111</v>
      </c>
      <c r="G71" s="359"/>
      <c r="H71" s="430" t="s">
        <v>7254</v>
      </c>
      <c r="I71" s="359"/>
      <c r="J71" s="430"/>
      <c r="K71" s="430" t="s">
        <v>7126</v>
      </c>
      <c r="L71" s="430" t="s">
        <v>1256</v>
      </c>
      <c r="M71" s="430" t="s">
        <v>7158</v>
      </c>
      <c r="N71" s="430" t="s">
        <v>1261</v>
      </c>
      <c r="O71" s="44">
        <v>116</v>
      </c>
      <c r="P71" s="422"/>
      <c r="Q71" s="422"/>
      <c r="R71" s="431"/>
      <c r="S71" s="431">
        <v>0</v>
      </c>
      <c r="T71" s="431">
        <v>0</v>
      </c>
      <c r="U71" s="431">
        <v>0</v>
      </c>
      <c r="V71" s="431">
        <v>360</v>
      </c>
      <c r="W71" s="431">
        <v>696</v>
      </c>
      <c r="X71" s="431">
        <v>0</v>
      </c>
      <c r="Y71" s="431">
        <v>0</v>
      </c>
      <c r="Z71" s="431">
        <v>0</v>
      </c>
      <c r="AA71" s="431">
        <v>116</v>
      </c>
      <c r="AB71" s="431">
        <v>0</v>
      </c>
      <c r="AC71" s="431">
        <v>0</v>
      </c>
      <c r="AD71" s="431">
        <v>0</v>
      </c>
      <c r="AE71" s="431">
        <v>0</v>
      </c>
      <c r="AF71" s="431">
        <v>0</v>
      </c>
      <c r="AG71" s="431">
        <v>0</v>
      </c>
      <c r="AH71" s="431">
        <v>0</v>
      </c>
      <c r="AI71" s="431">
        <v>0</v>
      </c>
      <c r="AJ71" s="431">
        <v>0</v>
      </c>
      <c r="AK71" s="431">
        <v>0</v>
      </c>
      <c r="AL71" s="431">
        <v>0</v>
      </c>
      <c r="AM71" s="431">
        <v>0</v>
      </c>
      <c r="AN71" s="431">
        <v>0</v>
      </c>
      <c r="AO71" s="431">
        <v>116</v>
      </c>
      <c r="AP71" s="431">
        <v>0</v>
      </c>
      <c r="AQ71" s="431"/>
    </row>
    <row r="72" spans="1:43" ht="12.75" customHeight="1">
      <c r="A72" s="157">
        <v>71</v>
      </c>
      <c r="B72" s="341">
        <v>42018</v>
      </c>
      <c r="C72" s="430" t="s">
        <v>1279</v>
      </c>
      <c r="D72" s="430" t="s">
        <v>1250</v>
      </c>
      <c r="E72" s="430"/>
      <c r="F72" s="430" t="s">
        <v>7111</v>
      </c>
      <c r="G72" s="359"/>
      <c r="H72" s="430" t="s">
        <v>7254</v>
      </c>
      <c r="I72" s="359"/>
      <c r="J72" s="430"/>
      <c r="K72" s="430" t="s">
        <v>7126</v>
      </c>
      <c r="L72" s="430" t="s">
        <v>1256</v>
      </c>
      <c r="M72" s="430" t="s">
        <v>7158</v>
      </c>
      <c r="N72" s="430" t="s">
        <v>1261</v>
      </c>
      <c r="O72" s="44">
        <v>271</v>
      </c>
      <c r="P72" s="422"/>
      <c r="Q72" s="422"/>
      <c r="R72" s="431"/>
      <c r="S72" s="431">
        <v>0</v>
      </c>
      <c r="T72" s="431">
        <v>0</v>
      </c>
      <c r="U72" s="431">
        <v>0</v>
      </c>
      <c r="V72" s="431">
        <v>875</v>
      </c>
      <c r="W72" s="431">
        <v>1626</v>
      </c>
      <c r="X72" s="431">
        <v>0</v>
      </c>
      <c r="Y72" s="431">
        <v>0</v>
      </c>
      <c r="Z72" s="431">
        <v>0</v>
      </c>
      <c r="AA72" s="431">
        <v>271</v>
      </c>
      <c r="AB72" s="431">
        <v>0</v>
      </c>
      <c r="AC72" s="431">
        <v>0</v>
      </c>
      <c r="AD72" s="431">
        <v>0</v>
      </c>
      <c r="AE72" s="431">
        <v>0</v>
      </c>
      <c r="AF72" s="431">
        <v>0</v>
      </c>
      <c r="AG72" s="431">
        <v>0</v>
      </c>
      <c r="AH72" s="431">
        <v>0</v>
      </c>
      <c r="AI72" s="431">
        <v>0</v>
      </c>
      <c r="AJ72" s="431">
        <v>0</v>
      </c>
      <c r="AK72" s="431">
        <v>0</v>
      </c>
      <c r="AL72" s="431">
        <v>0</v>
      </c>
      <c r="AM72" s="431">
        <v>0</v>
      </c>
      <c r="AN72" s="431">
        <v>0</v>
      </c>
      <c r="AO72" s="431">
        <v>271</v>
      </c>
      <c r="AP72" s="431">
        <v>0</v>
      </c>
      <c r="AQ72" s="431"/>
    </row>
    <row r="73" spans="1:43" ht="12.75" customHeight="1">
      <c r="A73" s="157">
        <v>72</v>
      </c>
      <c r="B73" s="341">
        <v>42019</v>
      </c>
      <c r="C73" s="430" t="s">
        <v>1289</v>
      </c>
      <c r="D73" s="430" t="s">
        <v>1251</v>
      </c>
      <c r="E73" s="430" t="s">
        <v>1289</v>
      </c>
      <c r="F73" s="430" t="s">
        <v>7095</v>
      </c>
      <c r="G73" s="359" t="str">
        <f>IF(F73&lt;&gt;"",LOOKUP(F73,Governorate,data!$E$2:$E$19),"")</f>
        <v>IQ-G11</v>
      </c>
      <c r="H73" s="415" t="s">
        <v>7096</v>
      </c>
      <c r="I73" s="359" t="str">
        <f ca="1">IF(H73&lt;&gt;"",LOOKUP(H73,District2,data!$P$2:$P$19),"")</f>
        <v>IQ-D068</v>
      </c>
      <c r="J73" s="430"/>
      <c r="K73" s="430" t="s">
        <v>7126</v>
      </c>
      <c r="L73" s="430" t="s">
        <v>1256</v>
      </c>
      <c r="M73" s="430" t="s">
        <v>7158</v>
      </c>
      <c r="N73" s="430" t="s">
        <v>1261</v>
      </c>
      <c r="O73" s="422">
        <v>500</v>
      </c>
      <c r="P73" s="422">
        <v>500</v>
      </c>
      <c r="Q73" s="422"/>
      <c r="R73" s="431"/>
      <c r="S73" s="431">
        <v>0</v>
      </c>
      <c r="T73" s="431">
        <v>0</v>
      </c>
      <c r="U73" s="431">
        <v>500</v>
      </c>
      <c r="V73" s="431">
        <v>2000</v>
      </c>
      <c r="W73" s="431">
        <v>2000</v>
      </c>
      <c r="X73" s="431">
        <v>0</v>
      </c>
      <c r="Y73" s="431">
        <v>0</v>
      </c>
      <c r="Z73" s="431">
        <v>0</v>
      </c>
      <c r="AA73" s="431">
        <v>500</v>
      </c>
      <c r="AB73" s="431">
        <v>500</v>
      </c>
      <c r="AC73" s="431">
        <v>500</v>
      </c>
      <c r="AD73" s="431">
        <v>0</v>
      </c>
      <c r="AE73" s="431">
        <v>0</v>
      </c>
      <c r="AF73" s="431">
        <v>0</v>
      </c>
      <c r="AG73" s="431">
        <v>0</v>
      </c>
      <c r="AH73" s="431">
        <v>0</v>
      </c>
      <c r="AI73" s="431">
        <v>0</v>
      </c>
      <c r="AJ73" s="431">
        <v>0</v>
      </c>
      <c r="AK73" s="431">
        <v>0</v>
      </c>
      <c r="AL73" s="432">
        <v>500</v>
      </c>
      <c r="AM73" s="431">
        <v>500</v>
      </c>
      <c r="AN73" s="432">
        <v>0</v>
      </c>
      <c r="AO73" s="431">
        <v>0</v>
      </c>
      <c r="AP73" s="431">
        <v>2000</v>
      </c>
      <c r="AQ73" s="431"/>
    </row>
    <row r="74" spans="1:43" ht="12.75" customHeight="1">
      <c r="A74" s="157">
        <v>73</v>
      </c>
      <c r="B74" s="341">
        <v>42019</v>
      </c>
      <c r="C74" s="360" t="s">
        <v>1289</v>
      </c>
      <c r="D74" s="360" t="s">
        <v>1251</v>
      </c>
      <c r="E74" s="430" t="s">
        <v>1289</v>
      </c>
      <c r="F74" s="430" t="s">
        <v>7085</v>
      </c>
      <c r="G74" s="359" t="str">
        <f>IF(F74&lt;&gt;"",LOOKUP(F74,Governorate,data!$E$2:$E$19),"")</f>
        <v>IQ-G13</v>
      </c>
      <c r="H74" s="415" t="s">
        <v>7092</v>
      </c>
      <c r="I74" s="359" t="str">
        <f ca="1">IF(H74&lt;&gt;"",LOOKUP(H74,District2,data!$P$2:$P$19),"")</f>
        <v>IQ-D076</v>
      </c>
      <c r="J74" s="430"/>
      <c r="K74" s="430" t="s">
        <v>7126</v>
      </c>
      <c r="L74" s="430" t="s">
        <v>1256</v>
      </c>
      <c r="M74" s="430" t="s">
        <v>7158</v>
      </c>
      <c r="N74" s="430" t="s">
        <v>1261</v>
      </c>
      <c r="O74" s="422">
        <v>300</v>
      </c>
      <c r="P74" s="422">
        <v>300</v>
      </c>
      <c r="Q74" s="422"/>
      <c r="R74" s="431"/>
      <c r="S74" s="431">
        <v>0</v>
      </c>
      <c r="T74" s="431">
        <v>0</v>
      </c>
      <c r="U74" s="431">
        <v>300</v>
      </c>
      <c r="V74" s="431">
        <v>1200</v>
      </c>
      <c r="W74" s="431">
        <v>1200</v>
      </c>
      <c r="X74" s="431">
        <v>0</v>
      </c>
      <c r="Y74" s="431">
        <v>0</v>
      </c>
      <c r="Z74" s="431">
        <v>0</v>
      </c>
      <c r="AA74" s="431">
        <v>300</v>
      </c>
      <c r="AB74" s="431">
        <v>300</v>
      </c>
      <c r="AC74" s="431">
        <v>300</v>
      </c>
      <c r="AD74" s="431">
        <v>0</v>
      </c>
      <c r="AE74" s="431">
        <v>0</v>
      </c>
      <c r="AF74" s="431">
        <v>0</v>
      </c>
      <c r="AG74" s="431">
        <v>0</v>
      </c>
      <c r="AH74" s="431">
        <v>0</v>
      </c>
      <c r="AI74" s="431">
        <v>0</v>
      </c>
      <c r="AJ74" s="431">
        <v>0</v>
      </c>
      <c r="AK74" s="431">
        <v>0</v>
      </c>
      <c r="AL74" s="432">
        <v>300</v>
      </c>
      <c r="AM74" s="431">
        <v>300</v>
      </c>
      <c r="AN74" s="432">
        <v>0</v>
      </c>
      <c r="AO74" s="431">
        <v>0</v>
      </c>
      <c r="AP74" s="431">
        <v>1200</v>
      </c>
      <c r="AQ74" s="431"/>
    </row>
    <row r="75" spans="1:43" s="414" customFormat="1" ht="12.75" customHeight="1">
      <c r="A75" s="157">
        <v>74</v>
      </c>
      <c r="B75" s="341">
        <v>42019</v>
      </c>
      <c r="C75" s="430" t="s">
        <v>1289</v>
      </c>
      <c r="D75" s="430" t="s">
        <v>1251</v>
      </c>
      <c r="E75" s="430" t="s">
        <v>1289</v>
      </c>
      <c r="F75" s="430" t="s">
        <v>7111</v>
      </c>
      <c r="G75" s="359" t="str">
        <f>IF(F75&lt;&gt;"",LOOKUP(F75,Governorate,data!$E$2:$E$19),"")</f>
        <v>IQ-G15</v>
      </c>
      <c r="H75" s="415" t="s">
        <v>7112</v>
      </c>
      <c r="I75" s="359" t="str">
        <f ca="1">IF(H75&lt;&gt;"",LOOKUP(H75,District2,data!$P$2:$P$19),"")</f>
        <v>IQ-D091</v>
      </c>
      <c r="J75" s="430"/>
      <c r="K75" s="430" t="s">
        <v>7126</v>
      </c>
      <c r="L75" s="430" t="s">
        <v>1256</v>
      </c>
      <c r="M75" s="430" t="s">
        <v>7158</v>
      </c>
      <c r="N75" s="430" t="s">
        <v>1261</v>
      </c>
      <c r="O75" s="422">
        <v>100</v>
      </c>
      <c r="P75" s="422">
        <v>100</v>
      </c>
      <c r="Q75" s="422"/>
      <c r="R75" s="431"/>
      <c r="S75" s="431">
        <v>0</v>
      </c>
      <c r="T75" s="431">
        <v>0</v>
      </c>
      <c r="U75" s="431">
        <v>100</v>
      </c>
      <c r="V75" s="431">
        <v>400</v>
      </c>
      <c r="W75" s="431">
        <v>400</v>
      </c>
      <c r="X75" s="431">
        <v>0</v>
      </c>
      <c r="Y75" s="431">
        <v>0</v>
      </c>
      <c r="Z75" s="431">
        <v>0</v>
      </c>
      <c r="AA75" s="431">
        <v>100</v>
      </c>
      <c r="AB75" s="431">
        <v>100</v>
      </c>
      <c r="AC75" s="431">
        <v>100</v>
      </c>
      <c r="AD75" s="431">
        <v>0</v>
      </c>
      <c r="AE75" s="431">
        <v>0</v>
      </c>
      <c r="AF75" s="431">
        <v>0</v>
      </c>
      <c r="AG75" s="431">
        <v>0</v>
      </c>
      <c r="AH75" s="431">
        <v>0</v>
      </c>
      <c r="AI75" s="431">
        <v>0</v>
      </c>
      <c r="AJ75" s="431">
        <v>0</v>
      </c>
      <c r="AK75" s="431">
        <v>0</v>
      </c>
      <c r="AL75" s="432">
        <v>100</v>
      </c>
      <c r="AM75" s="431">
        <v>100</v>
      </c>
      <c r="AN75" s="432">
        <v>0</v>
      </c>
      <c r="AO75" s="431">
        <v>0</v>
      </c>
      <c r="AP75" s="431">
        <v>400</v>
      </c>
      <c r="AQ75" s="431"/>
    </row>
    <row r="76" spans="1:43" s="414" customFormat="1" ht="12.75" customHeight="1">
      <c r="A76" s="157">
        <v>75</v>
      </c>
      <c r="B76" s="341">
        <v>42019</v>
      </c>
      <c r="C76" s="430" t="s">
        <v>1289</v>
      </c>
      <c r="D76" s="430" t="s">
        <v>1251</v>
      </c>
      <c r="E76" s="430" t="s">
        <v>1289</v>
      </c>
      <c r="F76" s="430" t="s">
        <v>7097</v>
      </c>
      <c r="G76" s="359" t="str">
        <f>IF(F76&lt;&gt;"",LOOKUP(F76,Governorate,data!$E$2:$E$19),"")</f>
        <v>IQ-G06</v>
      </c>
      <c r="H76" s="415" t="s">
        <v>7113</v>
      </c>
      <c r="I76" s="359" t="str">
        <f ca="1">IF(H76&lt;&gt;"",LOOKUP(H76,District2,data!$P$2:$P$19),"")</f>
        <v>IQ-D035</v>
      </c>
      <c r="J76" s="430"/>
      <c r="K76" s="430" t="s">
        <v>7126</v>
      </c>
      <c r="L76" s="430" t="s">
        <v>1256</v>
      </c>
      <c r="M76" s="430" t="s">
        <v>7158</v>
      </c>
      <c r="N76" s="430" t="s">
        <v>1261</v>
      </c>
      <c r="O76" s="422">
        <v>150</v>
      </c>
      <c r="P76" s="422">
        <v>150</v>
      </c>
      <c r="Q76" s="422"/>
      <c r="R76" s="431"/>
      <c r="S76" s="431">
        <v>0</v>
      </c>
      <c r="T76" s="431">
        <v>0</v>
      </c>
      <c r="U76" s="431">
        <v>150</v>
      </c>
      <c r="V76" s="431">
        <v>600</v>
      </c>
      <c r="W76" s="431">
        <v>600</v>
      </c>
      <c r="X76" s="431">
        <v>0</v>
      </c>
      <c r="Y76" s="431">
        <v>0</v>
      </c>
      <c r="Z76" s="431">
        <v>0</v>
      </c>
      <c r="AA76" s="431">
        <v>150</v>
      </c>
      <c r="AB76" s="431">
        <v>150</v>
      </c>
      <c r="AC76" s="431">
        <v>150</v>
      </c>
      <c r="AD76" s="431">
        <v>0</v>
      </c>
      <c r="AE76" s="431">
        <v>0</v>
      </c>
      <c r="AF76" s="431">
        <v>0</v>
      </c>
      <c r="AG76" s="431">
        <v>0</v>
      </c>
      <c r="AH76" s="431">
        <v>0</v>
      </c>
      <c r="AI76" s="431">
        <v>0</v>
      </c>
      <c r="AJ76" s="431">
        <v>0</v>
      </c>
      <c r="AK76" s="431">
        <v>0</v>
      </c>
      <c r="AL76" s="432">
        <v>150</v>
      </c>
      <c r="AM76" s="431">
        <v>150</v>
      </c>
      <c r="AN76" s="432">
        <v>0</v>
      </c>
      <c r="AO76" s="431">
        <v>0</v>
      </c>
      <c r="AP76" s="431">
        <v>600</v>
      </c>
      <c r="AQ76" s="431"/>
    </row>
    <row r="77" spans="1:43" s="414" customFormat="1" ht="12.75" customHeight="1">
      <c r="A77" s="157">
        <v>76</v>
      </c>
      <c r="B77" s="341">
        <v>42019</v>
      </c>
      <c r="C77" s="360" t="s">
        <v>1289</v>
      </c>
      <c r="D77" s="360" t="s">
        <v>1251</v>
      </c>
      <c r="E77" s="430" t="s">
        <v>1289</v>
      </c>
      <c r="F77" s="430" t="s">
        <v>7104</v>
      </c>
      <c r="G77" s="359" t="str">
        <f>IF(F77&lt;&gt;"",LOOKUP(F77,Governorate,data!$E$2:$E$19),"")</f>
        <v>IQ-G05</v>
      </c>
      <c r="H77" s="415" t="s">
        <v>7105</v>
      </c>
      <c r="I77" s="359" t="str">
        <f ca="1">IF(H77&lt;&gt;"",LOOKUP(H77,District2,data!$P$2:$P$19),"")</f>
        <v>IQ-D033</v>
      </c>
      <c r="J77" s="430"/>
      <c r="K77" s="430" t="s">
        <v>7126</v>
      </c>
      <c r="L77" s="430" t="s">
        <v>1256</v>
      </c>
      <c r="M77" s="430" t="s">
        <v>7158</v>
      </c>
      <c r="N77" s="430" t="s">
        <v>1261</v>
      </c>
      <c r="O77" s="422">
        <v>350</v>
      </c>
      <c r="P77" s="422">
        <v>350</v>
      </c>
      <c r="Q77" s="422"/>
      <c r="R77" s="431"/>
      <c r="S77" s="431">
        <v>0</v>
      </c>
      <c r="T77" s="431">
        <v>0</v>
      </c>
      <c r="U77" s="431">
        <v>350</v>
      </c>
      <c r="V77" s="431">
        <v>1400</v>
      </c>
      <c r="W77" s="431">
        <v>1400</v>
      </c>
      <c r="X77" s="431">
        <v>0</v>
      </c>
      <c r="Y77" s="431">
        <v>0</v>
      </c>
      <c r="Z77" s="431">
        <v>0</v>
      </c>
      <c r="AA77" s="431">
        <v>350</v>
      </c>
      <c r="AB77" s="431">
        <v>350</v>
      </c>
      <c r="AC77" s="431">
        <v>350</v>
      </c>
      <c r="AD77" s="431">
        <v>0</v>
      </c>
      <c r="AE77" s="431">
        <v>0</v>
      </c>
      <c r="AF77" s="431">
        <v>0</v>
      </c>
      <c r="AG77" s="431">
        <v>0</v>
      </c>
      <c r="AH77" s="431">
        <v>0</v>
      </c>
      <c r="AI77" s="431">
        <v>0</v>
      </c>
      <c r="AJ77" s="431">
        <v>0</v>
      </c>
      <c r="AK77" s="431">
        <v>0</v>
      </c>
      <c r="AL77" s="432">
        <v>350</v>
      </c>
      <c r="AM77" s="431">
        <v>350</v>
      </c>
      <c r="AN77" s="432">
        <v>0</v>
      </c>
      <c r="AO77" s="431">
        <v>0</v>
      </c>
      <c r="AP77" s="431">
        <v>1400</v>
      </c>
      <c r="AQ77" s="431"/>
    </row>
    <row r="78" spans="1:43" s="414" customFormat="1" ht="12.75" customHeight="1">
      <c r="A78" s="157">
        <v>77</v>
      </c>
      <c r="B78" s="341">
        <v>42019</v>
      </c>
      <c r="C78" s="430" t="s">
        <v>1289</v>
      </c>
      <c r="D78" s="430" t="s">
        <v>1251</v>
      </c>
      <c r="E78" s="430" t="s">
        <v>1289</v>
      </c>
      <c r="F78" s="430" t="s">
        <v>1347</v>
      </c>
      <c r="G78" s="359" t="str">
        <f>IF(F78&lt;&gt;"",LOOKUP(F78,Governorate,data!$E$2:$E$19),"")</f>
        <v>IQ-G08</v>
      </c>
      <c r="H78" s="415" t="s">
        <v>7110</v>
      </c>
      <c r="I78" s="359" t="str">
        <f ca="1">IF(H78&lt;&gt;"",LOOKUP(H78,District2,data!$P$2:$P$19),"")</f>
        <v>IQ-D050</v>
      </c>
      <c r="J78" s="430"/>
      <c r="K78" s="430" t="s">
        <v>7126</v>
      </c>
      <c r="L78" s="430" t="s">
        <v>1256</v>
      </c>
      <c r="M78" s="430" t="s">
        <v>7158</v>
      </c>
      <c r="N78" s="430" t="s">
        <v>1261</v>
      </c>
      <c r="O78" s="422">
        <v>350</v>
      </c>
      <c r="P78" s="422">
        <v>350</v>
      </c>
      <c r="Q78" s="422"/>
      <c r="R78" s="431"/>
      <c r="S78" s="431">
        <v>0</v>
      </c>
      <c r="T78" s="431">
        <v>0</v>
      </c>
      <c r="U78" s="431">
        <v>350</v>
      </c>
      <c r="V78" s="431">
        <v>1400</v>
      </c>
      <c r="W78" s="431">
        <v>1400</v>
      </c>
      <c r="X78" s="431">
        <v>0</v>
      </c>
      <c r="Y78" s="431">
        <v>0</v>
      </c>
      <c r="Z78" s="431">
        <v>0</v>
      </c>
      <c r="AA78" s="431">
        <v>350</v>
      </c>
      <c r="AB78" s="431">
        <v>350</v>
      </c>
      <c r="AC78" s="431">
        <v>350</v>
      </c>
      <c r="AD78" s="431">
        <v>0</v>
      </c>
      <c r="AE78" s="431">
        <v>0</v>
      </c>
      <c r="AF78" s="431">
        <v>0</v>
      </c>
      <c r="AG78" s="431">
        <v>0</v>
      </c>
      <c r="AH78" s="431">
        <v>0</v>
      </c>
      <c r="AI78" s="431">
        <v>0</v>
      </c>
      <c r="AJ78" s="431">
        <v>0</v>
      </c>
      <c r="AK78" s="431">
        <v>0</v>
      </c>
      <c r="AL78" s="432">
        <v>350</v>
      </c>
      <c r="AM78" s="431">
        <v>350</v>
      </c>
      <c r="AN78" s="432">
        <v>0</v>
      </c>
      <c r="AO78" s="431">
        <v>0</v>
      </c>
      <c r="AP78" s="431">
        <v>1400</v>
      </c>
      <c r="AQ78" s="431"/>
    </row>
    <row r="79" spans="1:43" s="414" customFormat="1" ht="12.75" customHeight="1">
      <c r="A79" s="157">
        <v>78</v>
      </c>
      <c r="B79" s="341">
        <v>42019</v>
      </c>
      <c r="C79" s="360" t="s">
        <v>1289</v>
      </c>
      <c r="D79" s="360" t="s">
        <v>1251</v>
      </c>
      <c r="E79" s="430" t="s">
        <v>1289</v>
      </c>
      <c r="F79" s="430" t="s">
        <v>7082</v>
      </c>
      <c r="G79" s="359" t="str">
        <f>IF(F79&lt;&gt;"",LOOKUP(F79,Governorate,data!$E$2:$E$19),"")</f>
        <v>IQ-G10</v>
      </c>
      <c r="H79" s="415" t="s">
        <v>7084</v>
      </c>
      <c r="I79" s="359" t="str">
        <f ca="1">IF(H79&lt;&gt;"",LOOKUP(H79,District2,data!$P$2:$P$19),"")</f>
        <v>IQ-D060</v>
      </c>
      <c r="J79" s="430"/>
      <c r="K79" s="430" t="s">
        <v>7126</v>
      </c>
      <c r="L79" s="430" t="s">
        <v>1256</v>
      </c>
      <c r="M79" s="430" t="s">
        <v>7158</v>
      </c>
      <c r="N79" s="430" t="s">
        <v>1261</v>
      </c>
      <c r="O79" s="422">
        <v>200</v>
      </c>
      <c r="P79" s="422">
        <v>200</v>
      </c>
      <c r="Q79" s="422"/>
      <c r="R79" s="431"/>
      <c r="S79" s="431">
        <v>0</v>
      </c>
      <c r="T79" s="431">
        <v>0</v>
      </c>
      <c r="U79" s="431">
        <v>200</v>
      </c>
      <c r="V79" s="431">
        <v>800</v>
      </c>
      <c r="W79" s="431">
        <v>800</v>
      </c>
      <c r="X79" s="431">
        <v>0</v>
      </c>
      <c r="Y79" s="431">
        <v>0</v>
      </c>
      <c r="Z79" s="431">
        <v>0</v>
      </c>
      <c r="AA79" s="431">
        <v>200</v>
      </c>
      <c r="AB79" s="431">
        <v>200</v>
      </c>
      <c r="AC79" s="431">
        <v>200</v>
      </c>
      <c r="AD79" s="431">
        <v>0</v>
      </c>
      <c r="AE79" s="431">
        <v>0</v>
      </c>
      <c r="AF79" s="431">
        <v>0</v>
      </c>
      <c r="AG79" s="431">
        <v>0</v>
      </c>
      <c r="AH79" s="431">
        <v>0</v>
      </c>
      <c r="AI79" s="431">
        <v>0</v>
      </c>
      <c r="AJ79" s="431">
        <v>0</v>
      </c>
      <c r="AK79" s="431">
        <v>0</v>
      </c>
      <c r="AL79" s="432">
        <v>200</v>
      </c>
      <c r="AM79" s="431">
        <v>200</v>
      </c>
      <c r="AN79" s="432">
        <v>0</v>
      </c>
      <c r="AO79" s="431">
        <v>0</v>
      </c>
      <c r="AP79" s="431">
        <v>800</v>
      </c>
      <c r="AQ79" s="431"/>
    </row>
    <row r="80" spans="1:43" ht="12.75" customHeight="1">
      <c r="A80" s="157">
        <v>79</v>
      </c>
      <c r="B80" s="341">
        <v>42019</v>
      </c>
      <c r="C80" s="360" t="s">
        <v>1289</v>
      </c>
      <c r="D80" s="360" t="s">
        <v>1251</v>
      </c>
      <c r="E80" s="430" t="s">
        <v>1289</v>
      </c>
      <c r="F80" s="430" t="s">
        <v>1347</v>
      </c>
      <c r="G80" s="359" t="str">
        <f>IF(F80&lt;&gt;"",LOOKUP(F80,Governorate,data!$E$2:$E$19),"")</f>
        <v>IQ-G08</v>
      </c>
      <c r="H80" s="415" t="s">
        <v>1348</v>
      </c>
      <c r="I80" s="359" t="str">
        <f ca="1">IF(H80&lt;&gt;"",LOOKUP(H80,District2,data!$P$2:$P$19),"")</f>
        <v>IQ-D051</v>
      </c>
      <c r="J80" s="430"/>
      <c r="K80" s="430" t="s">
        <v>7126</v>
      </c>
      <c r="L80" s="430" t="s">
        <v>1256</v>
      </c>
      <c r="M80" s="430" t="s">
        <v>7158</v>
      </c>
      <c r="N80" s="430" t="s">
        <v>1261</v>
      </c>
      <c r="O80" s="422">
        <v>401</v>
      </c>
      <c r="P80" s="422">
        <v>401</v>
      </c>
      <c r="Q80" s="422"/>
      <c r="R80" s="431"/>
      <c r="S80" s="431">
        <v>0</v>
      </c>
      <c r="T80" s="431">
        <v>0</v>
      </c>
      <c r="U80" s="431">
        <v>0</v>
      </c>
      <c r="V80" s="431">
        <v>0</v>
      </c>
      <c r="W80" s="431">
        <v>0</v>
      </c>
      <c r="X80" s="431">
        <v>0</v>
      </c>
      <c r="Y80" s="431">
        <v>0</v>
      </c>
      <c r="Z80" s="431">
        <v>401</v>
      </c>
      <c r="AA80" s="431">
        <v>0</v>
      </c>
      <c r="AB80" s="431">
        <v>0</v>
      </c>
      <c r="AC80" s="431">
        <v>0</v>
      </c>
      <c r="AD80" s="431">
        <v>0</v>
      </c>
      <c r="AE80" s="431">
        <v>0</v>
      </c>
      <c r="AF80" s="431">
        <v>0</v>
      </c>
      <c r="AG80" s="431">
        <v>0</v>
      </c>
      <c r="AH80" s="431">
        <v>0</v>
      </c>
      <c r="AI80" s="431">
        <v>0</v>
      </c>
      <c r="AJ80" s="431">
        <v>0</v>
      </c>
      <c r="AK80" s="431">
        <v>0</v>
      </c>
      <c r="AL80" s="432">
        <v>0</v>
      </c>
      <c r="AM80" s="431">
        <v>0</v>
      </c>
      <c r="AN80" s="432">
        <v>0</v>
      </c>
      <c r="AO80" s="431">
        <v>0</v>
      </c>
      <c r="AP80" s="431">
        <v>0</v>
      </c>
      <c r="AQ80" s="431"/>
    </row>
    <row r="81" spans="1:43" ht="12.75" customHeight="1">
      <c r="A81" s="157">
        <v>80</v>
      </c>
      <c r="B81" s="418">
        <v>42019</v>
      </c>
      <c r="C81" s="415" t="s">
        <v>1321</v>
      </c>
      <c r="D81" s="360" t="s">
        <v>1251</v>
      </c>
      <c r="E81" s="415"/>
      <c r="F81" s="415" t="s">
        <v>7101</v>
      </c>
      <c r="G81" s="60" t="str">
        <f>IF(F81&lt;&gt;"",LOOKUP(F81,Governorate,data!$E$2:$E$19),"")</f>
        <v>IQ-G07</v>
      </c>
      <c r="H81" s="415"/>
      <c r="I81" s="60" t="str">
        <f>IF(H81&lt;&gt;"",LOOKUP(H81,District2,data!$P$2:$P$19),"")</f>
        <v/>
      </c>
      <c r="J81" s="415"/>
      <c r="K81" s="415" t="s">
        <v>1259</v>
      </c>
      <c r="L81" s="415" t="s">
        <v>1256</v>
      </c>
      <c r="M81" s="415" t="s">
        <v>7158</v>
      </c>
      <c r="N81" s="415" t="s">
        <v>1261</v>
      </c>
      <c r="O81" s="175">
        <v>30</v>
      </c>
      <c r="P81" s="175">
        <v>30</v>
      </c>
      <c r="Q81" s="175"/>
      <c r="R81" s="431"/>
      <c r="S81" s="431">
        <v>0</v>
      </c>
      <c r="T81" s="431">
        <v>0</v>
      </c>
      <c r="U81" s="431">
        <v>30</v>
      </c>
      <c r="V81" s="431">
        <v>180</v>
      </c>
      <c r="W81" s="431">
        <v>180</v>
      </c>
      <c r="X81" s="431">
        <v>30</v>
      </c>
      <c r="Y81" s="431">
        <v>30</v>
      </c>
      <c r="Z81" s="431">
        <v>0</v>
      </c>
      <c r="AA81" s="431">
        <v>0</v>
      </c>
      <c r="AB81" s="431">
        <v>30</v>
      </c>
      <c r="AC81" s="431">
        <v>0</v>
      </c>
      <c r="AD81" s="431">
        <v>0</v>
      </c>
      <c r="AE81" s="431">
        <v>0</v>
      </c>
      <c r="AF81" s="431">
        <v>0</v>
      </c>
      <c r="AG81" s="431">
        <v>0</v>
      </c>
      <c r="AH81" s="431">
        <v>0</v>
      </c>
      <c r="AI81" s="431">
        <v>0</v>
      </c>
      <c r="AJ81" s="431">
        <v>0</v>
      </c>
      <c r="AK81" s="431">
        <v>0</v>
      </c>
      <c r="AL81" s="432">
        <v>0</v>
      </c>
      <c r="AM81" s="431">
        <v>0</v>
      </c>
      <c r="AN81" s="432">
        <v>0</v>
      </c>
      <c r="AO81" s="431">
        <v>0</v>
      </c>
      <c r="AP81" s="431">
        <v>0</v>
      </c>
      <c r="AQ81" s="431"/>
    </row>
    <row r="82" spans="1:43" ht="12.75" customHeight="1">
      <c r="A82" s="157">
        <v>81</v>
      </c>
      <c r="B82" s="418">
        <v>42019</v>
      </c>
      <c r="C82" s="415" t="s">
        <v>1321</v>
      </c>
      <c r="D82" s="360" t="s">
        <v>1251</v>
      </c>
      <c r="E82" s="415"/>
      <c r="F82" s="415" t="s">
        <v>7101</v>
      </c>
      <c r="G82" s="60" t="str">
        <f>IF(F82&lt;&gt;"",LOOKUP(F82,Governorate,data!$E$2:$E$19),"")</f>
        <v>IQ-G07</v>
      </c>
      <c r="H82" s="415"/>
      <c r="I82" s="60" t="str">
        <f>IF(H82&lt;&gt;"",LOOKUP(H82,District2,data!$P$2:$P$19),"")</f>
        <v/>
      </c>
      <c r="J82" s="415"/>
      <c r="K82" s="415" t="s">
        <v>1259</v>
      </c>
      <c r="L82" s="415" t="s">
        <v>1256</v>
      </c>
      <c r="M82" s="415" t="s">
        <v>7158</v>
      </c>
      <c r="N82" s="415" t="s">
        <v>1261</v>
      </c>
      <c r="O82" s="175">
        <v>120</v>
      </c>
      <c r="P82" s="175">
        <v>120</v>
      </c>
      <c r="Q82" s="175"/>
      <c r="R82" s="431"/>
      <c r="S82" s="431">
        <v>0</v>
      </c>
      <c r="T82" s="431">
        <v>0</v>
      </c>
      <c r="U82" s="431">
        <v>120</v>
      </c>
      <c r="V82" s="431">
        <v>720</v>
      </c>
      <c r="W82" s="431">
        <v>720</v>
      </c>
      <c r="X82" s="431">
        <v>120</v>
      </c>
      <c r="Y82" s="431">
        <v>120</v>
      </c>
      <c r="Z82" s="431">
        <v>0</v>
      </c>
      <c r="AA82" s="431">
        <v>0</v>
      </c>
      <c r="AB82" s="431">
        <v>120</v>
      </c>
      <c r="AC82" s="431">
        <v>0</v>
      </c>
      <c r="AD82" s="431">
        <v>0</v>
      </c>
      <c r="AE82" s="431">
        <v>0</v>
      </c>
      <c r="AF82" s="431">
        <v>0</v>
      </c>
      <c r="AG82" s="431">
        <v>0</v>
      </c>
      <c r="AH82" s="431">
        <v>0</v>
      </c>
      <c r="AI82" s="431">
        <v>0</v>
      </c>
      <c r="AJ82" s="431">
        <v>0</v>
      </c>
      <c r="AK82" s="431">
        <v>0</v>
      </c>
      <c r="AL82" s="432">
        <v>0</v>
      </c>
      <c r="AM82" s="431">
        <v>0</v>
      </c>
      <c r="AN82" s="432">
        <v>0</v>
      </c>
      <c r="AO82" s="431">
        <v>0</v>
      </c>
      <c r="AP82" s="431">
        <v>0</v>
      </c>
      <c r="AQ82" s="431"/>
    </row>
    <row r="83" spans="1:43" ht="12.75" customHeight="1">
      <c r="A83" s="157">
        <v>82</v>
      </c>
      <c r="B83" s="418">
        <v>42019</v>
      </c>
      <c r="C83" s="415" t="s">
        <v>1321</v>
      </c>
      <c r="D83" s="360" t="s">
        <v>1251</v>
      </c>
      <c r="E83" s="415"/>
      <c r="F83" s="415" t="s">
        <v>7101</v>
      </c>
      <c r="G83" s="60" t="str">
        <f>IF(F83&lt;&gt;"",LOOKUP(F83,Governorate,data!$E$2:$E$19),"")</f>
        <v>IQ-G07</v>
      </c>
      <c r="H83" s="415"/>
      <c r="I83" s="60" t="str">
        <f>IF(H83&lt;&gt;"",LOOKUP(H83,District2,data!$P$2:$P$19),"")</f>
        <v/>
      </c>
      <c r="J83" s="415"/>
      <c r="K83" s="415" t="s">
        <v>1259</v>
      </c>
      <c r="L83" s="415" t="s">
        <v>1256</v>
      </c>
      <c r="M83" s="415" t="s">
        <v>7158</v>
      </c>
      <c r="N83" s="415" t="s">
        <v>1261</v>
      </c>
      <c r="O83" s="175">
        <v>100</v>
      </c>
      <c r="P83" s="175">
        <v>100</v>
      </c>
      <c r="Q83" s="175"/>
      <c r="R83" s="431"/>
      <c r="S83" s="431">
        <v>0</v>
      </c>
      <c r="T83" s="431">
        <v>0</v>
      </c>
      <c r="U83" s="431">
        <v>100</v>
      </c>
      <c r="V83" s="431">
        <v>600</v>
      </c>
      <c r="W83" s="431">
        <v>600</v>
      </c>
      <c r="X83" s="431">
        <v>100</v>
      </c>
      <c r="Y83" s="431">
        <v>100</v>
      </c>
      <c r="Z83" s="431">
        <v>0</v>
      </c>
      <c r="AA83" s="431">
        <v>0</v>
      </c>
      <c r="AB83" s="431">
        <v>100</v>
      </c>
      <c r="AC83" s="431">
        <v>0</v>
      </c>
      <c r="AD83" s="431">
        <v>0</v>
      </c>
      <c r="AE83" s="431">
        <v>0</v>
      </c>
      <c r="AF83" s="431">
        <v>0</v>
      </c>
      <c r="AG83" s="431">
        <v>0</v>
      </c>
      <c r="AH83" s="431">
        <v>0</v>
      </c>
      <c r="AI83" s="431">
        <v>0</v>
      </c>
      <c r="AJ83" s="431">
        <v>0</v>
      </c>
      <c r="AK83" s="431">
        <v>0</v>
      </c>
      <c r="AL83" s="432">
        <v>0</v>
      </c>
      <c r="AM83" s="431">
        <v>0</v>
      </c>
      <c r="AN83" s="432">
        <v>0</v>
      </c>
      <c r="AO83" s="431">
        <v>0</v>
      </c>
      <c r="AP83" s="431">
        <v>0</v>
      </c>
      <c r="AQ83" s="431"/>
    </row>
    <row r="84" spans="1:43" ht="12.75" customHeight="1">
      <c r="A84" s="157">
        <v>83</v>
      </c>
      <c r="B84" s="341">
        <v>42019</v>
      </c>
      <c r="C84" s="430" t="s">
        <v>1286</v>
      </c>
      <c r="D84" s="430" t="s">
        <v>1250</v>
      </c>
      <c r="E84" s="430"/>
      <c r="F84" s="430" t="s">
        <v>1347</v>
      </c>
      <c r="G84" s="359" t="str">
        <f>IF(F84&lt;&gt;"",LOOKUP(F84,Governorate,data!$E$2:$E$19),"")</f>
        <v>IQ-G08</v>
      </c>
      <c r="H84" s="415"/>
      <c r="I84" s="359" t="str">
        <f>IF(H84&lt;&gt;"",LOOKUP(H84,District2,data!$P$2:$P$19),"")</f>
        <v/>
      </c>
      <c r="J84" s="430"/>
      <c r="K84" s="430" t="s">
        <v>7126</v>
      </c>
      <c r="L84" s="430" t="s">
        <v>1256</v>
      </c>
      <c r="M84" s="430" t="s">
        <v>7158</v>
      </c>
      <c r="N84" s="430" t="s">
        <v>7125</v>
      </c>
      <c r="O84" s="347">
        <v>700</v>
      </c>
      <c r="P84" s="175">
        <v>700</v>
      </c>
      <c r="Q84" s="175"/>
      <c r="R84" s="431"/>
      <c r="S84" s="431">
        <v>0</v>
      </c>
      <c r="T84" s="431">
        <v>0</v>
      </c>
      <c r="U84" s="347">
        <v>0</v>
      </c>
      <c r="V84" s="431">
        <v>0</v>
      </c>
      <c r="W84" s="347">
        <v>3500</v>
      </c>
      <c r="X84" s="347">
        <v>0</v>
      </c>
      <c r="Y84" s="347">
        <v>0</v>
      </c>
      <c r="Z84" s="347">
        <v>0</v>
      </c>
      <c r="AA84" s="347">
        <v>700</v>
      </c>
      <c r="AB84" s="431">
        <v>0</v>
      </c>
      <c r="AC84" s="347">
        <v>700</v>
      </c>
      <c r="AD84" s="431">
        <v>0</v>
      </c>
      <c r="AE84" s="431">
        <v>0</v>
      </c>
      <c r="AF84" s="431">
        <v>0</v>
      </c>
      <c r="AG84" s="431">
        <v>0</v>
      </c>
      <c r="AH84" s="431">
        <v>0</v>
      </c>
      <c r="AI84" s="431">
        <v>0</v>
      </c>
      <c r="AJ84" s="431">
        <v>0</v>
      </c>
      <c r="AK84" s="431">
        <v>0</v>
      </c>
      <c r="AL84" s="431">
        <v>0</v>
      </c>
      <c r="AM84" s="434">
        <v>1</v>
      </c>
      <c r="AN84" s="432">
        <v>0</v>
      </c>
      <c r="AO84" s="347">
        <v>0</v>
      </c>
      <c r="AP84" s="431">
        <v>0</v>
      </c>
      <c r="AQ84" s="431"/>
    </row>
    <row r="85" spans="1:43" ht="12.75" customHeight="1">
      <c r="A85" s="157">
        <v>84</v>
      </c>
      <c r="B85" s="341">
        <v>42019</v>
      </c>
      <c r="C85" s="430" t="s">
        <v>1304</v>
      </c>
      <c r="D85" s="430" t="s">
        <v>1250</v>
      </c>
      <c r="E85" s="430"/>
      <c r="F85" s="430" t="s">
        <v>1347</v>
      </c>
      <c r="G85" s="359" t="str">
        <f>IF(F85&lt;&gt;"",LOOKUP(F85,Governorate,data!$E$2:$E$19),"")</f>
        <v>IQ-G08</v>
      </c>
      <c r="H85" s="415" t="s">
        <v>7232</v>
      </c>
      <c r="I85" s="359" t="str">
        <f ca="1">IF(H85&lt;&gt;"",LOOKUP(H85,District2,data!$P$2:$P$19),"")</f>
        <v>IQ-D048</v>
      </c>
      <c r="J85" s="430"/>
      <c r="K85" s="430" t="s">
        <v>7126</v>
      </c>
      <c r="L85" s="430" t="s">
        <v>1256</v>
      </c>
      <c r="M85" s="430" t="s">
        <v>7158</v>
      </c>
      <c r="N85" s="430" t="s">
        <v>7125</v>
      </c>
      <c r="O85" s="175">
        <v>255</v>
      </c>
      <c r="P85" s="175">
        <v>255</v>
      </c>
      <c r="Q85" s="175"/>
      <c r="R85" s="431"/>
      <c r="S85" s="431">
        <v>0</v>
      </c>
      <c r="T85" s="431">
        <v>0</v>
      </c>
      <c r="U85" s="347">
        <v>510</v>
      </c>
      <c r="V85" s="431">
        <v>0</v>
      </c>
      <c r="W85" s="347">
        <v>1530</v>
      </c>
      <c r="X85" s="431">
        <v>0</v>
      </c>
      <c r="Y85" s="347">
        <v>255</v>
      </c>
      <c r="Z85" s="347">
        <v>255</v>
      </c>
      <c r="AA85" s="347">
        <v>255</v>
      </c>
      <c r="AB85" s="431">
        <v>0</v>
      </c>
      <c r="AC85" s="431">
        <v>0</v>
      </c>
      <c r="AD85" s="431">
        <v>0</v>
      </c>
      <c r="AE85" s="431">
        <v>0</v>
      </c>
      <c r="AF85" s="431">
        <v>0</v>
      </c>
      <c r="AG85" s="431">
        <v>0</v>
      </c>
      <c r="AH85" s="431">
        <v>0</v>
      </c>
      <c r="AI85" s="431">
        <v>0</v>
      </c>
      <c r="AJ85" s="431">
        <v>0</v>
      </c>
      <c r="AK85" s="431">
        <v>0</v>
      </c>
      <c r="AL85" s="431">
        <v>0</v>
      </c>
      <c r="AM85" s="434">
        <v>255</v>
      </c>
      <c r="AN85" s="432">
        <v>0</v>
      </c>
      <c r="AO85" s="432">
        <v>0</v>
      </c>
      <c r="AP85" s="432">
        <v>0</v>
      </c>
      <c r="AQ85" s="431"/>
    </row>
    <row r="86" spans="1:43" ht="12.75" customHeight="1">
      <c r="A86" s="157">
        <v>85</v>
      </c>
      <c r="B86" s="341">
        <v>42019</v>
      </c>
      <c r="C86" s="430" t="s">
        <v>1279</v>
      </c>
      <c r="D86" s="430" t="s">
        <v>1250</v>
      </c>
      <c r="E86" s="430"/>
      <c r="F86" s="430" t="s">
        <v>7111</v>
      </c>
      <c r="G86" s="359"/>
      <c r="H86" s="430" t="s">
        <v>7254</v>
      </c>
      <c r="I86" s="359"/>
      <c r="J86" s="430"/>
      <c r="K86" s="430" t="s">
        <v>7126</v>
      </c>
      <c r="L86" s="430" t="s">
        <v>1256</v>
      </c>
      <c r="M86" s="430" t="s">
        <v>7158</v>
      </c>
      <c r="N86" s="430" t="s">
        <v>1261</v>
      </c>
      <c r="O86" s="44">
        <v>161</v>
      </c>
      <c r="P86" s="422"/>
      <c r="Q86" s="422"/>
      <c r="R86" s="431"/>
      <c r="S86" s="431">
        <v>0</v>
      </c>
      <c r="T86" s="431">
        <v>0</v>
      </c>
      <c r="U86" s="431">
        <v>0</v>
      </c>
      <c r="V86" s="431">
        <v>537</v>
      </c>
      <c r="W86" s="431">
        <v>966</v>
      </c>
      <c r="X86" s="431">
        <v>0</v>
      </c>
      <c r="Y86" s="431">
        <v>0</v>
      </c>
      <c r="Z86" s="431">
        <v>0</v>
      </c>
      <c r="AA86" s="431">
        <v>161</v>
      </c>
      <c r="AB86" s="431">
        <v>0</v>
      </c>
      <c r="AC86" s="431">
        <v>0</v>
      </c>
      <c r="AD86" s="431">
        <v>0</v>
      </c>
      <c r="AE86" s="431">
        <v>0</v>
      </c>
      <c r="AF86" s="431">
        <v>0</v>
      </c>
      <c r="AG86" s="431">
        <v>0</v>
      </c>
      <c r="AH86" s="431">
        <v>0</v>
      </c>
      <c r="AI86" s="431">
        <v>0</v>
      </c>
      <c r="AJ86" s="431">
        <v>0</v>
      </c>
      <c r="AK86" s="431">
        <v>0</v>
      </c>
      <c r="AL86" s="431">
        <v>0</v>
      </c>
      <c r="AM86" s="431">
        <v>0</v>
      </c>
      <c r="AN86" s="431">
        <v>0</v>
      </c>
      <c r="AO86" s="431">
        <v>161</v>
      </c>
      <c r="AP86" s="431">
        <v>0</v>
      </c>
      <c r="AQ86" s="431"/>
    </row>
    <row r="87" spans="1:43" ht="12.75" customHeight="1">
      <c r="A87" s="157">
        <v>86</v>
      </c>
      <c r="B87" s="341">
        <v>42019</v>
      </c>
      <c r="C87" s="430" t="s">
        <v>1279</v>
      </c>
      <c r="D87" s="430" t="s">
        <v>1250</v>
      </c>
      <c r="E87" s="430"/>
      <c r="F87" s="430" t="s">
        <v>7111</v>
      </c>
      <c r="G87" s="359"/>
      <c r="H87" s="430" t="s">
        <v>7254</v>
      </c>
      <c r="I87" s="359"/>
      <c r="J87" s="430"/>
      <c r="K87" s="430" t="s">
        <v>7126</v>
      </c>
      <c r="L87" s="430" t="s">
        <v>1256</v>
      </c>
      <c r="M87" s="430" t="s">
        <v>7158</v>
      </c>
      <c r="N87" s="430" t="s">
        <v>1261</v>
      </c>
      <c r="O87" s="44">
        <v>225</v>
      </c>
      <c r="P87" s="422"/>
      <c r="Q87" s="422"/>
      <c r="R87" s="431"/>
      <c r="S87" s="431">
        <v>0</v>
      </c>
      <c r="T87" s="431">
        <v>0</v>
      </c>
      <c r="U87" s="431">
        <v>0</v>
      </c>
      <c r="V87" s="431">
        <v>675</v>
      </c>
      <c r="W87" s="431">
        <v>1350</v>
      </c>
      <c r="X87" s="431">
        <v>0</v>
      </c>
      <c r="Y87" s="431">
        <v>0</v>
      </c>
      <c r="Z87" s="431">
        <v>0</v>
      </c>
      <c r="AA87" s="431">
        <v>225</v>
      </c>
      <c r="AB87" s="431">
        <v>0</v>
      </c>
      <c r="AC87" s="431">
        <v>0</v>
      </c>
      <c r="AD87" s="431">
        <v>0</v>
      </c>
      <c r="AE87" s="431">
        <v>0</v>
      </c>
      <c r="AF87" s="431">
        <v>0</v>
      </c>
      <c r="AG87" s="431">
        <v>0</v>
      </c>
      <c r="AH87" s="431">
        <v>0</v>
      </c>
      <c r="AI87" s="431">
        <v>0</v>
      </c>
      <c r="AJ87" s="431">
        <v>0</v>
      </c>
      <c r="AK87" s="431">
        <v>0</v>
      </c>
      <c r="AL87" s="431">
        <v>0</v>
      </c>
      <c r="AM87" s="431">
        <v>0</v>
      </c>
      <c r="AN87" s="431">
        <v>0</v>
      </c>
      <c r="AO87" s="431">
        <v>225</v>
      </c>
      <c r="AP87" s="431">
        <v>0</v>
      </c>
      <c r="AQ87" s="431"/>
    </row>
    <row r="88" spans="1:43" ht="12.75" customHeight="1">
      <c r="A88" s="157">
        <v>87</v>
      </c>
      <c r="B88" s="341">
        <v>42020</v>
      </c>
      <c r="C88" s="430" t="s">
        <v>1289</v>
      </c>
      <c r="D88" s="430" t="s">
        <v>1251</v>
      </c>
      <c r="E88" s="430" t="s">
        <v>1289</v>
      </c>
      <c r="F88" s="430" t="s">
        <v>7101</v>
      </c>
      <c r="G88" s="359" t="str">
        <f>IF(F88&lt;&gt;"",LOOKUP(F88,Governorate,data!$E$2:$E$19),"")</f>
        <v>IQ-G07</v>
      </c>
      <c r="H88" s="415" t="s">
        <v>7102</v>
      </c>
      <c r="I88" s="359" t="str">
        <f ca="1">IF(H88&lt;&gt;"",LOOKUP(H88,District2,data!$P$2:$P$19),"")</f>
        <v>IQ-D044</v>
      </c>
      <c r="J88" s="430"/>
      <c r="K88" s="430" t="s">
        <v>7126</v>
      </c>
      <c r="L88" s="430" t="s">
        <v>1256</v>
      </c>
      <c r="M88" s="430" t="s">
        <v>7158</v>
      </c>
      <c r="N88" s="430" t="s">
        <v>1261</v>
      </c>
      <c r="O88" s="422">
        <v>250</v>
      </c>
      <c r="P88" s="422">
        <v>250</v>
      </c>
      <c r="Q88" s="422"/>
      <c r="R88" s="431"/>
      <c r="S88" s="431">
        <v>0</v>
      </c>
      <c r="T88" s="431">
        <v>0</v>
      </c>
      <c r="U88" s="431">
        <v>250</v>
      </c>
      <c r="V88" s="431">
        <v>1000</v>
      </c>
      <c r="W88" s="431">
        <v>1000</v>
      </c>
      <c r="X88" s="431">
        <v>0</v>
      </c>
      <c r="Y88" s="431">
        <v>0</v>
      </c>
      <c r="Z88" s="431">
        <v>0</v>
      </c>
      <c r="AA88" s="431">
        <v>250</v>
      </c>
      <c r="AB88" s="431">
        <v>250</v>
      </c>
      <c r="AC88" s="431">
        <v>250</v>
      </c>
      <c r="AD88" s="431">
        <v>0</v>
      </c>
      <c r="AE88" s="431">
        <v>0</v>
      </c>
      <c r="AF88" s="431">
        <v>0</v>
      </c>
      <c r="AG88" s="431">
        <v>0</v>
      </c>
      <c r="AH88" s="431">
        <v>0</v>
      </c>
      <c r="AI88" s="431">
        <v>0</v>
      </c>
      <c r="AJ88" s="431">
        <v>0</v>
      </c>
      <c r="AK88" s="431">
        <v>0</v>
      </c>
      <c r="AL88" s="432">
        <v>250</v>
      </c>
      <c r="AM88" s="431">
        <v>250</v>
      </c>
      <c r="AN88" s="432">
        <v>0</v>
      </c>
      <c r="AO88" s="431">
        <v>0</v>
      </c>
      <c r="AP88" s="431">
        <v>1000</v>
      </c>
      <c r="AQ88" s="431"/>
    </row>
    <row r="89" spans="1:43" ht="12.75" customHeight="1">
      <c r="A89" s="157">
        <v>88</v>
      </c>
      <c r="B89" s="418">
        <v>42022</v>
      </c>
      <c r="C89" s="415" t="s">
        <v>1321</v>
      </c>
      <c r="D89" s="415" t="s">
        <v>1251</v>
      </c>
      <c r="E89" s="415"/>
      <c r="F89" s="415" t="s">
        <v>7101</v>
      </c>
      <c r="G89" s="60" t="str">
        <f>IF(F89&lt;&gt;"",LOOKUP(F89,Governorate,data!$E$2:$E$19),"")</f>
        <v>IQ-G07</v>
      </c>
      <c r="H89" s="415"/>
      <c r="I89" s="60" t="str">
        <f>IF(H89&lt;&gt;"",LOOKUP(H89,District2,data!$P$2:$P$19),"")</f>
        <v/>
      </c>
      <c r="J89" s="415"/>
      <c r="K89" s="415" t="s">
        <v>1259</v>
      </c>
      <c r="L89" s="415" t="s">
        <v>1256</v>
      </c>
      <c r="M89" s="415" t="s">
        <v>7158</v>
      </c>
      <c r="N89" s="415" t="s">
        <v>1261</v>
      </c>
      <c r="O89" s="175">
        <v>70</v>
      </c>
      <c r="P89" s="175">
        <v>70</v>
      </c>
      <c r="Q89" s="175"/>
      <c r="R89" s="431"/>
      <c r="S89" s="431">
        <v>0</v>
      </c>
      <c r="T89" s="431">
        <v>0</v>
      </c>
      <c r="U89" s="431">
        <v>70</v>
      </c>
      <c r="V89" s="431">
        <v>420</v>
      </c>
      <c r="W89" s="431">
        <v>420</v>
      </c>
      <c r="X89" s="431">
        <v>70</v>
      </c>
      <c r="Y89" s="431">
        <v>70</v>
      </c>
      <c r="Z89" s="431">
        <v>0</v>
      </c>
      <c r="AA89" s="431">
        <v>0</v>
      </c>
      <c r="AB89" s="431">
        <v>70</v>
      </c>
      <c r="AC89" s="431">
        <v>0</v>
      </c>
      <c r="AD89" s="431">
        <v>0</v>
      </c>
      <c r="AE89" s="431">
        <v>0</v>
      </c>
      <c r="AF89" s="431">
        <v>0</v>
      </c>
      <c r="AG89" s="431">
        <v>0</v>
      </c>
      <c r="AH89" s="431">
        <v>0</v>
      </c>
      <c r="AI89" s="431">
        <v>0</v>
      </c>
      <c r="AJ89" s="431">
        <v>0</v>
      </c>
      <c r="AK89" s="431">
        <v>0</v>
      </c>
      <c r="AL89" s="432">
        <v>0</v>
      </c>
      <c r="AM89" s="431">
        <v>0</v>
      </c>
      <c r="AN89" s="432">
        <v>0</v>
      </c>
      <c r="AO89" s="431">
        <v>0</v>
      </c>
      <c r="AP89" s="431">
        <v>0</v>
      </c>
      <c r="AQ89" s="431"/>
    </row>
    <row r="90" spans="1:43" ht="12.75" customHeight="1">
      <c r="A90" s="157">
        <v>89</v>
      </c>
      <c r="B90" s="418">
        <v>42022</v>
      </c>
      <c r="C90" s="415" t="s">
        <v>1321</v>
      </c>
      <c r="D90" s="415" t="s">
        <v>1251</v>
      </c>
      <c r="E90" s="415"/>
      <c r="F90" s="415" t="s">
        <v>7101</v>
      </c>
      <c r="G90" s="60" t="str">
        <f>IF(F90&lt;&gt;"",LOOKUP(F90,Governorate,data!$E$2:$E$19),"")</f>
        <v>IQ-G07</v>
      </c>
      <c r="H90" s="415"/>
      <c r="I90" s="60" t="str">
        <f>IF(H90&lt;&gt;"",LOOKUP(H90,District2,data!$P$2:$P$19),"")</f>
        <v/>
      </c>
      <c r="J90" s="415"/>
      <c r="K90" s="415" t="s">
        <v>1259</v>
      </c>
      <c r="L90" s="415" t="s">
        <v>1256</v>
      </c>
      <c r="M90" s="415" t="s">
        <v>7158</v>
      </c>
      <c r="N90" s="415" t="s">
        <v>1261</v>
      </c>
      <c r="O90" s="175">
        <v>30</v>
      </c>
      <c r="P90" s="175">
        <v>30</v>
      </c>
      <c r="Q90" s="175"/>
      <c r="R90" s="431"/>
      <c r="S90" s="431">
        <v>0</v>
      </c>
      <c r="T90" s="431">
        <v>0</v>
      </c>
      <c r="U90" s="431">
        <v>30</v>
      </c>
      <c r="V90" s="431">
        <v>180</v>
      </c>
      <c r="W90" s="431">
        <v>180</v>
      </c>
      <c r="X90" s="431">
        <v>30</v>
      </c>
      <c r="Y90" s="431">
        <v>30</v>
      </c>
      <c r="Z90" s="431">
        <v>0</v>
      </c>
      <c r="AA90" s="431">
        <v>0</v>
      </c>
      <c r="AB90" s="431">
        <v>30</v>
      </c>
      <c r="AC90" s="431">
        <v>0</v>
      </c>
      <c r="AD90" s="431">
        <v>0</v>
      </c>
      <c r="AE90" s="431">
        <v>0</v>
      </c>
      <c r="AF90" s="431">
        <v>0</v>
      </c>
      <c r="AG90" s="431">
        <v>0</v>
      </c>
      <c r="AH90" s="431">
        <v>0</v>
      </c>
      <c r="AI90" s="431">
        <v>0</v>
      </c>
      <c r="AJ90" s="431">
        <v>0</v>
      </c>
      <c r="AK90" s="431">
        <v>0</v>
      </c>
      <c r="AL90" s="432">
        <v>0</v>
      </c>
      <c r="AM90" s="431">
        <v>0</v>
      </c>
      <c r="AN90" s="432">
        <v>0</v>
      </c>
      <c r="AO90" s="431">
        <v>0</v>
      </c>
      <c r="AP90" s="431">
        <v>0</v>
      </c>
      <c r="AQ90" s="431"/>
    </row>
    <row r="91" spans="1:43" ht="12.75" customHeight="1">
      <c r="A91" s="157">
        <v>90</v>
      </c>
      <c r="B91" s="220">
        <v>42022</v>
      </c>
      <c r="C91" s="430" t="s">
        <v>1307</v>
      </c>
      <c r="D91" s="430" t="s">
        <v>1250</v>
      </c>
      <c r="E91" s="430" t="s">
        <v>1307</v>
      </c>
      <c r="F91" s="430" t="s">
        <v>7095</v>
      </c>
      <c r="G91" s="359"/>
      <c r="H91" s="430" t="s">
        <v>7103</v>
      </c>
      <c r="I91" s="359"/>
      <c r="J91" s="430" t="s">
        <v>7167</v>
      </c>
      <c r="K91" s="430" t="s">
        <v>7126</v>
      </c>
      <c r="L91" s="430" t="s">
        <v>1256</v>
      </c>
      <c r="M91" s="430" t="s">
        <v>7158</v>
      </c>
      <c r="N91" s="430" t="s">
        <v>7125</v>
      </c>
      <c r="O91" s="177" t="s">
        <v>7260</v>
      </c>
      <c r="P91" s="422"/>
      <c r="Q91" s="175"/>
      <c r="R91" s="431"/>
      <c r="S91" s="431">
        <v>0</v>
      </c>
      <c r="T91" s="431">
        <v>0</v>
      </c>
      <c r="U91" s="431">
        <v>0</v>
      </c>
      <c r="V91" s="431">
        <v>0</v>
      </c>
      <c r="W91" s="431">
        <v>0</v>
      </c>
      <c r="X91" s="431">
        <v>0</v>
      </c>
      <c r="Y91" s="431">
        <v>0</v>
      </c>
      <c r="Z91" s="431">
        <v>0</v>
      </c>
      <c r="AA91" s="431">
        <v>0</v>
      </c>
      <c r="AB91" s="431">
        <v>0</v>
      </c>
      <c r="AC91" s="431">
        <v>0</v>
      </c>
      <c r="AD91" s="431">
        <v>0</v>
      </c>
      <c r="AE91" s="431">
        <v>0</v>
      </c>
      <c r="AF91" s="431">
        <v>0</v>
      </c>
      <c r="AG91" s="431">
        <v>0</v>
      </c>
      <c r="AH91" s="431">
        <v>0</v>
      </c>
      <c r="AI91" s="431">
        <v>0</v>
      </c>
      <c r="AJ91" s="431">
        <v>0</v>
      </c>
      <c r="AK91" s="431">
        <v>0</v>
      </c>
      <c r="AL91" s="431">
        <v>0</v>
      </c>
      <c r="AM91" s="431">
        <v>0</v>
      </c>
      <c r="AN91" s="431">
        <v>0</v>
      </c>
      <c r="AO91" s="431">
        <v>332</v>
      </c>
      <c r="AP91" s="431">
        <v>0</v>
      </c>
      <c r="AQ91" s="431"/>
    </row>
    <row r="92" spans="1:43" ht="12.75" customHeight="1">
      <c r="A92" s="157">
        <v>91</v>
      </c>
      <c r="B92" s="341">
        <v>42022</v>
      </c>
      <c r="C92" s="48" t="s">
        <v>1321</v>
      </c>
      <c r="D92" s="415" t="s">
        <v>1251</v>
      </c>
      <c r="E92" s="355" t="s">
        <v>1308</v>
      </c>
      <c r="F92" s="430" t="s">
        <v>1347</v>
      </c>
      <c r="G92" s="359"/>
      <c r="H92" s="355" t="s">
        <v>31</v>
      </c>
      <c r="I92" s="359"/>
      <c r="J92" s="430"/>
      <c r="K92" s="430" t="s">
        <v>7126</v>
      </c>
      <c r="L92" s="430" t="s">
        <v>1256</v>
      </c>
      <c r="M92" s="430" t="s">
        <v>7158</v>
      </c>
      <c r="N92" s="430"/>
      <c r="O92" s="347">
        <v>300</v>
      </c>
      <c r="P92" s="175">
        <v>300</v>
      </c>
      <c r="Q92" s="175"/>
      <c r="R92" s="431"/>
      <c r="S92" s="431">
        <v>0</v>
      </c>
      <c r="T92" s="431">
        <v>0</v>
      </c>
      <c r="U92" s="347">
        <v>300</v>
      </c>
      <c r="V92" s="347">
        <v>0</v>
      </c>
      <c r="W92" s="347">
        <v>1800</v>
      </c>
      <c r="X92" s="347">
        <v>300</v>
      </c>
      <c r="Y92" s="347">
        <v>300</v>
      </c>
      <c r="Z92" s="431">
        <v>0</v>
      </c>
      <c r="AA92" s="347">
        <v>300</v>
      </c>
      <c r="AB92" s="347">
        <v>0</v>
      </c>
      <c r="AC92" s="431">
        <v>0</v>
      </c>
      <c r="AD92" s="431">
        <v>0</v>
      </c>
      <c r="AE92" s="431">
        <v>0</v>
      </c>
      <c r="AF92" s="431">
        <v>0</v>
      </c>
      <c r="AG92" s="431">
        <v>0</v>
      </c>
      <c r="AH92" s="431">
        <v>0</v>
      </c>
      <c r="AI92" s="431">
        <v>0</v>
      </c>
      <c r="AJ92" s="431">
        <v>0</v>
      </c>
      <c r="AK92" s="431">
        <v>0</v>
      </c>
      <c r="AL92" s="431">
        <v>0</v>
      </c>
      <c r="AM92" s="431">
        <v>0</v>
      </c>
      <c r="AN92" s="431">
        <v>0</v>
      </c>
      <c r="AO92" s="431">
        <v>0</v>
      </c>
      <c r="AP92" s="431">
        <v>0</v>
      </c>
      <c r="AQ92" s="431"/>
    </row>
    <row r="93" spans="1:43" ht="12.75" customHeight="1">
      <c r="A93" s="157">
        <v>92</v>
      </c>
      <c r="B93" s="341">
        <v>42022</v>
      </c>
      <c r="C93" s="48" t="s">
        <v>1321</v>
      </c>
      <c r="D93" s="415" t="s">
        <v>1251</v>
      </c>
      <c r="E93" s="355" t="s">
        <v>1308</v>
      </c>
      <c r="F93" s="430" t="s">
        <v>1347</v>
      </c>
      <c r="G93" s="359"/>
      <c r="H93" s="355" t="s">
        <v>24</v>
      </c>
      <c r="I93" s="359"/>
      <c r="J93" s="430"/>
      <c r="K93" s="430" t="s">
        <v>7126</v>
      </c>
      <c r="L93" s="430" t="s">
        <v>1256</v>
      </c>
      <c r="M93" s="430" t="s">
        <v>7158</v>
      </c>
      <c r="N93" s="430"/>
      <c r="O93" s="347">
        <v>13</v>
      </c>
      <c r="P93" s="175">
        <v>13</v>
      </c>
      <c r="Q93" s="175"/>
      <c r="R93" s="431"/>
      <c r="S93" s="431">
        <v>0</v>
      </c>
      <c r="T93" s="431">
        <v>0</v>
      </c>
      <c r="U93" s="347">
        <v>10</v>
      </c>
      <c r="V93" s="347">
        <v>60</v>
      </c>
      <c r="W93" s="347">
        <v>60</v>
      </c>
      <c r="X93" s="347">
        <v>10</v>
      </c>
      <c r="Y93" s="347">
        <v>10</v>
      </c>
      <c r="Z93" s="431">
        <v>0</v>
      </c>
      <c r="AA93" s="347">
        <v>8</v>
      </c>
      <c r="AB93" s="347">
        <v>0</v>
      </c>
      <c r="AC93" s="431">
        <v>0</v>
      </c>
      <c r="AD93" s="431">
        <v>0</v>
      </c>
      <c r="AE93" s="431">
        <v>0</v>
      </c>
      <c r="AF93" s="431">
        <v>0</v>
      </c>
      <c r="AG93" s="431">
        <v>0</v>
      </c>
      <c r="AH93" s="431">
        <v>0</v>
      </c>
      <c r="AI93" s="431">
        <v>0</v>
      </c>
      <c r="AJ93" s="431">
        <v>0</v>
      </c>
      <c r="AK93" s="431">
        <v>0</v>
      </c>
      <c r="AL93" s="431">
        <v>0</v>
      </c>
      <c r="AM93" s="431">
        <v>0</v>
      </c>
      <c r="AN93" s="431">
        <v>0</v>
      </c>
      <c r="AO93" s="431">
        <v>0</v>
      </c>
      <c r="AP93" s="431">
        <v>0</v>
      </c>
      <c r="AQ93" s="431"/>
    </row>
    <row r="94" spans="1:43" ht="12.75" customHeight="1">
      <c r="A94" s="157">
        <v>93</v>
      </c>
      <c r="B94" s="341">
        <v>42022</v>
      </c>
      <c r="C94" s="430" t="s">
        <v>1279</v>
      </c>
      <c r="D94" s="430" t="s">
        <v>1250</v>
      </c>
      <c r="E94" s="430"/>
      <c r="F94" s="430" t="s">
        <v>7111</v>
      </c>
      <c r="G94" s="359"/>
      <c r="H94" s="430" t="s">
        <v>7254</v>
      </c>
      <c r="I94" s="359"/>
      <c r="J94" s="430"/>
      <c r="K94" s="430" t="s">
        <v>7126</v>
      </c>
      <c r="L94" s="430" t="s">
        <v>1256</v>
      </c>
      <c r="M94" s="430" t="s">
        <v>7158</v>
      </c>
      <c r="N94" s="430" t="s">
        <v>1261</v>
      </c>
      <c r="O94" s="44">
        <v>90</v>
      </c>
      <c r="P94" s="422"/>
      <c r="Q94" s="422"/>
      <c r="R94" s="431"/>
      <c r="S94" s="431">
        <v>0</v>
      </c>
      <c r="T94" s="431">
        <v>0</v>
      </c>
      <c r="U94" s="431">
        <v>0</v>
      </c>
      <c r="V94" s="431">
        <v>555</v>
      </c>
      <c r="W94" s="431">
        <v>540</v>
      </c>
      <c r="X94" s="431">
        <v>0</v>
      </c>
      <c r="Y94" s="431">
        <v>0</v>
      </c>
      <c r="Z94" s="431">
        <v>0</v>
      </c>
      <c r="AA94" s="431">
        <v>90</v>
      </c>
      <c r="AB94" s="431">
        <v>0</v>
      </c>
      <c r="AC94" s="431">
        <v>0</v>
      </c>
      <c r="AD94" s="431">
        <v>0</v>
      </c>
      <c r="AE94" s="431">
        <v>0</v>
      </c>
      <c r="AF94" s="431">
        <v>0</v>
      </c>
      <c r="AG94" s="431">
        <v>0</v>
      </c>
      <c r="AH94" s="431">
        <v>0</v>
      </c>
      <c r="AI94" s="431">
        <v>0</v>
      </c>
      <c r="AJ94" s="431">
        <v>0</v>
      </c>
      <c r="AK94" s="431">
        <v>0</v>
      </c>
      <c r="AL94" s="431">
        <v>0</v>
      </c>
      <c r="AM94" s="431">
        <v>0</v>
      </c>
      <c r="AN94" s="431">
        <v>0</v>
      </c>
      <c r="AO94" s="431">
        <v>90</v>
      </c>
      <c r="AP94" s="431">
        <v>0</v>
      </c>
      <c r="AQ94" s="431"/>
    </row>
    <row r="95" spans="1:43" ht="12.75" customHeight="1">
      <c r="A95" s="157">
        <v>94</v>
      </c>
      <c r="B95" s="341">
        <v>42022</v>
      </c>
      <c r="C95" s="430" t="s">
        <v>1279</v>
      </c>
      <c r="D95" s="430" t="s">
        <v>1250</v>
      </c>
      <c r="E95" s="430"/>
      <c r="F95" s="430" t="s">
        <v>7111</v>
      </c>
      <c r="G95" s="359"/>
      <c r="H95" s="430" t="s">
        <v>7254</v>
      </c>
      <c r="I95" s="359"/>
      <c r="J95" s="430"/>
      <c r="K95" s="430" t="s">
        <v>7126</v>
      </c>
      <c r="L95" s="430" t="s">
        <v>1256</v>
      </c>
      <c r="M95" s="430" t="s">
        <v>7158</v>
      </c>
      <c r="N95" s="430" t="s">
        <v>1261</v>
      </c>
      <c r="O95" s="44">
        <v>278</v>
      </c>
      <c r="P95" s="422"/>
      <c r="Q95" s="422"/>
      <c r="R95" s="431"/>
      <c r="S95" s="431">
        <v>0</v>
      </c>
      <c r="T95" s="431">
        <v>0</v>
      </c>
      <c r="U95" s="431">
        <v>0</v>
      </c>
      <c r="V95" s="431">
        <v>848</v>
      </c>
      <c r="W95" s="431">
        <v>1668</v>
      </c>
      <c r="X95" s="431">
        <v>0</v>
      </c>
      <c r="Y95" s="431">
        <v>0</v>
      </c>
      <c r="Z95" s="431">
        <v>0</v>
      </c>
      <c r="AA95" s="431">
        <v>278</v>
      </c>
      <c r="AB95" s="431">
        <v>0</v>
      </c>
      <c r="AC95" s="431">
        <v>0</v>
      </c>
      <c r="AD95" s="431">
        <v>0</v>
      </c>
      <c r="AE95" s="431">
        <v>0</v>
      </c>
      <c r="AF95" s="431">
        <v>0</v>
      </c>
      <c r="AG95" s="431">
        <v>0</v>
      </c>
      <c r="AH95" s="431">
        <v>0</v>
      </c>
      <c r="AI95" s="431">
        <v>0</v>
      </c>
      <c r="AJ95" s="431">
        <v>0</v>
      </c>
      <c r="AK95" s="431">
        <v>0</v>
      </c>
      <c r="AL95" s="431">
        <v>0</v>
      </c>
      <c r="AM95" s="431">
        <v>0</v>
      </c>
      <c r="AN95" s="431">
        <v>0</v>
      </c>
      <c r="AO95" s="431">
        <v>278</v>
      </c>
      <c r="AP95" s="431">
        <v>0</v>
      </c>
      <c r="AQ95" s="431"/>
    </row>
    <row r="96" spans="1:43" ht="12.75" customHeight="1">
      <c r="A96" s="157">
        <v>95</v>
      </c>
      <c r="B96" s="418">
        <v>42023</v>
      </c>
      <c r="C96" s="415" t="s">
        <v>1289</v>
      </c>
      <c r="D96" s="415" t="s">
        <v>1251</v>
      </c>
      <c r="E96" s="430" t="s">
        <v>1289</v>
      </c>
      <c r="F96" s="415" t="s">
        <v>1347</v>
      </c>
      <c r="G96" s="60" t="str">
        <f>IF(F96&lt;&gt;"",LOOKUP(F96,Governorate,data!$E$2:$E$19),"")</f>
        <v>IQ-G08</v>
      </c>
      <c r="H96" s="415" t="s">
        <v>7110</v>
      </c>
      <c r="I96" s="60" t="str">
        <f ca="1">IF(H96&lt;&gt;"",LOOKUP(H96,District2,data!$P$2:$P$19),"")</f>
        <v>IQ-D050</v>
      </c>
      <c r="J96" s="415" t="s">
        <v>1249</v>
      </c>
      <c r="K96" s="415" t="s">
        <v>7126</v>
      </c>
      <c r="L96" s="415" t="s">
        <v>1256</v>
      </c>
      <c r="M96" s="430" t="s">
        <v>7158</v>
      </c>
      <c r="N96" s="415" t="s">
        <v>1261</v>
      </c>
      <c r="O96" s="422">
        <v>380</v>
      </c>
      <c r="P96" s="422">
        <v>380</v>
      </c>
      <c r="Q96" s="422"/>
      <c r="R96" s="422"/>
      <c r="S96" s="431">
        <v>0</v>
      </c>
      <c r="T96" s="422">
        <v>0</v>
      </c>
      <c r="U96" s="422">
        <v>300</v>
      </c>
      <c r="V96" s="422">
        <v>1200</v>
      </c>
      <c r="W96" s="422">
        <v>1200</v>
      </c>
      <c r="X96" s="422">
        <v>0</v>
      </c>
      <c r="Y96" s="422">
        <v>0</v>
      </c>
      <c r="Z96" s="422">
        <v>0</v>
      </c>
      <c r="AA96" s="422">
        <v>300</v>
      </c>
      <c r="AB96" s="422">
        <v>300</v>
      </c>
      <c r="AC96" s="422">
        <v>300</v>
      </c>
      <c r="AD96" s="422">
        <v>0</v>
      </c>
      <c r="AE96" s="422">
        <v>0</v>
      </c>
      <c r="AF96" s="422">
        <v>0</v>
      </c>
      <c r="AG96" s="422">
        <v>0</v>
      </c>
      <c r="AH96" s="422">
        <v>0</v>
      </c>
      <c r="AI96" s="422">
        <v>0</v>
      </c>
      <c r="AJ96" s="422">
        <v>0</v>
      </c>
      <c r="AK96" s="422">
        <v>0</v>
      </c>
      <c r="AL96" s="45">
        <v>300</v>
      </c>
      <c r="AM96" s="422">
        <v>300</v>
      </c>
      <c r="AN96" s="45">
        <v>0</v>
      </c>
      <c r="AO96" s="422">
        <v>0</v>
      </c>
      <c r="AP96" s="422">
        <v>1520</v>
      </c>
      <c r="AQ96" s="431"/>
    </row>
    <row r="97" spans="1:43" ht="12.75" customHeight="1">
      <c r="A97" s="157">
        <v>96</v>
      </c>
      <c r="B97" s="341">
        <v>42023</v>
      </c>
      <c r="C97" s="430" t="s">
        <v>1289</v>
      </c>
      <c r="D97" s="430" t="s">
        <v>1251</v>
      </c>
      <c r="E97" s="430" t="s">
        <v>1289</v>
      </c>
      <c r="F97" s="430" t="s">
        <v>7104</v>
      </c>
      <c r="G97" s="359" t="str">
        <f>IF(F97&lt;&gt;"",LOOKUP(F97,Governorate,data!$E$2:$E$19),"")</f>
        <v>IQ-G05</v>
      </c>
      <c r="H97" s="415" t="s">
        <v>7105</v>
      </c>
      <c r="I97" s="359" t="str">
        <f ca="1">IF(H97&lt;&gt;"",LOOKUP(H97,District2,data!$P$2:$P$19),"")</f>
        <v>IQ-D033</v>
      </c>
      <c r="J97" s="430"/>
      <c r="K97" s="430" t="s">
        <v>7126</v>
      </c>
      <c r="L97" s="430" t="s">
        <v>1256</v>
      </c>
      <c r="M97" s="430" t="s">
        <v>7158</v>
      </c>
      <c r="N97" s="430" t="s">
        <v>1261</v>
      </c>
      <c r="O97" s="422">
        <v>250</v>
      </c>
      <c r="P97" s="422">
        <v>250</v>
      </c>
      <c r="Q97" s="422"/>
      <c r="R97" s="431"/>
      <c r="S97" s="431">
        <v>0</v>
      </c>
      <c r="T97" s="431">
        <v>0</v>
      </c>
      <c r="U97" s="431">
        <v>250</v>
      </c>
      <c r="V97" s="431">
        <v>1000</v>
      </c>
      <c r="W97" s="431">
        <v>1000</v>
      </c>
      <c r="X97" s="431">
        <v>0</v>
      </c>
      <c r="Y97" s="431">
        <v>0</v>
      </c>
      <c r="Z97" s="431">
        <v>0</v>
      </c>
      <c r="AA97" s="431">
        <v>250</v>
      </c>
      <c r="AB97" s="431">
        <v>250</v>
      </c>
      <c r="AC97" s="431">
        <v>250</v>
      </c>
      <c r="AD97" s="431">
        <v>0</v>
      </c>
      <c r="AE97" s="431">
        <v>0</v>
      </c>
      <c r="AF97" s="431">
        <v>0</v>
      </c>
      <c r="AG97" s="431">
        <v>0</v>
      </c>
      <c r="AH97" s="431">
        <v>0</v>
      </c>
      <c r="AI97" s="431">
        <v>0</v>
      </c>
      <c r="AJ97" s="431">
        <v>0</v>
      </c>
      <c r="AK97" s="431">
        <v>0</v>
      </c>
      <c r="AL97" s="432">
        <v>250</v>
      </c>
      <c r="AM97" s="431">
        <v>250</v>
      </c>
      <c r="AN97" s="432">
        <v>0</v>
      </c>
      <c r="AO97" s="431">
        <v>0</v>
      </c>
      <c r="AP97" s="431">
        <v>1000</v>
      </c>
      <c r="AQ97" s="431"/>
    </row>
    <row r="98" spans="1:43" ht="12.75" customHeight="1">
      <c r="A98" s="157">
        <v>97</v>
      </c>
      <c r="B98" s="341">
        <v>42023</v>
      </c>
      <c r="C98" s="430" t="s">
        <v>1289</v>
      </c>
      <c r="D98" s="430" t="s">
        <v>1251</v>
      </c>
      <c r="E98" s="430" t="s">
        <v>1289</v>
      </c>
      <c r="F98" s="430" t="s">
        <v>7095</v>
      </c>
      <c r="G98" s="359" t="str">
        <f>IF(F98&lt;&gt;"",LOOKUP(F98,Governorate,data!$E$2:$E$19),"")</f>
        <v>IQ-G11</v>
      </c>
      <c r="H98" s="415" t="s">
        <v>7103</v>
      </c>
      <c r="I98" s="359" t="str">
        <f ca="1">IF(H98&lt;&gt;"",LOOKUP(H98,District2,data!$P$2:$P$19),"")</f>
        <v>IQ-D064</v>
      </c>
      <c r="J98" s="430"/>
      <c r="K98" s="430" t="s">
        <v>7126</v>
      </c>
      <c r="L98" s="430" t="s">
        <v>1256</v>
      </c>
      <c r="M98" s="430" t="s">
        <v>7158</v>
      </c>
      <c r="N98" s="430" t="s">
        <v>1261</v>
      </c>
      <c r="O98" s="422">
        <v>200</v>
      </c>
      <c r="P98" s="422">
        <v>200</v>
      </c>
      <c r="Q98" s="422"/>
      <c r="R98" s="431"/>
      <c r="S98" s="431">
        <v>0</v>
      </c>
      <c r="T98" s="431">
        <v>0</v>
      </c>
      <c r="U98" s="431">
        <v>200</v>
      </c>
      <c r="V98" s="431">
        <v>800</v>
      </c>
      <c r="W98" s="431">
        <v>800</v>
      </c>
      <c r="X98" s="431">
        <v>0</v>
      </c>
      <c r="Y98" s="431">
        <v>0</v>
      </c>
      <c r="Z98" s="431">
        <v>0</v>
      </c>
      <c r="AA98" s="431">
        <v>200</v>
      </c>
      <c r="AB98" s="431">
        <v>200</v>
      </c>
      <c r="AC98" s="431">
        <v>200</v>
      </c>
      <c r="AD98" s="431">
        <v>0</v>
      </c>
      <c r="AE98" s="431">
        <v>0</v>
      </c>
      <c r="AF98" s="431">
        <v>0</v>
      </c>
      <c r="AG98" s="431">
        <v>0</v>
      </c>
      <c r="AH98" s="431">
        <v>0</v>
      </c>
      <c r="AI98" s="431">
        <v>0</v>
      </c>
      <c r="AJ98" s="431">
        <v>0</v>
      </c>
      <c r="AK98" s="431">
        <v>0</v>
      </c>
      <c r="AL98" s="432">
        <v>200</v>
      </c>
      <c r="AM98" s="431">
        <v>200</v>
      </c>
      <c r="AN98" s="432">
        <v>0</v>
      </c>
      <c r="AO98" s="431">
        <v>0</v>
      </c>
      <c r="AP98" s="431">
        <v>800</v>
      </c>
      <c r="AQ98" s="431"/>
    </row>
    <row r="99" spans="1:43" ht="12.75" customHeight="1">
      <c r="A99" s="157">
        <v>98</v>
      </c>
      <c r="B99" s="342">
        <v>42023</v>
      </c>
      <c r="C99" s="360" t="s">
        <v>1289</v>
      </c>
      <c r="D99" s="360" t="s">
        <v>1251</v>
      </c>
      <c r="E99" s="430" t="s">
        <v>1289</v>
      </c>
      <c r="F99" s="430" t="s">
        <v>1347</v>
      </c>
      <c r="G99" s="359" t="str">
        <f>IF(F99&lt;&gt;"",LOOKUP(F99,Governorate,data!$E$2:$E$19),"")</f>
        <v>IQ-G08</v>
      </c>
      <c r="H99" s="415" t="s">
        <v>1348</v>
      </c>
      <c r="I99" s="359" t="str">
        <f ca="1">IF(H99&lt;&gt;"",LOOKUP(H99,District2,data!$P$2:$P$19),"")</f>
        <v>IQ-D051</v>
      </c>
      <c r="J99" s="430"/>
      <c r="K99" s="430" t="s">
        <v>7126</v>
      </c>
      <c r="L99" s="430" t="s">
        <v>1256</v>
      </c>
      <c r="M99" s="430" t="s">
        <v>7158</v>
      </c>
      <c r="N99" s="430" t="s">
        <v>1261</v>
      </c>
      <c r="O99" s="422">
        <v>660</v>
      </c>
      <c r="P99" s="422">
        <v>660</v>
      </c>
      <c r="Q99" s="422"/>
      <c r="R99" s="431"/>
      <c r="S99" s="431">
        <v>0</v>
      </c>
      <c r="T99" s="431">
        <v>0</v>
      </c>
      <c r="U99" s="431">
        <v>0</v>
      </c>
      <c r="V99" s="431">
        <v>0</v>
      </c>
      <c r="W99" s="431">
        <v>0</v>
      </c>
      <c r="X99" s="431">
        <v>0</v>
      </c>
      <c r="Y99" s="431">
        <v>0</v>
      </c>
      <c r="Z99" s="431">
        <v>660</v>
      </c>
      <c r="AA99" s="431">
        <v>0</v>
      </c>
      <c r="AB99" s="431">
        <v>0</v>
      </c>
      <c r="AC99" s="431">
        <v>0</v>
      </c>
      <c r="AD99" s="431">
        <v>0</v>
      </c>
      <c r="AE99" s="431">
        <v>0</v>
      </c>
      <c r="AF99" s="431">
        <v>0</v>
      </c>
      <c r="AG99" s="431">
        <v>0</v>
      </c>
      <c r="AH99" s="431">
        <v>0</v>
      </c>
      <c r="AI99" s="431">
        <v>0</v>
      </c>
      <c r="AJ99" s="431">
        <v>0</v>
      </c>
      <c r="AK99" s="431">
        <v>0</v>
      </c>
      <c r="AL99" s="432">
        <v>0</v>
      </c>
      <c r="AM99" s="431">
        <v>0</v>
      </c>
      <c r="AN99" s="432">
        <v>0</v>
      </c>
      <c r="AO99" s="431">
        <v>0</v>
      </c>
      <c r="AP99" s="431">
        <v>0</v>
      </c>
      <c r="AQ99" s="431"/>
    </row>
    <row r="100" spans="1:43" ht="12.75" customHeight="1">
      <c r="A100" s="157">
        <v>99</v>
      </c>
      <c r="B100" s="418">
        <v>42023</v>
      </c>
      <c r="C100" s="415" t="s">
        <v>1321</v>
      </c>
      <c r="D100" s="415" t="s">
        <v>1251</v>
      </c>
      <c r="E100" s="415"/>
      <c r="F100" s="415" t="s">
        <v>7101</v>
      </c>
      <c r="G100" s="60" t="str">
        <f>IF(F100&lt;&gt;"",LOOKUP(F100,Governorate,data!$E$2:$E$19),"")</f>
        <v>IQ-G07</v>
      </c>
      <c r="H100" s="415"/>
      <c r="I100" s="60" t="str">
        <f>IF(H100&lt;&gt;"",LOOKUP(H100,District2,data!$P$2:$P$19),"")</f>
        <v/>
      </c>
      <c r="J100" s="415"/>
      <c r="K100" s="415" t="s">
        <v>1259</v>
      </c>
      <c r="L100" s="415" t="s">
        <v>1256</v>
      </c>
      <c r="M100" s="415" t="s">
        <v>7158</v>
      </c>
      <c r="N100" s="415" t="s">
        <v>1261</v>
      </c>
      <c r="O100" s="175">
        <v>50</v>
      </c>
      <c r="P100" s="175">
        <v>50</v>
      </c>
      <c r="Q100" s="175"/>
      <c r="R100" s="431"/>
      <c r="S100" s="431">
        <v>0</v>
      </c>
      <c r="T100" s="431">
        <v>0</v>
      </c>
      <c r="U100" s="431">
        <v>50</v>
      </c>
      <c r="V100" s="431">
        <v>300</v>
      </c>
      <c r="W100" s="431">
        <v>300</v>
      </c>
      <c r="X100" s="431">
        <v>50</v>
      </c>
      <c r="Y100" s="431">
        <v>50</v>
      </c>
      <c r="Z100" s="431">
        <v>0</v>
      </c>
      <c r="AA100" s="431">
        <v>0</v>
      </c>
      <c r="AB100" s="431">
        <v>50</v>
      </c>
      <c r="AC100" s="431">
        <v>0</v>
      </c>
      <c r="AD100" s="431">
        <v>0</v>
      </c>
      <c r="AE100" s="431">
        <v>0</v>
      </c>
      <c r="AF100" s="431">
        <v>0</v>
      </c>
      <c r="AG100" s="431">
        <v>0</v>
      </c>
      <c r="AH100" s="431">
        <v>0</v>
      </c>
      <c r="AI100" s="431">
        <v>0</v>
      </c>
      <c r="AJ100" s="431">
        <v>0</v>
      </c>
      <c r="AK100" s="431">
        <v>0</v>
      </c>
      <c r="AL100" s="432">
        <v>0</v>
      </c>
      <c r="AM100" s="431">
        <v>0</v>
      </c>
      <c r="AN100" s="432">
        <v>0</v>
      </c>
      <c r="AO100" s="431">
        <v>0</v>
      </c>
      <c r="AP100" s="431">
        <v>0</v>
      </c>
      <c r="AQ100" s="431"/>
    </row>
    <row r="101" spans="1:43" ht="12.75" customHeight="1">
      <c r="A101" s="157">
        <v>100</v>
      </c>
      <c r="B101" s="418">
        <v>42023</v>
      </c>
      <c r="C101" s="430" t="s">
        <v>1321</v>
      </c>
      <c r="D101" s="415" t="s">
        <v>1251</v>
      </c>
      <c r="E101" s="430"/>
      <c r="F101" s="430" t="s">
        <v>7082</v>
      </c>
      <c r="G101" s="359" t="str">
        <f>IF(F101&lt;&gt;"",LOOKUP(F101,Governorate,data!$E$2:$E$19),"")</f>
        <v>IQ-G10</v>
      </c>
      <c r="H101" s="415"/>
      <c r="I101" s="359" t="str">
        <f>IF(H101&lt;&gt;"",LOOKUP(H101,District2,data!$P$2:$P$19),"")</f>
        <v/>
      </c>
      <c r="J101" s="430"/>
      <c r="K101" s="430" t="s">
        <v>1259</v>
      </c>
      <c r="L101" s="430" t="s">
        <v>1256</v>
      </c>
      <c r="M101" s="430" t="s">
        <v>7158</v>
      </c>
      <c r="N101" s="430" t="s">
        <v>1261</v>
      </c>
      <c r="O101" s="175">
        <v>500</v>
      </c>
      <c r="P101" s="175">
        <v>500</v>
      </c>
      <c r="Q101" s="175"/>
      <c r="R101" s="431"/>
      <c r="S101" s="431">
        <v>0</v>
      </c>
      <c r="T101" s="431">
        <v>0</v>
      </c>
      <c r="U101" s="431">
        <v>500</v>
      </c>
      <c r="V101" s="431">
        <v>3000</v>
      </c>
      <c r="W101" s="431">
        <v>3000</v>
      </c>
      <c r="X101" s="431">
        <v>500</v>
      </c>
      <c r="Y101" s="431">
        <v>500</v>
      </c>
      <c r="Z101" s="431">
        <v>0</v>
      </c>
      <c r="AA101" s="431">
        <v>0</v>
      </c>
      <c r="AB101" s="431">
        <v>500</v>
      </c>
      <c r="AC101" s="431">
        <v>0</v>
      </c>
      <c r="AD101" s="431">
        <v>0</v>
      </c>
      <c r="AE101" s="431">
        <v>0</v>
      </c>
      <c r="AF101" s="431">
        <v>0</v>
      </c>
      <c r="AG101" s="431">
        <v>0</v>
      </c>
      <c r="AH101" s="431">
        <v>0</v>
      </c>
      <c r="AI101" s="431">
        <v>0</v>
      </c>
      <c r="AJ101" s="431">
        <v>0</v>
      </c>
      <c r="AK101" s="431">
        <v>0</v>
      </c>
      <c r="AL101" s="432">
        <v>0</v>
      </c>
      <c r="AM101" s="431">
        <v>0</v>
      </c>
      <c r="AN101" s="432">
        <v>0</v>
      </c>
      <c r="AO101" s="431">
        <v>0</v>
      </c>
      <c r="AP101" s="431">
        <v>0</v>
      </c>
      <c r="AQ101" s="431"/>
    </row>
    <row r="102" spans="1:43" ht="12.75" customHeight="1">
      <c r="A102" s="157">
        <v>101</v>
      </c>
      <c r="B102" s="418">
        <v>42023</v>
      </c>
      <c r="C102" s="430" t="s">
        <v>1321</v>
      </c>
      <c r="D102" s="430" t="s">
        <v>1251</v>
      </c>
      <c r="E102" s="430"/>
      <c r="F102" s="430" t="s">
        <v>7111</v>
      </c>
      <c r="G102" s="359" t="str">
        <f>IF(F102&lt;&gt;"",LOOKUP(F102,Governorate,data!$E$2:$E$19),"")</f>
        <v>IQ-G15</v>
      </c>
      <c r="H102" s="415"/>
      <c r="I102" s="359" t="str">
        <f>IF(H102&lt;&gt;"",LOOKUP(H102,District2,data!$P$2:$P$19),"")</f>
        <v/>
      </c>
      <c r="J102" s="430"/>
      <c r="K102" s="430" t="s">
        <v>7126</v>
      </c>
      <c r="L102" s="430" t="s">
        <v>1256</v>
      </c>
      <c r="M102" s="430" t="s">
        <v>7158</v>
      </c>
      <c r="N102" s="430" t="s">
        <v>1261</v>
      </c>
      <c r="O102" s="175">
        <v>350</v>
      </c>
      <c r="P102" s="175">
        <v>350</v>
      </c>
      <c r="Q102" s="175"/>
      <c r="R102" s="431"/>
      <c r="S102" s="431">
        <v>0</v>
      </c>
      <c r="T102" s="431">
        <v>0</v>
      </c>
      <c r="U102" s="431">
        <v>350</v>
      </c>
      <c r="V102" s="431">
        <v>2100</v>
      </c>
      <c r="W102" s="431">
        <v>2100</v>
      </c>
      <c r="X102" s="431">
        <v>350</v>
      </c>
      <c r="Y102" s="431">
        <v>350</v>
      </c>
      <c r="Z102" s="431">
        <v>0</v>
      </c>
      <c r="AA102" s="431">
        <v>350</v>
      </c>
      <c r="AB102" s="431">
        <v>350</v>
      </c>
      <c r="AC102" s="431">
        <v>0</v>
      </c>
      <c r="AD102" s="431">
        <v>0</v>
      </c>
      <c r="AE102" s="431">
        <v>0</v>
      </c>
      <c r="AF102" s="431">
        <v>0</v>
      </c>
      <c r="AG102" s="431">
        <v>0</v>
      </c>
      <c r="AH102" s="431">
        <v>0</v>
      </c>
      <c r="AI102" s="431">
        <v>0</v>
      </c>
      <c r="AJ102" s="431">
        <v>0</v>
      </c>
      <c r="AK102" s="431">
        <v>0</v>
      </c>
      <c r="AL102" s="432">
        <v>0</v>
      </c>
      <c r="AM102" s="431">
        <v>0</v>
      </c>
      <c r="AN102" s="432">
        <v>0</v>
      </c>
      <c r="AO102" s="431">
        <v>0</v>
      </c>
      <c r="AP102" s="431">
        <v>0</v>
      </c>
      <c r="AQ102" s="431"/>
    </row>
    <row r="103" spans="1:43" ht="12.75" customHeight="1">
      <c r="A103" s="157">
        <v>102</v>
      </c>
      <c r="B103" s="418">
        <v>42023</v>
      </c>
      <c r="C103" s="360" t="s">
        <v>1321</v>
      </c>
      <c r="D103" s="360" t="s">
        <v>1251</v>
      </c>
      <c r="E103" s="430"/>
      <c r="F103" s="430" t="s">
        <v>7228</v>
      </c>
      <c r="G103" s="359"/>
      <c r="H103" s="415" t="s">
        <v>7229</v>
      </c>
      <c r="I103" s="359" t="str">
        <f ca="1">IF(H103&lt;&gt;"",LOOKUP(H103,District2,data!$P$2:$P$19),"")</f>
        <v>IQ-D010</v>
      </c>
      <c r="J103" s="430"/>
      <c r="K103" s="430" t="s">
        <v>1259</v>
      </c>
      <c r="L103" s="430" t="s">
        <v>1256</v>
      </c>
      <c r="M103" s="430" t="s">
        <v>7158</v>
      </c>
      <c r="N103" s="430" t="s">
        <v>1261</v>
      </c>
      <c r="O103" s="431">
        <v>150</v>
      </c>
      <c r="P103" s="422">
        <v>150</v>
      </c>
      <c r="Q103" s="422"/>
      <c r="R103" s="431"/>
      <c r="S103" s="431">
        <v>0</v>
      </c>
      <c r="T103" s="431">
        <v>0</v>
      </c>
      <c r="U103" s="431">
        <v>150</v>
      </c>
      <c r="V103" s="431">
        <v>900</v>
      </c>
      <c r="W103" s="431">
        <v>900</v>
      </c>
      <c r="X103" s="431">
        <v>150</v>
      </c>
      <c r="Y103" s="431">
        <v>150</v>
      </c>
      <c r="Z103" s="431">
        <v>0</v>
      </c>
      <c r="AA103" s="431">
        <v>0</v>
      </c>
      <c r="AB103" s="431">
        <v>150</v>
      </c>
      <c r="AC103" s="431">
        <v>0</v>
      </c>
      <c r="AD103" s="431">
        <v>0</v>
      </c>
      <c r="AE103" s="431">
        <v>0</v>
      </c>
      <c r="AF103" s="431">
        <v>0</v>
      </c>
      <c r="AG103" s="431">
        <v>0</v>
      </c>
      <c r="AH103" s="431">
        <v>0</v>
      </c>
      <c r="AI103" s="431">
        <v>0</v>
      </c>
      <c r="AJ103" s="431">
        <v>0</v>
      </c>
      <c r="AK103" s="431">
        <v>0</v>
      </c>
      <c r="AL103" s="432">
        <v>0</v>
      </c>
      <c r="AM103" s="431">
        <v>0</v>
      </c>
      <c r="AN103" s="432">
        <v>0</v>
      </c>
      <c r="AO103" s="431">
        <v>0</v>
      </c>
      <c r="AP103" s="431">
        <v>0</v>
      </c>
      <c r="AQ103" s="431"/>
    </row>
    <row r="104" spans="1:43" ht="12.75" customHeight="1">
      <c r="A104" s="157">
        <v>103</v>
      </c>
      <c r="B104" s="341">
        <v>42023</v>
      </c>
      <c r="C104" s="360" t="s">
        <v>1278</v>
      </c>
      <c r="D104" s="360" t="s">
        <v>1248</v>
      </c>
      <c r="E104" s="360"/>
      <c r="F104" s="430" t="s">
        <v>1347</v>
      </c>
      <c r="G104" s="359" t="str">
        <f>IF(F104&lt;&gt;"",LOOKUP(F104,Governorate,data!$E$2:$E$19),"")</f>
        <v>IQ-G08</v>
      </c>
      <c r="H104" s="415" t="s">
        <v>1348</v>
      </c>
      <c r="I104" s="359" t="str">
        <f ca="1">IF(H104&lt;&gt;"",LOOKUP(H104,District2,data!$P$2:$P$19),"")</f>
        <v>IQ-D051</v>
      </c>
      <c r="J104" s="430"/>
      <c r="K104" s="430" t="s">
        <v>7126</v>
      </c>
      <c r="L104" s="430" t="s">
        <v>1256</v>
      </c>
      <c r="M104" s="430" t="s">
        <v>7158</v>
      </c>
      <c r="N104" s="430" t="s">
        <v>7125</v>
      </c>
      <c r="O104" s="422">
        <v>50</v>
      </c>
      <c r="P104" s="422">
        <v>50</v>
      </c>
      <c r="Q104" s="422"/>
      <c r="R104" s="431"/>
      <c r="S104" s="431">
        <v>0</v>
      </c>
      <c r="T104" s="431">
        <v>0</v>
      </c>
      <c r="U104" s="431">
        <v>0</v>
      </c>
      <c r="V104" s="431">
        <v>0</v>
      </c>
      <c r="W104" s="431">
        <v>0</v>
      </c>
      <c r="X104" s="431">
        <v>0</v>
      </c>
      <c r="Y104" s="431">
        <v>0</v>
      </c>
      <c r="Z104" s="431">
        <v>0</v>
      </c>
      <c r="AA104" s="431">
        <v>50</v>
      </c>
      <c r="AB104" s="431">
        <v>0</v>
      </c>
      <c r="AC104" s="431">
        <v>0</v>
      </c>
      <c r="AD104" s="431">
        <v>0</v>
      </c>
      <c r="AE104" s="431">
        <v>0</v>
      </c>
      <c r="AF104" s="431">
        <v>0</v>
      </c>
      <c r="AG104" s="431">
        <v>0</v>
      </c>
      <c r="AH104" s="431">
        <v>0</v>
      </c>
      <c r="AI104" s="431">
        <v>0</v>
      </c>
      <c r="AJ104" s="431">
        <v>0</v>
      </c>
      <c r="AK104" s="431">
        <v>0</v>
      </c>
      <c r="AL104" s="432">
        <v>0</v>
      </c>
      <c r="AM104" s="431">
        <v>0</v>
      </c>
      <c r="AN104" s="432">
        <v>0</v>
      </c>
      <c r="AO104" s="431">
        <v>0</v>
      </c>
      <c r="AP104" s="431">
        <v>0</v>
      </c>
      <c r="AQ104" s="431"/>
    </row>
    <row r="105" spans="1:43" ht="12.75" customHeight="1">
      <c r="A105" s="157">
        <v>104</v>
      </c>
      <c r="B105" s="220">
        <v>42023</v>
      </c>
      <c r="C105" s="430" t="s">
        <v>1307</v>
      </c>
      <c r="D105" s="430" t="s">
        <v>1250</v>
      </c>
      <c r="E105" s="430" t="s">
        <v>1307</v>
      </c>
      <c r="F105" s="430" t="s">
        <v>7095</v>
      </c>
      <c r="G105" s="359"/>
      <c r="H105" s="430" t="s">
        <v>7103</v>
      </c>
      <c r="I105" s="359"/>
      <c r="J105" s="430" t="s">
        <v>7166</v>
      </c>
      <c r="K105" s="430" t="s">
        <v>7126</v>
      </c>
      <c r="L105" s="430" t="s">
        <v>1256</v>
      </c>
      <c r="M105" s="430" t="s">
        <v>7158</v>
      </c>
      <c r="N105" s="430" t="s">
        <v>7125</v>
      </c>
      <c r="O105" s="177" t="s">
        <v>7260</v>
      </c>
      <c r="P105" s="422"/>
      <c r="Q105" s="175"/>
      <c r="R105" s="431"/>
      <c r="S105" s="431">
        <v>0</v>
      </c>
      <c r="T105" s="431">
        <v>0</v>
      </c>
      <c r="U105" s="431">
        <v>0</v>
      </c>
      <c r="V105" s="431">
        <v>0</v>
      </c>
      <c r="W105" s="431">
        <v>0</v>
      </c>
      <c r="X105" s="431">
        <v>0</v>
      </c>
      <c r="Y105" s="431">
        <v>0</v>
      </c>
      <c r="Z105" s="431">
        <v>0</v>
      </c>
      <c r="AA105" s="431">
        <v>0</v>
      </c>
      <c r="AB105" s="431">
        <v>0</v>
      </c>
      <c r="AC105" s="431">
        <v>0</v>
      </c>
      <c r="AD105" s="431">
        <v>0</v>
      </c>
      <c r="AE105" s="431">
        <v>0</v>
      </c>
      <c r="AF105" s="431">
        <v>0</v>
      </c>
      <c r="AG105" s="431">
        <v>0</v>
      </c>
      <c r="AH105" s="431">
        <v>0</v>
      </c>
      <c r="AI105" s="431">
        <v>0</v>
      </c>
      <c r="AJ105" s="431">
        <v>0</v>
      </c>
      <c r="AK105" s="431">
        <v>0</v>
      </c>
      <c r="AL105" s="431">
        <v>0</v>
      </c>
      <c r="AM105" s="431">
        <v>0</v>
      </c>
      <c r="AN105" s="431">
        <v>0</v>
      </c>
      <c r="AO105" s="431">
        <v>640</v>
      </c>
      <c r="AP105" s="431">
        <v>0</v>
      </c>
      <c r="AQ105" s="431"/>
    </row>
    <row r="106" spans="1:43" ht="12.75" customHeight="1">
      <c r="A106" s="157">
        <v>105</v>
      </c>
      <c r="B106" s="341">
        <v>42024</v>
      </c>
      <c r="C106" s="360" t="s">
        <v>1289</v>
      </c>
      <c r="D106" s="360" t="s">
        <v>1251</v>
      </c>
      <c r="E106" s="430" t="s">
        <v>1289</v>
      </c>
      <c r="F106" s="430" t="s">
        <v>7095</v>
      </c>
      <c r="G106" s="359" t="str">
        <f>IF(F106&lt;&gt;"",LOOKUP(F106,Governorate,data!$E$2:$E$19),"")</f>
        <v>IQ-G11</v>
      </c>
      <c r="H106" s="415" t="s">
        <v>7103</v>
      </c>
      <c r="I106" s="359" t="str">
        <f ca="1">IF(H106&lt;&gt;"",LOOKUP(H106,District2,data!$P$2:$P$19),"")</f>
        <v>IQ-D064</v>
      </c>
      <c r="J106" s="430"/>
      <c r="K106" s="430" t="s">
        <v>7126</v>
      </c>
      <c r="L106" s="430" t="s">
        <v>1256</v>
      </c>
      <c r="M106" s="430" t="s">
        <v>7158</v>
      </c>
      <c r="N106" s="430" t="s">
        <v>1261</v>
      </c>
      <c r="O106" s="422">
        <v>200</v>
      </c>
      <c r="P106" s="422">
        <v>200</v>
      </c>
      <c r="Q106" s="422"/>
      <c r="R106" s="431"/>
      <c r="S106" s="431">
        <v>0</v>
      </c>
      <c r="T106" s="431">
        <v>0</v>
      </c>
      <c r="U106" s="431">
        <v>200</v>
      </c>
      <c r="V106" s="431">
        <v>800</v>
      </c>
      <c r="W106" s="431">
        <v>800</v>
      </c>
      <c r="X106" s="431">
        <v>0</v>
      </c>
      <c r="Y106" s="431">
        <v>0</v>
      </c>
      <c r="Z106" s="431">
        <v>0</v>
      </c>
      <c r="AA106" s="431">
        <v>200</v>
      </c>
      <c r="AB106" s="431">
        <v>200</v>
      </c>
      <c r="AC106" s="431">
        <v>200</v>
      </c>
      <c r="AD106" s="431">
        <v>0</v>
      </c>
      <c r="AE106" s="431">
        <v>0</v>
      </c>
      <c r="AF106" s="431">
        <v>0</v>
      </c>
      <c r="AG106" s="431">
        <v>0</v>
      </c>
      <c r="AH106" s="431">
        <v>0</v>
      </c>
      <c r="AI106" s="431">
        <v>0</v>
      </c>
      <c r="AJ106" s="431">
        <v>0</v>
      </c>
      <c r="AK106" s="431">
        <v>0</v>
      </c>
      <c r="AL106" s="432">
        <v>200</v>
      </c>
      <c r="AM106" s="431">
        <v>200</v>
      </c>
      <c r="AN106" s="432">
        <v>0</v>
      </c>
      <c r="AO106" s="431">
        <v>0</v>
      </c>
      <c r="AP106" s="431">
        <v>800</v>
      </c>
      <c r="AQ106" s="431"/>
    </row>
    <row r="107" spans="1:43" ht="12.75" customHeight="1">
      <c r="A107" s="157">
        <v>106</v>
      </c>
      <c r="B107" s="341">
        <v>42024</v>
      </c>
      <c r="C107" s="430" t="s">
        <v>1289</v>
      </c>
      <c r="D107" s="430" t="s">
        <v>1251</v>
      </c>
      <c r="E107" s="430" t="s">
        <v>1289</v>
      </c>
      <c r="F107" s="430" t="s">
        <v>7097</v>
      </c>
      <c r="G107" s="359" t="str">
        <f>IF(F107&lt;&gt;"",LOOKUP(F107,Governorate,data!$E$2:$E$19),"")</f>
        <v>IQ-G06</v>
      </c>
      <c r="H107" s="415" t="s">
        <v>7114</v>
      </c>
      <c r="I107" s="359" t="str">
        <f ca="1">IF(H107&lt;&gt;"",LOOKUP(H107,District2,data!$P$2:$P$19),"")</f>
        <v>IQ-D037</v>
      </c>
      <c r="J107" s="430"/>
      <c r="K107" s="430" t="s">
        <v>7126</v>
      </c>
      <c r="L107" s="430" t="s">
        <v>1256</v>
      </c>
      <c r="M107" s="430" t="s">
        <v>7158</v>
      </c>
      <c r="N107" s="430" t="s">
        <v>1261</v>
      </c>
      <c r="O107" s="422">
        <v>150</v>
      </c>
      <c r="P107" s="422">
        <v>150</v>
      </c>
      <c r="Q107" s="422"/>
      <c r="R107" s="431"/>
      <c r="S107" s="431">
        <v>0</v>
      </c>
      <c r="T107" s="431">
        <v>0</v>
      </c>
      <c r="U107" s="431">
        <v>150</v>
      </c>
      <c r="V107" s="431">
        <v>600</v>
      </c>
      <c r="W107" s="431">
        <v>600</v>
      </c>
      <c r="X107" s="431">
        <v>0</v>
      </c>
      <c r="Y107" s="431">
        <v>0</v>
      </c>
      <c r="Z107" s="431">
        <v>0</v>
      </c>
      <c r="AA107" s="431">
        <v>150</v>
      </c>
      <c r="AB107" s="431">
        <v>150</v>
      </c>
      <c r="AC107" s="431">
        <v>150</v>
      </c>
      <c r="AD107" s="431">
        <v>0</v>
      </c>
      <c r="AE107" s="431">
        <v>0</v>
      </c>
      <c r="AF107" s="431">
        <v>0</v>
      </c>
      <c r="AG107" s="431">
        <v>0</v>
      </c>
      <c r="AH107" s="431">
        <v>0</v>
      </c>
      <c r="AI107" s="431">
        <v>0</v>
      </c>
      <c r="AJ107" s="431">
        <v>0</v>
      </c>
      <c r="AK107" s="431">
        <v>0</v>
      </c>
      <c r="AL107" s="432">
        <v>150</v>
      </c>
      <c r="AM107" s="431">
        <v>150</v>
      </c>
      <c r="AN107" s="432">
        <v>0</v>
      </c>
      <c r="AO107" s="431">
        <v>0</v>
      </c>
      <c r="AP107" s="431">
        <v>600</v>
      </c>
      <c r="AQ107" s="431"/>
    </row>
    <row r="108" spans="1:43" ht="12.75" customHeight="1">
      <c r="A108" s="157">
        <v>107</v>
      </c>
      <c r="B108" s="341">
        <v>42024</v>
      </c>
      <c r="C108" s="360" t="s">
        <v>1289</v>
      </c>
      <c r="D108" s="360" t="s">
        <v>1251</v>
      </c>
      <c r="E108" s="430" t="s">
        <v>1289</v>
      </c>
      <c r="F108" s="430" t="s">
        <v>7085</v>
      </c>
      <c r="G108" s="359" t="str">
        <f>IF(F108&lt;&gt;"",LOOKUP(F108,Governorate,data!$E$2:$E$19),"")</f>
        <v>IQ-G13</v>
      </c>
      <c r="H108" s="415" t="s">
        <v>7092</v>
      </c>
      <c r="I108" s="359" t="str">
        <f ca="1">IF(H108&lt;&gt;"",LOOKUP(H108,District2,data!$P$2:$P$19),"")</f>
        <v>IQ-D076</v>
      </c>
      <c r="J108" s="430"/>
      <c r="K108" s="430" t="s">
        <v>7126</v>
      </c>
      <c r="L108" s="430" t="s">
        <v>1256</v>
      </c>
      <c r="M108" s="430" t="s">
        <v>7158</v>
      </c>
      <c r="N108" s="430" t="s">
        <v>1261</v>
      </c>
      <c r="O108" s="431">
        <v>350</v>
      </c>
      <c r="P108" s="422">
        <v>350</v>
      </c>
      <c r="Q108" s="422"/>
      <c r="R108" s="431"/>
      <c r="S108" s="431">
        <v>0</v>
      </c>
      <c r="T108" s="431">
        <v>0</v>
      </c>
      <c r="U108" s="431">
        <v>350</v>
      </c>
      <c r="V108" s="431">
        <v>1400</v>
      </c>
      <c r="W108" s="431">
        <v>1400</v>
      </c>
      <c r="X108" s="431">
        <v>0</v>
      </c>
      <c r="Y108" s="431">
        <v>0</v>
      </c>
      <c r="Z108" s="431">
        <v>0</v>
      </c>
      <c r="AA108" s="431">
        <v>350</v>
      </c>
      <c r="AB108" s="431">
        <v>350</v>
      </c>
      <c r="AC108" s="431">
        <v>350</v>
      </c>
      <c r="AD108" s="431">
        <v>0</v>
      </c>
      <c r="AE108" s="431">
        <v>0</v>
      </c>
      <c r="AF108" s="431">
        <v>0</v>
      </c>
      <c r="AG108" s="431">
        <v>0</v>
      </c>
      <c r="AH108" s="431">
        <v>0</v>
      </c>
      <c r="AI108" s="431">
        <v>0</v>
      </c>
      <c r="AJ108" s="431">
        <v>0</v>
      </c>
      <c r="AK108" s="431">
        <v>0</v>
      </c>
      <c r="AL108" s="432">
        <v>350</v>
      </c>
      <c r="AM108" s="431">
        <v>350</v>
      </c>
      <c r="AN108" s="432">
        <v>0</v>
      </c>
      <c r="AO108" s="431">
        <v>0</v>
      </c>
      <c r="AP108" s="431">
        <v>1400</v>
      </c>
      <c r="AQ108" s="431"/>
    </row>
    <row r="109" spans="1:43" ht="12.75" customHeight="1">
      <c r="A109" s="157">
        <v>108</v>
      </c>
      <c r="B109" s="341">
        <v>42024</v>
      </c>
      <c r="C109" s="430" t="s">
        <v>1289</v>
      </c>
      <c r="D109" s="430" t="s">
        <v>1251</v>
      </c>
      <c r="E109" s="430" t="s">
        <v>1289</v>
      </c>
      <c r="F109" s="430" t="s">
        <v>7104</v>
      </c>
      <c r="G109" s="359" t="str">
        <f>IF(F109&lt;&gt;"",LOOKUP(F109,Governorate,data!$E$2:$E$19),"")</f>
        <v>IQ-G05</v>
      </c>
      <c r="H109" s="415" t="s">
        <v>7105</v>
      </c>
      <c r="I109" s="359" t="str">
        <f ca="1">IF(H109&lt;&gt;"",LOOKUP(H109,District2,data!$P$2:$P$19),"")</f>
        <v>IQ-D033</v>
      </c>
      <c r="J109" s="430"/>
      <c r="K109" s="430" t="s">
        <v>7126</v>
      </c>
      <c r="L109" s="430" t="s">
        <v>1256</v>
      </c>
      <c r="M109" s="430" t="s">
        <v>7158</v>
      </c>
      <c r="N109" s="430" t="s">
        <v>1261</v>
      </c>
      <c r="O109" s="422">
        <v>250</v>
      </c>
      <c r="P109" s="422">
        <v>250</v>
      </c>
      <c r="Q109" s="422"/>
      <c r="R109" s="431"/>
      <c r="S109" s="431">
        <v>0</v>
      </c>
      <c r="T109" s="431">
        <v>0</v>
      </c>
      <c r="U109" s="431">
        <v>250</v>
      </c>
      <c r="V109" s="431">
        <v>1000</v>
      </c>
      <c r="W109" s="431">
        <v>1000</v>
      </c>
      <c r="X109" s="431">
        <v>0</v>
      </c>
      <c r="Y109" s="431">
        <v>0</v>
      </c>
      <c r="Z109" s="431">
        <v>0</v>
      </c>
      <c r="AA109" s="431">
        <v>250</v>
      </c>
      <c r="AB109" s="431">
        <v>250</v>
      </c>
      <c r="AC109" s="431">
        <v>250</v>
      </c>
      <c r="AD109" s="431">
        <v>0</v>
      </c>
      <c r="AE109" s="431">
        <v>0</v>
      </c>
      <c r="AF109" s="431">
        <v>0</v>
      </c>
      <c r="AG109" s="431">
        <v>0</v>
      </c>
      <c r="AH109" s="431">
        <v>0</v>
      </c>
      <c r="AI109" s="431">
        <v>0</v>
      </c>
      <c r="AJ109" s="431">
        <v>0</v>
      </c>
      <c r="AK109" s="431">
        <v>0</v>
      </c>
      <c r="AL109" s="432">
        <v>250</v>
      </c>
      <c r="AM109" s="431">
        <v>250</v>
      </c>
      <c r="AN109" s="432">
        <v>0</v>
      </c>
      <c r="AO109" s="431">
        <v>0</v>
      </c>
      <c r="AP109" s="431">
        <v>1000</v>
      </c>
      <c r="AQ109" s="431"/>
    </row>
    <row r="110" spans="1:43" ht="12.75" customHeight="1">
      <c r="A110" s="157">
        <v>109</v>
      </c>
      <c r="B110" s="341">
        <v>42024</v>
      </c>
      <c r="C110" s="360" t="s">
        <v>1289</v>
      </c>
      <c r="D110" s="360" t="s">
        <v>1251</v>
      </c>
      <c r="E110" s="430" t="s">
        <v>1289</v>
      </c>
      <c r="F110" s="430" t="s">
        <v>7099</v>
      </c>
      <c r="G110" s="359" t="str">
        <f>IF(F110&lt;&gt;"",LOOKUP(F110,Governorate,data!$E$2:$E$19),"")</f>
        <v>IQ-G16</v>
      </c>
      <c r="H110" s="415" t="s">
        <v>7115</v>
      </c>
      <c r="I110" s="359" t="str">
        <f ca="1">IF(H110&lt;&gt;"",LOOKUP(H110,District2,data!$P$2:$P$19),"")</f>
        <v>IQ-D096</v>
      </c>
      <c r="J110" s="430"/>
      <c r="K110" s="430" t="s">
        <v>7126</v>
      </c>
      <c r="L110" s="430" t="s">
        <v>1256</v>
      </c>
      <c r="M110" s="430" t="s">
        <v>7158</v>
      </c>
      <c r="N110" s="430" t="s">
        <v>1261</v>
      </c>
      <c r="O110" s="422">
        <v>150</v>
      </c>
      <c r="P110" s="422">
        <v>150</v>
      </c>
      <c r="Q110" s="422"/>
      <c r="R110" s="431"/>
      <c r="S110" s="431">
        <v>0</v>
      </c>
      <c r="T110" s="431">
        <v>0</v>
      </c>
      <c r="U110" s="431">
        <v>150</v>
      </c>
      <c r="V110" s="431">
        <v>600</v>
      </c>
      <c r="W110" s="431">
        <v>600</v>
      </c>
      <c r="X110" s="431">
        <v>0</v>
      </c>
      <c r="Y110" s="431">
        <v>0</v>
      </c>
      <c r="Z110" s="431">
        <v>0</v>
      </c>
      <c r="AA110" s="431">
        <v>150</v>
      </c>
      <c r="AB110" s="431">
        <v>150</v>
      </c>
      <c r="AC110" s="431">
        <v>150</v>
      </c>
      <c r="AD110" s="431">
        <v>0</v>
      </c>
      <c r="AE110" s="431">
        <v>0</v>
      </c>
      <c r="AF110" s="431">
        <v>0</v>
      </c>
      <c r="AG110" s="431">
        <v>0</v>
      </c>
      <c r="AH110" s="431">
        <v>0</v>
      </c>
      <c r="AI110" s="431">
        <v>0</v>
      </c>
      <c r="AJ110" s="431">
        <v>0</v>
      </c>
      <c r="AK110" s="431">
        <v>0</v>
      </c>
      <c r="AL110" s="432">
        <v>150</v>
      </c>
      <c r="AM110" s="431">
        <v>150</v>
      </c>
      <c r="AN110" s="432">
        <v>0</v>
      </c>
      <c r="AO110" s="431">
        <v>0</v>
      </c>
      <c r="AP110" s="431">
        <v>600</v>
      </c>
      <c r="AQ110" s="431"/>
    </row>
    <row r="111" spans="1:43" ht="12.75" customHeight="1">
      <c r="A111" s="157">
        <v>110</v>
      </c>
      <c r="B111" s="341">
        <v>42024</v>
      </c>
      <c r="C111" s="430" t="s">
        <v>1289</v>
      </c>
      <c r="D111" s="430" t="s">
        <v>1251</v>
      </c>
      <c r="E111" s="430" t="s">
        <v>1289</v>
      </c>
      <c r="F111" s="430" t="s">
        <v>7111</v>
      </c>
      <c r="G111" s="359" t="str">
        <f>IF(F111&lt;&gt;"",LOOKUP(F111,Governorate,data!$E$2:$E$19),"")</f>
        <v>IQ-G15</v>
      </c>
      <c r="H111" s="415" t="s">
        <v>7112</v>
      </c>
      <c r="I111" s="359" t="str">
        <f ca="1">IF(H111&lt;&gt;"",LOOKUP(H111,District2,data!$P$2:$P$19),"")</f>
        <v>IQ-D091</v>
      </c>
      <c r="J111" s="430"/>
      <c r="K111" s="430" t="s">
        <v>7126</v>
      </c>
      <c r="L111" s="430" t="s">
        <v>1256</v>
      </c>
      <c r="M111" s="430" t="s">
        <v>7158</v>
      </c>
      <c r="N111" s="430" t="s">
        <v>1261</v>
      </c>
      <c r="O111" s="422">
        <v>150</v>
      </c>
      <c r="P111" s="422">
        <v>150</v>
      </c>
      <c r="Q111" s="422"/>
      <c r="R111" s="431"/>
      <c r="S111" s="431">
        <v>0</v>
      </c>
      <c r="T111" s="431">
        <v>0</v>
      </c>
      <c r="U111" s="431">
        <v>150</v>
      </c>
      <c r="V111" s="431">
        <v>600</v>
      </c>
      <c r="W111" s="431">
        <v>600</v>
      </c>
      <c r="X111" s="431">
        <v>0</v>
      </c>
      <c r="Y111" s="431">
        <v>0</v>
      </c>
      <c r="Z111" s="431">
        <v>0</v>
      </c>
      <c r="AA111" s="431">
        <v>150</v>
      </c>
      <c r="AB111" s="431">
        <v>150</v>
      </c>
      <c r="AC111" s="431">
        <v>150</v>
      </c>
      <c r="AD111" s="431">
        <v>0</v>
      </c>
      <c r="AE111" s="431">
        <v>0</v>
      </c>
      <c r="AF111" s="431">
        <v>0</v>
      </c>
      <c r="AG111" s="431">
        <v>0</v>
      </c>
      <c r="AH111" s="431">
        <v>0</v>
      </c>
      <c r="AI111" s="431">
        <v>0</v>
      </c>
      <c r="AJ111" s="431">
        <v>0</v>
      </c>
      <c r="AK111" s="431">
        <v>0</v>
      </c>
      <c r="AL111" s="432">
        <v>150</v>
      </c>
      <c r="AM111" s="431">
        <v>150</v>
      </c>
      <c r="AN111" s="432">
        <v>0</v>
      </c>
      <c r="AO111" s="431">
        <v>0</v>
      </c>
      <c r="AP111" s="431">
        <v>600</v>
      </c>
      <c r="AQ111" s="431"/>
    </row>
    <row r="112" spans="1:43" ht="12.75" customHeight="1">
      <c r="A112" s="157">
        <v>111</v>
      </c>
      <c r="B112" s="341">
        <v>42024</v>
      </c>
      <c r="C112" s="430" t="s">
        <v>1289</v>
      </c>
      <c r="D112" s="430" t="s">
        <v>1251</v>
      </c>
      <c r="E112" s="430" t="s">
        <v>1289</v>
      </c>
      <c r="F112" s="430" t="s">
        <v>7101</v>
      </c>
      <c r="G112" s="359" t="str">
        <f>IF(F112&lt;&gt;"",LOOKUP(F112,Governorate,data!$E$2:$E$19),"")</f>
        <v>IQ-G07</v>
      </c>
      <c r="H112" s="415" t="s">
        <v>7102</v>
      </c>
      <c r="I112" s="359" t="str">
        <f ca="1">IF(H112&lt;&gt;"",LOOKUP(H112,District2,data!$P$2:$P$19),"")</f>
        <v>IQ-D044</v>
      </c>
      <c r="J112" s="430"/>
      <c r="K112" s="430" t="s">
        <v>7126</v>
      </c>
      <c r="L112" s="430" t="s">
        <v>1256</v>
      </c>
      <c r="M112" s="430" t="s">
        <v>7158</v>
      </c>
      <c r="N112" s="430" t="s">
        <v>1261</v>
      </c>
      <c r="O112" s="422">
        <v>200</v>
      </c>
      <c r="P112" s="422">
        <v>200</v>
      </c>
      <c r="Q112" s="422"/>
      <c r="R112" s="431"/>
      <c r="S112" s="431">
        <v>0</v>
      </c>
      <c r="T112" s="431">
        <v>0</v>
      </c>
      <c r="U112" s="431">
        <v>200</v>
      </c>
      <c r="V112" s="431">
        <v>800</v>
      </c>
      <c r="W112" s="431">
        <v>800</v>
      </c>
      <c r="X112" s="431">
        <v>0</v>
      </c>
      <c r="Y112" s="431">
        <v>0</v>
      </c>
      <c r="Z112" s="431">
        <v>0</v>
      </c>
      <c r="AA112" s="431">
        <v>200</v>
      </c>
      <c r="AB112" s="431">
        <v>200</v>
      </c>
      <c r="AC112" s="431">
        <v>200</v>
      </c>
      <c r="AD112" s="431">
        <v>0</v>
      </c>
      <c r="AE112" s="431">
        <v>0</v>
      </c>
      <c r="AF112" s="431">
        <v>0</v>
      </c>
      <c r="AG112" s="431">
        <v>0</v>
      </c>
      <c r="AH112" s="431">
        <v>0</v>
      </c>
      <c r="AI112" s="431">
        <v>0</v>
      </c>
      <c r="AJ112" s="431">
        <v>0</v>
      </c>
      <c r="AK112" s="431">
        <v>0</v>
      </c>
      <c r="AL112" s="432">
        <v>200</v>
      </c>
      <c r="AM112" s="431">
        <v>200</v>
      </c>
      <c r="AN112" s="432">
        <v>0</v>
      </c>
      <c r="AO112" s="431">
        <v>0</v>
      </c>
      <c r="AP112" s="431">
        <v>800</v>
      </c>
      <c r="AQ112" s="47"/>
    </row>
    <row r="113" spans="1:43" ht="12.75" customHeight="1">
      <c r="A113" s="157">
        <v>112</v>
      </c>
      <c r="B113" s="341">
        <v>42024</v>
      </c>
      <c r="C113" s="360" t="s">
        <v>1289</v>
      </c>
      <c r="D113" s="360" t="s">
        <v>1251</v>
      </c>
      <c r="E113" s="430" t="s">
        <v>1289</v>
      </c>
      <c r="F113" s="430" t="s">
        <v>1347</v>
      </c>
      <c r="G113" s="359" t="str">
        <f>IF(F113&lt;&gt;"",LOOKUP(F113,Governorate,data!$E$2:$E$19),"")</f>
        <v>IQ-G08</v>
      </c>
      <c r="H113" s="415" t="s">
        <v>7110</v>
      </c>
      <c r="I113" s="359" t="str">
        <f ca="1">IF(H113&lt;&gt;"",LOOKUP(H113,District2,data!$P$2:$P$19),"")</f>
        <v>IQ-D050</v>
      </c>
      <c r="J113" s="430" t="s">
        <v>1249</v>
      </c>
      <c r="K113" s="430" t="s">
        <v>7126</v>
      </c>
      <c r="L113" s="430" t="s">
        <v>1256</v>
      </c>
      <c r="M113" s="430" t="s">
        <v>7158</v>
      </c>
      <c r="N113" s="430" t="s">
        <v>1261</v>
      </c>
      <c r="O113" s="422">
        <v>350</v>
      </c>
      <c r="P113" s="422">
        <v>350</v>
      </c>
      <c r="Q113" s="422"/>
      <c r="R113" s="431"/>
      <c r="S113" s="431">
        <v>0</v>
      </c>
      <c r="T113" s="431">
        <v>0</v>
      </c>
      <c r="U113" s="431">
        <v>350</v>
      </c>
      <c r="V113" s="431">
        <v>1400</v>
      </c>
      <c r="W113" s="431">
        <v>1400</v>
      </c>
      <c r="X113" s="431">
        <v>0</v>
      </c>
      <c r="Y113" s="431">
        <v>0</v>
      </c>
      <c r="Z113" s="431">
        <v>0</v>
      </c>
      <c r="AA113" s="431">
        <v>350</v>
      </c>
      <c r="AB113" s="431">
        <v>350</v>
      </c>
      <c r="AC113" s="431">
        <v>350</v>
      </c>
      <c r="AD113" s="431">
        <v>0</v>
      </c>
      <c r="AE113" s="431">
        <v>0</v>
      </c>
      <c r="AF113" s="431">
        <v>0</v>
      </c>
      <c r="AG113" s="431">
        <v>0</v>
      </c>
      <c r="AH113" s="431">
        <v>0</v>
      </c>
      <c r="AI113" s="431">
        <v>0</v>
      </c>
      <c r="AJ113" s="431">
        <v>0</v>
      </c>
      <c r="AK113" s="431">
        <v>0</v>
      </c>
      <c r="AL113" s="432">
        <v>350</v>
      </c>
      <c r="AM113" s="431">
        <v>350</v>
      </c>
      <c r="AN113" s="432">
        <v>0</v>
      </c>
      <c r="AO113" s="431">
        <v>0</v>
      </c>
      <c r="AP113" s="431">
        <v>1400</v>
      </c>
      <c r="AQ113" s="431"/>
    </row>
    <row r="114" spans="1:43" ht="12.75" customHeight="1">
      <c r="A114" s="157">
        <v>113</v>
      </c>
      <c r="B114" s="341">
        <v>42024</v>
      </c>
      <c r="C114" s="360" t="s">
        <v>1289</v>
      </c>
      <c r="D114" s="360" t="s">
        <v>1251</v>
      </c>
      <c r="E114" s="430" t="s">
        <v>1289</v>
      </c>
      <c r="F114" s="430" t="s">
        <v>1347</v>
      </c>
      <c r="G114" s="359" t="str">
        <f>IF(F114&lt;&gt;"",LOOKUP(F114,Governorate,data!$E$2:$E$19),"")</f>
        <v>IQ-G08</v>
      </c>
      <c r="H114" s="415" t="s">
        <v>1348</v>
      </c>
      <c r="I114" s="359" t="str">
        <f ca="1">IF(H114&lt;&gt;"",LOOKUP(H114,District2,data!$P$2:$P$19),"")</f>
        <v>IQ-D051</v>
      </c>
      <c r="J114" s="430"/>
      <c r="K114" s="430" t="s">
        <v>7126</v>
      </c>
      <c r="L114" s="430" t="s">
        <v>1256</v>
      </c>
      <c r="M114" s="430" t="s">
        <v>7158</v>
      </c>
      <c r="N114" s="430" t="s">
        <v>1261</v>
      </c>
      <c r="O114" s="422">
        <v>406</v>
      </c>
      <c r="P114" s="422">
        <v>406</v>
      </c>
      <c r="Q114" s="422"/>
      <c r="R114" s="431"/>
      <c r="S114" s="431">
        <v>0</v>
      </c>
      <c r="T114" s="431">
        <v>0</v>
      </c>
      <c r="U114" s="431">
        <v>406</v>
      </c>
      <c r="V114" s="431">
        <v>2436</v>
      </c>
      <c r="W114" s="431">
        <v>2436</v>
      </c>
      <c r="X114" s="431">
        <v>0</v>
      </c>
      <c r="Y114" s="431">
        <v>0</v>
      </c>
      <c r="Z114" s="431">
        <v>406</v>
      </c>
      <c r="AA114" s="431">
        <v>406</v>
      </c>
      <c r="AB114" s="431">
        <v>406</v>
      </c>
      <c r="AC114" s="431">
        <v>406</v>
      </c>
      <c r="AD114" s="431">
        <v>0</v>
      </c>
      <c r="AE114" s="431">
        <v>0</v>
      </c>
      <c r="AF114" s="431">
        <v>0</v>
      </c>
      <c r="AG114" s="431">
        <v>0</v>
      </c>
      <c r="AH114" s="431">
        <v>0</v>
      </c>
      <c r="AI114" s="431">
        <v>0</v>
      </c>
      <c r="AJ114" s="431">
        <v>0</v>
      </c>
      <c r="AK114" s="431">
        <v>0</v>
      </c>
      <c r="AL114" s="432">
        <v>406</v>
      </c>
      <c r="AM114" s="431">
        <v>406</v>
      </c>
      <c r="AN114" s="432">
        <v>0</v>
      </c>
      <c r="AO114" s="431">
        <v>0</v>
      </c>
      <c r="AP114" s="431">
        <v>0</v>
      </c>
      <c r="AQ114" s="431"/>
    </row>
    <row r="115" spans="1:43" ht="12.75" customHeight="1">
      <c r="A115" s="157">
        <v>114</v>
      </c>
      <c r="B115" s="341">
        <v>42024</v>
      </c>
      <c r="C115" s="360" t="s">
        <v>1321</v>
      </c>
      <c r="D115" s="360" t="s">
        <v>1251</v>
      </c>
      <c r="E115" s="360"/>
      <c r="F115" s="430" t="s">
        <v>1349</v>
      </c>
      <c r="G115" s="359" t="str">
        <f>IF(F115&lt;&gt;"",LOOKUP(F115,Governorate,data!$E$2:$E$19),"")</f>
        <v>IQ-G01</v>
      </c>
      <c r="H115" s="415"/>
      <c r="I115" s="359" t="str">
        <f>IF(H115&lt;&gt;"",LOOKUP(H115,District2,data!$P$2:$P$19),"")</f>
        <v/>
      </c>
      <c r="J115" s="430"/>
      <c r="K115" s="430" t="s">
        <v>1259</v>
      </c>
      <c r="L115" s="430" t="s">
        <v>1256</v>
      </c>
      <c r="M115" s="430" t="s">
        <v>7158</v>
      </c>
      <c r="N115" s="430" t="s">
        <v>1261</v>
      </c>
      <c r="O115" s="175">
        <v>150</v>
      </c>
      <c r="P115" s="175">
        <v>150</v>
      </c>
      <c r="Q115" s="175"/>
      <c r="R115" s="431"/>
      <c r="S115" s="431">
        <v>0</v>
      </c>
      <c r="T115" s="431">
        <v>0</v>
      </c>
      <c r="U115" s="431">
        <v>150</v>
      </c>
      <c r="V115" s="431">
        <v>900</v>
      </c>
      <c r="W115" s="431">
        <v>900</v>
      </c>
      <c r="X115" s="431">
        <v>150</v>
      </c>
      <c r="Y115" s="431">
        <v>150</v>
      </c>
      <c r="Z115" s="431">
        <v>0</v>
      </c>
      <c r="AA115" s="431">
        <v>0</v>
      </c>
      <c r="AB115" s="431">
        <v>150</v>
      </c>
      <c r="AC115" s="431">
        <v>0</v>
      </c>
      <c r="AD115" s="431">
        <v>0</v>
      </c>
      <c r="AE115" s="431">
        <v>0</v>
      </c>
      <c r="AF115" s="431">
        <v>0</v>
      </c>
      <c r="AG115" s="431">
        <v>0</v>
      </c>
      <c r="AH115" s="431">
        <v>0</v>
      </c>
      <c r="AI115" s="431">
        <v>0</v>
      </c>
      <c r="AJ115" s="431">
        <v>0</v>
      </c>
      <c r="AK115" s="431">
        <v>0</v>
      </c>
      <c r="AL115" s="432">
        <v>0</v>
      </c>
      <c r="AM115" s="431">
        <v>0</v>
      </c>
      <c r="AN115" s="432">
        <v>0</v>
      </c>
      <c r="AO115" s="431">
        <v>0</v>
      </c>
      <c r="AP115" s="431">
        <v>0</v>
      </c>
      <c r="AQ115" s="47"/>
    </row>
    <row r="116" spans="1:43" ht="12.75" customHeight="1">
      <c r="A116" s="157">
        <v>115</v>
      </c>
      <c r="B116" s="418">
        <v>42024</v>
      </c>
      <c r="C116" s="360" t="s">
        <v>1321</v>
      </c>
      <c r="D116" s="360" t="s">
        <v>1251</v>
      </c>
      <c r="E116" s="430"/>
      <c r="F116" s="430" t="s">
        <v>7118</v>
      </c>
      <c r="G116" s="359" t="str">
        <f>IF(F116&lt;&gt;"",LOOKUP(F116,Governorate,data!$E$2:$E$19),"")</f>
        <v>IQ-G03</v>
      </c>
      <c r="H116" s="415"/>
      <c r="I116" s="359" t="str">
        <f>IF(H116&lt;&gt;"",LOOKUP(H116,District2,data!$P$2:$P$19),"")</f>
        <v/>
      </c>
      <c r="J116" s="430"/>
      <c r="K116" s="430" t="s">
        <v>1259</v>
      </c>
      <c r="L116" s="430" t="s">
        <v>1256</v>
      </c>
      <c r="M116" s="430" t="s">
        <v>7158</v>
      </c>
      <c r="N116" s="430" t="s">
        <v>1261</v>
      </c>
      <c r="O116" s="431">
        <v>100</v>
      </c>
      <c r="P116" s="422">
        <v>100</v>
      </c>
      <c r="Q116" s="422"/>
      <c r="R116" s="431"/>
      <c r="S116" s="431">
        <v>0</v>
      </c>
      <c r="T116" s="431">
        <v>0</v>
      </c>
      <c r="U116" s="431">
        <v>100</v>
      </c>
      <c r="V116" s="431">
        <v>600</v>
      </c>
      <c r="W116" s="431">
        <v>600</v>
      </c>
      <c r="X116" s="431">
        <v>100</v>
      </c>
      <c r="Y116" s="431">
        <v>100</v>
      </c>
      <c r="Z116" s="431">
        <v>0</v>
      </c>
      <c r="AA116" s="431">
        <v>0</v>
      </c>
      <c r="AB116" s="431">
        <v>100</v>
      </c>
      <c r="AC116" s="431">
        <v>0</v>
      </c>
      <c r="AD116" s="431">
        <v>0</v>
      </c>
      <c r="AE116" s="431">
        <v>0</v>
      </c>
      <c r="AF116" s="431">
        <v>0</v>
      </c>
      <c r="AG116" s="431">
        <v>0</v>
      </c>
      <c r="AH116" s="431">
        <v>0</v>
      </c>
      <c r="AI116" s="431">
        <v>0</v>
      </c>
      <c r="AJ116" s="431">
        <v>0</v>
      </c>
      <c r="AK116" s="431">
        <v>0</v>
      </c>
      <c r="AL116" s="432">
        <v>0</v>
      </c>
      <c r="AM116" s="431">
        <v>0</v>
      </c>
      <c r="AN116" s="432">
        <v>0</v>
      </c>
      <c r="AO116" s="431">
        <v>0</v>
      </c>
      <c r="AP116" s="431">
        <v>0</v>
      </c>
      <c r="AQ116" s="431"/>
    </row>
    <row r="117" spans="1:43" ht="12.75" customHeight="1">
      <c r="A117" s="157">
        <v>116</v>
      </c>
      <c r="B117" s="341">
        <v>42024</v>
      </c>
      <c r="C117" s="430" t="s">
        <v>1321</v>
      </c>
      <c r="D117" s="430" t="s">
        <v>1251</v>
      </c>
      <c r="E117" s="430"/>
      <c r="F117" s="430" t="s">
        <v>7099</v>
      </c>
      <c r="G117" s="359"/>
      <c r="H117" s="221" t="s">
        <v>9</v>
      </c>
      <c r="I117" s="359"/>
      <c r="J117" s="430"/>
      <c r="K117" s="430" t="s">
        <v>1259</v>
      </c>
      <c r="L117" s="430" t="s">
        <v>1256</v>
      </c>
      <c r="M117" s="430" t="s">
        <v>7158</v>
      </c>
      <c r="N117" s="430" t="s">
        <v>1261</v>
      </c>
      <c r="O117" s="346">
        <v>100</v>
      </c>
      <c r="P117" s="175">
        <v>100</v>
      </c>
      <c r="Q117" s="175"/>
      <c r="R117" s="431"/>
      <c r="S117" s="431">
        <v>0</v>
      </c>
      <c r="T117" s="431">
        <v>0</v>
      </c>
      <c r="U117" s="346">
        <v>100</v>
      </c>
      <c r="V117" s="431">
        <v>600</v>
      </c>
      <c r="W117" s="431">
        <v>600</v>
      </c>
      <c r="X117" s="346">
        <v>100</v>
      </c>
      <c r="Y117" s="346">
        <v>100</v>
      </c>
      <c r="Z117" s="431">
        <v>0</v>
      </c>
      <c r="AA117" s="431">
        <v>0</v>
      </c>
      <c r="AB117" s="346">
        <v>100</v>
      </c>
      <c r="AC117" s="431">
        <v>0</v>
      </c>
      <c r="AD117" s="431">
        <v>0</v>
      </c>
      <c r="AE117" s="431">
        <v>0</v>
      </c>
      <c r="AF117" s="431">
        <v>0</v>
      </c>
      <c r="AG117" s="431">
        <v>0</v>
      </c>
      <c r="AH117" s="431">
        <v>0</v>
      </c>
      <c r="AI117" s="431">
        <v>0</v>
      </c>
      <c r="AJ117" s="431">
        <v>0</v>
      </c>
      <c r="AK117" s="431">
        <v>0</v>
      </c>
      <c r="AL117" s="432">
        <v>0</v>
      </c>
      <c r="AM117" s="431">
        <v>0</v>
      </c>
      <c r="AN117" s="432">
        <v>0</v>
      </c>
      <c r="AO117" s="431">
        <v>0</v>
      </c>
      <c r="AP117" s="431">
        <v>0</v>
      </c>
      <c r="AQ117" s="47"/>
    </row>
    <row r="118" spans="1:43" ht="12.75" customHeight="1">
      <c r="A118" s="157">
        <v>117</v>
      </c>
      <c r="B118" s="341">
        <v>42025</v>
      </c>
      <c r="C118" s="430" t="s">
        <v>1289</v>
      </c>
      <c r="D118" s="430" t="s">
        <v>1251</v>
      </c>
      <c r="E118" s="430" t="s">
        <v>1289</v>
      </c>
      <c r="F118" s="430" t="s">
        <v>1347</v>
      </c>
      <c r="G118" s="359" t="str">
        <f>IF(F118&lt;&gt;"",LOOKUP(F118,Governorate,data!$E$2:$E$19),"")</f>
        <v>IQ-G08</v>
      </c>
      <c r="H118" s="415" t="s">
        <v>7110</v>
      </c>
      <c r="I118" s="359" t="str">
        <f ca="1">IF(H118&lt;&gt;"",LOOKUP(H118,District2,data!$P$2:$P$19),"")</f>
        <v>IQ-D050</v>
      </c>
      <c r="J118" s="430" t="s">
        <v>1249</v>
      </c>
      <c r="K118" s="430" t="s">
        <v>7126</v>
      </c>
      <c r="L118" s="430" t="s">
        <v>1256</v>
      </c>
      <c r="M118" s="430" t="s">
        <v>7158</v>
      </c>
      <c r="N118" s="430" t="s">
        <v>1261</v>
      </c>
      <c r="O118" s="422">
        <v>350</v>
      </c>
      <c r="P118" s="422">
        <v>350</v>
      </c>
      <c r="Q118" s="422"/>
      <c r="R118" s="431"/>
      <c r="S118" s="431">
        <v>0</v>
      </c>
      <c r="T118" s="431">
        <v>0</v>
      </c>
      <c r="U118" s="431">
        <v>350</v>
      </c>
      <c r="V118" s="431">
        <v>1400</v>
      </c>
      <c r="W118" s="431">
        <v>1400</v>
      </c>
      <c r="X118" s="431">
        <v>0</v>
      </c>
      <c r="Y118" s="431">
        <v>0</v>
      </c>
      <c r="Z118" s="431">
        <v>0</v>
      </c>
      <c r="AA118" s="431">
        <v>350</v>
      </c>
      <c r="AB118" s="431">
        <v>350</v>
      </c>
      <c r="AC118" s="431">
        <v>350</v>
      </c>
      <c r="AD118" s="431">
        <v>0</v>
      </c>
      <c r="AE118" s="431">
        <v>0</v>
      </c>
      <c r="AF118" s="431">
        <v>0</v>
      </c>
      <c r="AG118" s="431">
        <v>0</v>
      </c>
      <c r="AH118" s="431">
        <v>0</v>
      </c>
      <c r="AI118" s="431">
        <v>0</v>
      </c>
      <c r="AJ118" s="431">
        <v>0</v>
      </c>
      <c r="AK118" s="431">
        <v>0</v>
      </c>
      <c r="AL118" s="432">
        <v>350</v>
      </c>
      <c r="AM118" s="431">
        <v>350</v>
      </c>
      <c r="AN118" s="432">
        <v>0</v>
      </c>
      <c r="AO118" s="431">
        <v>0</v>
      </c>
      <c r="AP118" s="431">
        <v>1400</v>
      </c>
      <c r="AQ118" s="431"/>
    </row>
    <row r="119" spans="1:43" ht="12.75" customHeight="1">
      <c r="A119" s="157">
        <v>118</v>
      </c>
      <c r="B119" s="341">
        <v>42025</v>
      </c>
      <c r="C119" s="360" t="s">
        <v>1289</v>
      </c>
      <c r="D119" s="360" t="s">
        <v>1251</v>
      </c>
      <c r="E119" s="430" t="s">
        <v>1289</v>
      </c>
      <c r="F119" s="430" t="s">
        <v>7082</v>
      </c>
      <c r="G119" s="359" t="str">
        <f>IF(F119&lt;&gt;"",LOOKUP(F119,Governorate,data!$E$2:$E$19),"")</f>
        <v>IQ-G10</v>
      </c>
      <c r="H119" s="415" t="s">
        <v>7083</v>
      </c>
      <c r="I119" s="359" t="str">
        <f ca="1">IF(H119&lt;&gt;"",LOOKUP(H119,District2,data!$P$2:$P$19),"")</f>
        <v>IQ-D058</v>
      </c>
      <c r="J119" s="430"/>
      <c r="K119" s="430" t="s">
        <v>7126</v>
      </c>
      <c r="L119" s="430" t="s">
        <v>1256</v>
      </c>
      <c r="M119" s="430" t="s">
        <v>7158</v>
      </c>
      <c r="N119" s="430" t="s">
        <v>1261</v>
      </c>
      <c r="O119" s="422">
        <v>200</v>
      </c>
      <c r="P119" s="422">
        <v>200</v>
      </c>
      <c r="Q119" s="422"/>
      <c r="R119" s="431"/>
      <c r="S119" s="431">
        <v>0</v>
      </c>
      <c r="T119" s="431">
        <v>0</v>
      </c>
      <c r="U119" s="431">
        <v>200</v>
      </c>
      <c r="V119" s="431">
        <v>800</v>
      </c>
      <c r="W119" s="431">
        <v>800</v>
      </c>
      <c r="X119" s="431">
        <v>0</v>
      </c>
      <c r="Y119" s="431">
        <v>0</v>
      </c>
      <c r="Z119" s="431">
        <v>0</v>
      </c>
      <c r="AA119" s="431">
        <v>200</v>
      </c>
      <c r="AB119" s="431">
        <v>200</v>
      </c>
      <c r="AC119" s="431">
        <v>200</v>
      </c>
      <c r="AD119" s="431">
        <v>0</v>
      </c>
      <c r="AE119" s="431">
        <v>0</v>
      </c>
      <c r="AF119" s="431">
        <v>0</v>
      </c>
      <c r="AG119" s="431">
        <v>0</v>
      </c>
      <c r="AH119" s="431">
        <v>0</v>
      </c>
      <c r="AI119" s="431">
        <v>0</v>
      </c>
      <c r="AJ119" s="431">
        <v>0</v>
      </c>
      <c r="AK119" s="431">
        <v>0</v>
      </c>
      <c r="AL119" s="432">
        <v>200</v>
      </c>
      <c r="AM119" s="431">
        <v>200</v>
      </c>
      <c r="AN119" s="432">
        <v>0</v>
      </c>
      <c r="AO119" s="431">
        <v>0</v>
      </c>
      <c r="AP119" s="431">
        <v>800</v>
      </c>
      <c r="AQ119" s="431"/>
    </row>
    <row r="120" spans="1:43" ht="12.75" customHeight="1">
      <c r="A120" s="157">
        <v>119</v>
      </c>
      <c r="B120" s="341">
        <v>42025</v>
      </c>
      <c r="C120" s="430" t="s">
        <v>1321</v>
      </c>
      <c r="D120" s="430" t="s">
        <v>1251</v>
      </c>
      <c r="E120" s="430"/>
      <c r="F120" s="430" t="s">
        <v>1349</v>
      </c>
      <c r="G120" s="359" t="str">
        <f>IF(F120&lt;&gt;"",LOOKUP(F120,Governorate,data!$E$2:$E$19),"")</f>
        <v>IQ-G01</v>
      </c>
      <c r="H120" s="415"/>
      <c r="I120" s="359" t="str">
        <f>IF(H120&lt;&gt;"",LOOKUP(H120,District2,data!$P$2:$P$19),"")</f>
        <v/>
      </c>
      <c r="J120" s="430"/>
      <c r="K120" s="430" t="s">
        <v>1259</v>
      </c>
      <c r="L120" s="430" t="s">
        <v>1256</v>
      </c>
      <c r="M120" s="430" t="s">
        <v>7158</v>
      </c>
      <c r="N120" s="430" t="s">
        <v>1261</v>
      </c>
      <c r="O120" s="175">
        <v>200</v>
      </c>
      <c r="P120" s="175">
        <v>200</v>
      </c>
      <c r="Q120" s="175"/>
      <c r="R120" s="431"/>
      <c r="S120" s="431">
        <v>0</v>
      </c>
      <c r="T120" s="431">
        <v>0</v>
      </c>
      <c r="U120" s="431">
        <v>200</v>
      </c>
      <c r="V120" s="431">
        <v>1200</v>
      </c>
      <c r="W120" s="431">
        <v>1200</v>
      </c>
      <c r="X120" s="431">
        <v>200</v>
      </c>
      <c r="Y120" s="431">
        <v>200</v>
      </c>
      <c r="Z120" s="431">
        <v>0</v>
      </c>
      <c r="AA120" s="431">
        <v>0</v>
      </c>
      <c r="AB120" s="431">
        <v>200</v>
      </c>
      <c r="AC120" s="431">
        <v>0</v>
      </c>
      <c r="AD120" s="431">
        <v>0</v>
      </c>
      <c r="AE120" s="431">
        <v>0</v>
      </c>
      <c r="AF120" s="431">
        <v>0</v>
      </c>
      <c r="AG120" s="431">
        <v>0</v>
      </c>
      <c r="AH120" s="431">
        <v>0</v>
      </c>
      <c r="AI120" s="431">
        <v>0</v>
      </c>
      <c r="AJ120" s="431">
        <v>0</v>
      </c>
      <c r="AK120" s="431">
        <v>0</v>
      </c>
      <c r="AL120" s="432">
        <v>0</v>
      </c>
      <c r="AM120" s="431">
        <v>0</v>
      </c>
      <c r="AN120" s="432">
        <v>0</v>
      </c>
      <c r="AO120" s="431">
        <v>0</v>
      </c>
      <c r="AP120" s="431">
        <v>0</v>
      </c>
      <c r="AQ120" s="431"/>
    </row>
    <row r="121" spans="1:43" ht="12.75" customHeight="1">
      <c r="A121" s="157">
        <v>120</v>
      </c>
      <c r="B121" s="418">
        <v>42025</v>
      </c>
      <c r="C121" s="360" t="s">
        <v>1321</v>
      </c>
      <c r="D121" s="360" t="s">
        <v>1251</v>
      </c>
      <c r="E121" s="430"/>
      <c r="F121" s="430" t="s">
        <v>7106</v>
      </c>
      <c r="G121" s="359" t="str">
        <f>IF(F121&lt;&gt;"",LOOKUP(F121,Governorate,data!$E$2:$E$19),"")</f>
        <v>IQ-G04</v>
      </c>
      <c r="H121" s="415" t="s">
        <v>7117</v>
      </c>
      <c r="I121" s="359" t="str">
        <f ca="1">IF(H121&lt;&gt;"",LOOKUP(H121,District2,data!$P$2:$P$19),"")</f>
        <v>IQ-D021</v>
      </c>
      <c r="J121" s="430"/>
      <c r="K121" s="430" t="s">
        <v>1259</v>
      </c>
      <c r="L121" s="430" t="s">
        <v>1256</v>
      </c>
      <c r="M121" s="430" t="s">
        <v>7158</v>
      </c>
      <c r="N121" s="430" t="s">
        <v>1261</v>
      </c>
      <c r="O121" s="431">
        <v>150</v>
      </c>
      <c r="P121" s="422">
        <v>150</v>
      </c>
      <c r="Q121" s="422"/>
      <c r="R121" s="431"/>
      <c r="S121" s="431">
        <v>0</v>
      </c>
      <c r="T121" s="431">
        <v>0</v>
      </c>
      <c r="U121" s="431">
        <v>150</v>
      </c>
      <c r="V121" s="431">
        <v>900</v>
      </c>
      <c r="W121" s="431">
        <v>900</v>
      </c>
      <c r="X121" s="431">
        <v>150</v>
      </c>
      <c r="Y121" s="431">
        <v>150</v>
      </c>
      <c r="Z121" s="431">
        <v>0</v>
      </c>
      <c r="AA121" s="431">
        <v>0</v>
      </c>
      <c r="AB121" s="431">
        <v>150</v>
      </c>
      <c r="AC121" s="431">
        <v>0</v>
      </c>
      <c r="AD121" s="431">
        <v>0</v>
      </c>
      <c r="AE121" s="431">
        <v>0</v>
      </c>
      <c r="AF121" s="431">
        <v>0</v>
      </c>
      <c r="AG121" s="431">
        <v>0</v>
      </c>
      <c r="AH121" s="431">
        <v>0</v>
      </c>
      <c r="AI121" s="431">
        <v>0</v>
      </c>
      <c r="AJ121" s="431">
        <v>0</v>
      </c>
      <c r="AK121" s="431">
        <v>0</v>
      </c>
      <c r="AL121" s="432">
        <v>0</v>
      </c>
      <c r="AM121" s="431">
        <v>0</v>
      </c>
      <c r="AN121" s="432">
        <v>0</v>
      </c>
      <c r="AO121" s="431">
        <v>0</v>
      </c>
      <c r="AP121" s="431">
        <v>0</v>
      </c>
      <c r="AQ121" s="431"/>
    </row>
    <row r="122" spans="1:43" ht="12.75" customHeight="1">
      <c r="A122" s="157">
        <v>121</v>
      </c>
      <c r="B122" s="220">
        <v>42025</v>
      </c>
      <c r="C122" s="430" t="s">
        <v>1307</v>
      </c>
      <c r="D122" s="430" t="s">
        <v>1250</v>
      </c>
      <c r="E122" s="430" t="s">
        <v>1307</v>
      </c>
      <c r="F122" s="430" t="s">
        <v>7095</v>
      </c>
      <c r="G122" s="359"/>
      <c r="H122" s="430" t="s">
        <v>7237</v>
      </c>
      <c r="I122" s="359"/>
      <c r="J122" s="430" t="s">
        <v>7166</v>
      </c>
      <c r="K122" s="430" t="s">
        <v>7126</v>
      </c>
      <c r="L122" s="430" t="s">
        <v>1256</v>
      </c>
      <c r="M122" s="430" t="s">
        <v>7158</v>
      </c>
      <c r="N122" s="430" t="s">
        <v>7125</v>
      </c>
      <c r="O122" s="177" t="s">
        <v>7260</v>
      </c>
      <c r="P122" s="422"/>
      <c r="Q122" s="175"/>
      <c r="R122" s="431"/>
      <c r="S122" s="431">
        <v>0</v>
      </c>
      <c r="T122" s="431">
        <v>0</v>
      </c>
      <c r="U122" s="431">
        <v>0</v>
      </c>
      <c r="V122" s="431">
        <v>0</v>
      </c>
      <c r="W122" s="431">
        <v>0</v>
      </c>
      <c r="X122" s="431">
        <v>0</v>
      </c>
      <c r="Y122" s="431">
        <v>0</v>
      </c>
      <c r="Z122" s="431">
        <v>0</v>
      </c>
      <c r="AA122" s="431">
        <v>0</v>
      </c>
      <c r="AB122" s="431">
        <v>0</v>
      </c>
      <c r="AC122" s="431">
        <v>0</v>
      </c>
      <c r="AD122" s="431">
        <v>0</v>
      </c>
      <c r="AE122" s="431">
        <v>0</v>
      </c>
      <c r="AF122" s="431">
        <v>0</v>
      </c>
      <c r="AG122" s="431">
        <v>0</v>
      </c>
      <c r="AH122" s="431">
        <v>0</v>
      </c>
      <c r="AI122" s="431">
        <v>0</v>
      </c>
      <c r="AJ122" s="431">
        <v>0</v>
      </c>
      <c r="AK122" s="431">
        <v>0</v>
      </c>
      <c r="AL122" s="431">
        <v>0</v>
      </c>
      <c r="AM122" s="431">
        <v>0</v>
      </c>
      <c r="AN122" s="431">
        <v>0</v>
      </c>
      <c r="AO122" s="431">
        <v>163</v>
      </c>
      <c r="AP122" s="431">
        <v>0</v>
      </c>
      <c r="AQ122" s="431"/>
    </row>
    <row r="123" spans="1:43" ht="12.75" customHeight="1">
      <c r="A123" s="157">
        <v>122</v>
      </c>
      <c r="B123" s="220">
        <v>42025</v>
      </c>
      <c r="C123" s="430" t="s">
        <v>1307</v>
      </c>
      <c r="D123" s="430" t="s">
        <v>1250</v>
      </c>
      <c r="E123" s="430" t="s">
        <v>1307</v>
      </c>
      <c r="F123" s="430" t="s">
        <v>7095</v>
      </c>
      <c r="G123" s="359"/>
      <c r="H123" s="430" t="s">
        <v>7236</v>
      </c>
      <c r="I123" s="359"/>
      <c r="J123" s="430" t="s">
        <v>7166</v>
      </c>
      <c r="K123" s="430" t="s">
        <v>7126</v>
      </c>
      <c r="L123" s="430" t="s">
        <v>1256</v>
      </c>
      <c r="M123" s="430" t="s">
        <v>7158</v>
      </c>
      <c r="N123" s="430" t="s">
        <v>7125</v>
      </c>
      <c r="O123" s="177" t="s">
        <v>7260</v>
      </c>
      <c r="P123" s="422"/>
      <c r="Q123" s="175"/>
      <c r="R123" s="431"/>
      <c r="S123" s="431">
        <v>0</v>
      </c>
      <c r="T123" s="431">
        <v>0</v>
      </c>
      <c r="U123" s="431">
        <v>0</v>
      </c>
      <c r="V123" s="431">
        <v>0</v>
      </c>
      <c r="W123" s="431">
        <v>0</v>
      </c>
      <c r="X123" s="431">
        <v>0</v>
      </c>
      <c r="Y123" s="431">
        <v>0</v>
      </c>
      <c r="Z123" s="431">
        <v>0</v>
      </c>
      <c r="AA123" s="431">
        <v>0</v>
      </c>
      <c r="AB123" s="431">
        <v>0</v>
      </c>
      <c r="AC123" s="431">
        <v>0</v>
      </c>
      <c r="AD123" s="431">
        <v>0</v>
      </c>
      <c r="AE123" s="431">
        <v>0</v>
      </c>
      <c r="AF123" s="431">
        <v>0</v>
      </c>
      <c r="AG123" s="431">
        <v>0</v>
      </c>
      <c r="AH123" s="431">
        <v>0</v>
      </c>
      <c r="AI123" s="431">
        <v>0</v>
      </c>
      <c r="AJ123" s="431">
        <v>0</v>
      </c>
      <c r="AK123" s="431">
        <v>0</v>
      </c>
      <c r="AL123" s="431">
        <v>0</v>
      </c>
      <c r="AM123" s="431">
        <v>0</v>
      </c>
      <c r="AN123" s="431">
        <v>0</v>
      </c>
      <c r="AO123" s="431">
        <v>672</v>
      </c>
      <c r="AP123" s="431">
        <v>0</v>
      </c>
      <c r="AQ123" s="431"/>
    </row>
    <row r="124" spans="1:43" ht="12.75" customHeight="1">
      <c r="A124" s="157">
        <v>123</v>
      </c>
      <c r="B124" s="341">
        <v>42025</v>
      </c>
      <c r="C124" s="430" t="s">
        <v>1279</v>
      </c>
      <c r="D124" s="430" t="s">
        <v>1250</v>
      </c>
      <c r="E124" s="430"/>
      <c r="F124" s="430" t="s">
        <v>7111</v>
      </c>
      <c r="G124" s="359"/>
      <c r="H124" s="430" t="s">
        <v>7254</v>
      </c>
      <c r="I124" s="359"/>
      <c r="J124" s="430"/>
      <c r="K124" s="430" t="s">
        <v>7126</v>
      </c>
      <c r="L124" s="430" t="s">
        <v>1256</v>
      </c>
      <c r="M124" s="430" t="s">
        <v>7158</v>
      </c>
      <c r="N124" s="430" t="s">
        <v>1261</v>
      </c>
      <c r="O124" s="44">
        <v>105</v>
      </c>
      <c r="P124" s="422"/>
      <c r="Q124" s="422"/>
      <c r="R124" s="431"/>
      <c r="S124" s="431">
        <v>0</v>
      </c>
      <c r="T124" s="431">
        <v>0</v>
      </c>
      <c r="U124" s="431">
        <v>0</v>
      </c>
      <c r="V124" s="431">
        <v>446</v>
      </c>
      <c r="W124" s="431">
        <v>630</v>
      </c>
      <c r="X124" s="431">
        <v>0</v>
      </c>
      <c r="Y124" s="431">
        <v>0</v>
      </c>
      <c r="Z124" s="431">
        <v>0</v>
      </c>
      <c r="AA124" s="431">
        <v>105</v>
      </c>
      <c r="AB124" s="431">
        <v>0</v>
      </c>
      <c r="AC124" s="431">
        <v>0</v>
      </c>
      <c r="AD124" s="431">
        <v>0</v>
      </c>
      <c r="AE124" s="431">
        <v>0</v>
      </c>
      <c r="AF124" s="431">
        <v>0</v>
      </c>
      <c r="AG124" s="431">
        <v>0</v>
      </c>
      <c r="AH124" s="431">
        <v>0</v>
      </c>
      <c r="AI124" s="431">
        <v>0</v>
      </c>
      <c r="AJ124" s="431">
        <v>0</v>
      </c>
      <c r="AK124" s="431">
        <v>0</v>
      </c>
      <c r="AL124" s="431">
        <v>0</v>
      </c>
      <c r="AM124" s="431">
        <v>0</v>
      </c>
      <c r="AN124" s="431">
        <v>0</v>
      </c>
      <c r="AO124" s="431">
        <v>105</v>
      </c>
      <c r="AP124" s="431">
        <v>0</v>
      </c>
      <c r="AQ124" s="431"/>
    </row>
    <row r="125" spans="1:43" ht="12.75" customHeight="1">
      <c r="A125" s="157">
        <v>124</v>
      </c>
      <c r="B125" s="341">
        <v>42025</v>
      </c>
      <c r="C125" s="430" t="s">
        <v>1279</v>
      </c>
      <c r="D125" s="430" t="s">
        <v>1250</v>
      </c>
      <c r="E125" s="430"/>
      <c r="F125" s="430" t="s">
        <v>7111</v>
      </c>
      <c r="G125" s="359"/>
      <c r="H125" s="430" t="s">
        <v>7254</v>
      </c>
      <c r="I125" s="359"/>
      <c r="J125" s="430"/>
      <c r="K125" s="430" t="s">
        <v>7126</v>
      </c>
      <c r="L125" s="430" t="s">
        <v>1256</v>
      </c>
      <c r="M125" s="430" t="s">
        <v>7158</v>
      </c>
      <c r="N125" s="430" t="s">
        <v>1261</v>
      </c>
      <c r="O125" s="44">
        <v>195</v>
      </c>
      <c r="P125" s="422"/>
      <c r="Q125" s="422"/>
      <c r="R125" s="431"/>
      <c r="S125" s="431">
        <v>0</v>
      </c>
      <c r="T125" s="431">
        <v>0</v>
      </c>
      <c r="U125" s="431">
        <v>0</v>
      </c>
      <c r="V125" s="431">
        <v>564</v>
      </c>
      <c r="W125" s="431">
        <v>1170</v>
      </c>
      <c r="X125" s="431">
        <v>0</v>
      </c>
      <c r="Y125" s="431">
        <v>0</v>
      </c>
      <c r="Z125" s="431">
        <v>0</v>
      </c>
      <c r="AA125" s="431">
        <v>195</v>
      </c>
      <c r="AB125" s="431">
        <v>0</v>
      </c>
      <c r="AC125" s="431">
        <v>0</v>
      </c>
      <c r="AD125" s="431">
        <v>0</v>
      </c>
      <c r="AE125" s="431">
        <v>0</v>
      </c>
      <c r="AF125" s="431">
        <v>0</v>
      </c>
      <c r="AG125" s="431">
        <v>0</v>
      </c>
      <c r="AH125" s="431">
        <v>0</v>
      </c>
      <c r="AI125" s="431">
        <v>0</v>
      </c>
      <c r="AJ125" s="431">
        <v>0</v>
      </c>
      <c r="AK125" s="431">
        <v>0</v>
      </c>
      <c r="AL125" s="431">
        <v>0</v>
      </c>
      <c r="AM125" s="431">
        <v>0</v>
      </c>
      <c r="AN125" s="431">
        <v>0</v>
      </c>
      <c r="AO125" s="431">
        <v>195</v>
      </c>
      <c r="AP125" s="431">
        <v>0</v>
      </c>
      <c r="AQ125" s="431"/>
    </row>
    <row r="126" spans="1:43" ht="12.75" customHeight="1">
      <c r="A126" s="157">
        <v>125</v>
      </c>
      <c r="B126" s="341">
        <v>42025</v>
      </c>
      <c r="C126" s="430" t="s">
        <v>1321</v>
      </c>
      <c r="D126" s="360" t="s">
        <v>1251</v>
      </c>
      <c r="E126" s="360" t="s">
        <v>7288</v>
      </c>
      <c r="F126" s="430" t="s">
        <v>7082</v>
      </c>
      <c r="G126" s="359"/>
      <c r="H126" s="430" t="s">
        <v>7084</v>
      </c>
      <c r="I126" s="359"/>
      <c r="J126" s="430"/>
      <c r="K126" s="430" t="s">
        <v>7126</v>
      </c>
      <c r="L126" s="430" t="s">
        <v>1256</v>
      </c>
      <c r="M126" s="430" t="s">
        <v>7158</v>
      </c>
      <c r="N126" s="430" t="s">
        <v>1261</v>
      </c>
      <c r="O126" s="179">
        <v>109</v>
      </c>
      <c r="P126" s="196">
        <v>109</v>
      </c>
      <c r="Q126" s="196"/>
      <c r="R126" s="431"/>
      <c r="S126" s="431">
        <v>0</v>
      </c>
      <c r="T126" s="431">
        <v>0</v>
      </c>
      <c r="U126" s="216">
        <v>109</v>
      </c>
      <c r="V126" s="216">
        <v>654</v>
      </c>
      <c r="W126" s="216">
        <v>654</v>
      </c>
      <c r="X126" s="216">
        <v>109</v>
      </c>
      <c r="Y126" s="216">
        <v>109</v>
      </c>
      <c r="Z126" s="431">
        <v>0</v>
      </c>
      <c r="AA126" s="216">
        <v>109</v>
      </c>
      <c r="AB126" s="216">
        <v>109</v>
      </c>
      <c r="AC126" s="216">
        <v>109</v>
      </c>
      <c r="AD126" s="431">
        <v>0</v>
      </c>
      <c r="AE126" s="431">
        <v>0</v>
      </c>
      <c r="AF126" s="431">
        <v>0</v>
      </c>
      <c r="AG126" s="431">
        <v>0</v>
      </c>
      <c r="AH126" s="431">
        <v>0</v>
      </c>
      <c r="AI126" s="431">
        <v>0</v>
      </c>
      <c r="AJ126" s="431">
        <v>0</v>
      </c>
      <c r="AK126" s="431">
        <v>0</v>
      </c>
      <c r="AL126" s="432">
        <v>0</v>
      </c>
      <c r="AM126" s="431">
        <v>0</v>
      </c>
      <c r="AN126" s="432">
        <v>0</v>
      </c>
      <c r="AO126" s="431">
        <v>0</v>
      </c>
      <c r="AP126" s="431">
        <v>0</v>
      </c>
      <c r="AQ126" s="431"/>
    </row>
    <row r="127" spans="1:43" ht="12.75" customHeight="1">
      <c r="A127" s="157">
        <v>126</v>
      </c>
      <c r="B127" s="341">
        <v>42025</v>
      </c>
      <c r="C127" s="430" t="s">
        <v>1321</v>
      </c>
      <c r="D127" s="430" t="s">
        <v>1251</v>
      </c>
      <c r="E127" s="360" t="s">
        <v>7288</v>
      </c>
      <c r="F127" s="430" t="s">
        <v>7085</v>
      </c>
      <c r="G127" s="359"/>
      <c r="H127" s="430"/>
      <c r="I127" s="359"/>
      <c r="J127" s="51"/>
      <c r="K127" s="51" t="s">
        <v>7126</v>
      </c>
      <c r="L127" s="430" t="s">
        <v>1256</v>
      </c>
      <c r="M127" s="430" t="s">
        <v>7158</v>
      </c>
      <c r="N127" s="430" t="s">
        <v>1261</v>
      </c>
      <c r="O127" s="174">
        <v>143</v>
      </c>
      <c r="P127" s="178">
        <v>143</v>
      </c>
      <c r="Q127" s="178"/>
      <c r="R127" s="431"/>
      <c r="S127" s="217">
        <v>0</v>
      </c>
      <c r="T127" s="217">
        <v>0</v>
      </c>
      <c r="U127" s="217">
        <v>143</v>
      </c>
      <c r="V127" s="217">
        <v>0</v>
      </c>
      <c r="W127" s="217">
        <v>858</v>
      </c>
      <c r="X127" s="217">
        <v>143</v>
      </c>
      <c r="Y127" s="217">
        <v>143</v>
      </c>
      <c r="Z127" s="218">
        <v>0</v>
      </c>
      <c r="AA127" s="217">
        <v>143</v>
      </c>
      <c r="AB127" s="217">
        <v>143</v>
      </c>
      <c r="AC127" s="217">
        <v>143</v>
      </c>
      <c r="AD127" s="431">
        <v>0</v>
      </c>
      <c r="AE127" s="431">
        <v>0</v>
      </c>
      <c r="AF127" s="431">
        <v>0</v>
      </c>
      <c r="AG127" s="431">
        <v>0</v>
      </c>
      <c r="AH127" s="431">
        <v>0</v>
      </c>
      <c r="AI127" s="431">
        <v>0</v>
      </c>
      <c r="AJ127" s="431">
        <v>0</v>
      </c>
      <c r="AK127" s="431">
        <v>0</v>
      </c>
      <c r="AL127" s="432">
        <v>0</v>
      </c>
      <c r="AM127" s="431">
        <v>0</v>
      </c>
      <c r="AN127" s="432">
        <v>0</v>
      </c>
      <c r="AO127" s="431">
        <v>0</v>
      </c>
      <c r="AP127" s="431">
        <v>0</v>
      </c>
      <c r="AQ127" s="431"/>
    </row>
    <row r="128" spans="1:43" ht="12.75" customHeight="1">
      <c r="A128" s="157">
        <v>127</v>
      </c>
      <c r="B128" s="341">
        <v>42026</v>
      </c>
      <c r="C128" s="430" t="s">
        <v>1289</v>
      </c>
      <c r="D128" s="430" t="s">
        <v>1251</v>
      </c>
      <c r="E128" s="430" t="s">
        <v>1289</v>
      </c>
      <c r="F128" s="430" t="s">
        <v>7089</v>
      </c>
      <c r="G128" s="359" t="str">
        <f>IF(F128&lt;&gt;"",LOOKUP(F128,Governorate,data!$E$2:$E$19),"")</f>
        <v>IQ-G17</v>
      </c>
      <c r="H128" s="415" t="s">
        <v>7116</v>
      </c>
      <c r="I128" s="359" t="str">
        <f ca="1">IF(H128&lt;&gt;"",LOOKUP(H128,District2,data!$P$2:$P$19),"")</f>
        <v>IQ-D098</v>
      </c>
      <c r="J128" s="430"/>
      <c r="K128" s="430" t="s">
        <v>7126</v>
      </c>
      <c r="L128" s="430" t="s">
        <v>1256</v>
      </c>
      <c r="M128" s="430" t="s">
        <v>7158</v>
      </c>
      <c r="N128" s="430" t="s">
        <v>1261</v>
      </c>
      <c r="O128" s="422">
        <v>150</v>
      </c>
      <c r="P128" s="422">
        <v>150</v>
      </c>
      <c r="Q128" s="422"/>
      <c r="R128" s="431"/>
      <c r="S128" s="431">
        <v>0</v>
      </c>
      <c r="T128" s="431">
        <v>0</v>
      </c>
      <c r="U128" s="431">
        <v>150</v>
      </c>
      <c r="V128" s="431">
        <v>600</v>
      </c>
      <c r="W128" s="431">
        <v>600</v>
      </c>
      <c r="X128" s="431">
        <v>0</v>
      </c>
      <c r="Y128" s="431">
        <v>0</v>
      </c>
      <c r="Z128" s="431">
        <v>0</v>
      </c>
      <c r="AA128" s="431">
        <v>150</v>
      </c>
      <c r="AB128" s="431">
        <v>150</v>
      </c>
      <c r="AC128" s="431">
        <v>150</v>
      </c>
      <c r="AD128" s="431">
        <v>0</v>
      </c>
      <c r="AE128" s="431">
        <v>0</v>
      </c>
      <c r="AF128" s="431">
        <v>0</v>
      </c>
      <c r="AG128" s="431">
        <v>0</v>
      </c>
      <c r="AH128" s="431">
        <v>0</v>
      </c>
      <c r="AI128" s="431">
        <v>0</v>
      </c>
      <c r="AJ128" s="431">
        <v>0</v>
      </c>
      <c r="AK128" s="431">
        <v>0</v>
      </c>
      <c r="AL128" s="432">
        <v>150</v>
      </c>
      <c r="AM128" s="431">
        <v>150</v>
      </c>
      <c r="AN128" s="432">
        <v>0</v>
      </c>
      <c r="AO128" s="431">
        <v>0</v>
      </c>
      <c r="AP128" s="431">
        <v>600</v>
      </c>
      <c r="AQ128" s="431"/>
    </row>
    <row r="129" spans="1:43" ht="12.75" customHeight="1">
      <c r="A129" s="157">
        <v>128</v>
      </c>
      <c r="B129" s="341">
        <v>42026</v>
      </c>
      <c r="C129" s="360" t="s">
        <v>1289</v>
      </c>
      <c r="D129" s="360" t="s">
        <v>1251</v>
      </c>
      <c r="E129" s="430" t="s">
        <v>1289</v>
      </c>
      <c r="F129" s="430" t="s">
        <v>7085</v>
      </c>
      <c r="G129" s="359" t="str">
        <f>IF(F129&lt;&gt;"",LOOKUP(F129,Governorate,data!$E$2:$E$19),"")</f>
        <v>IQ-G13</v>
      </c>
      <c r="H129" s="415" t="s">
        <v>7092</v>
      </c>
      <c r="I129" s="359" t="str">
        <f ca="1">IF(H129&lt;&gt;"",LOOKUP(H129,District2,data!$P$2:$P$19),"")</f>
        <v>IQ-D076</v>
      </c>
      <c r="J129" s="430"/>
      <c r="K129" s="430" t="s">
        <v>7126</v>
      </c>
      <c r="L129" s="430" t="s">
        <v>1256</v>
      </c>
      <c r="M129" s="430" t="s">
        <v>7158</v>
      </c>
      <c r="N129" s="430" t="s">
        <v>1261</v>
      </c>
      <c r="O129" s="422">
        <v>350</v>
      </c>
      <c r="P129" s="422">
        <v>350</v>
      </c>
      <c r="Q129" s="422"/>
      <c r="R129" s="431"/>
      <c r="S129" s="431">
        <v>0</v>
      </c>
      <c r="T129" s="431">
        <v>0</v>
      </c>
      <c r="U129" s="431">
        <v>350</v>
      </c>
      <c r="V129" s="431">
        <v>1400</v>
      </c>
      <c r="W129" s="431">
        <v>1400</v>
      </c>
      <c r="X129" s="431">
        <v>0</v>
      </c>
      <c r="Y129" s="431">
        <v>0</v>
      </c>
      <c r="Z129" s="431">
        <v>0</v>
      </c>
      <c r="AA129" s="431">
        <v>350</v>
      </c>
      <c r="AB129" s="431">
        <v>350</v>
      </c>
      <c r="AC129" s="431">
        <v>350</v>
      </c>
      <c r="AD129" s="431">
        <v>0</v>
      </c>
      <c r="AE129" s="431">
        <v>0</v>
      </c>
      <c r="AF129" s="431">
        <v>0</v>
      </c>
      <c r="AG129" s="431">
        <v>0</v>
      </c>
      <c r="AH129" s="431">
        <v>0</v>
      </c>
      <c r="AI129" s="431">
        <v>0</v>
      </c>
      <c r="AJ129" s="431">
        <v>0</v>
      </c>
      <c r="AK129" s="431">
        <v>0</v>
      </c>
      <c r="AL129" s="432">
        <v>350</v>
      </c>
      <c r="AM129" s="431">
        <v>350</v>
      </c>
      <c r="AN129" s="432">
        <v>0</v>
      </c>
      <c r="AO129" s="431">
        <v>0</v>
      </c>
      <c r="AP129" s="431">
        <v>1400</v>
      </c>
      <c r="AQ129" s="431"/>
    </row>
    <row r="130" spans="1:43" ht="12.75" customHeight="1">
      <c r="A130" s="157">
        <v>129</v>
      </c>
      <c r="B130" s="341">
        <v>42026</v>
      </c>
      <c r="C130" s="430" t="s">
        <v>1289</v>
      </c>
      <c r="D130" s="430" t="s">
        <v>1251</v>
      </c>
      <c r="E130" s="430" t="s">
        <v>1289</v>
      </c>
      <c r="F130" s="430" t="s">
        <v>7106</v>
      </c>
      <c r="G130" s="359" t="str">
        <f>IF(F130&lt;&gt;"",LOOKUP(F130,Governorate,data!$E$2:$E$19),"")</f>
        <v>IQ-G04</v>
      </c>
      <c r="H130" s="415" t="s">
        <v>7117</v>
      </c>
      <c r="I130" s="359" t="str">
        <f ca="1">IF(H130&lt;&gt;"",LOOKUP(H130,District2,data!$P$2:$P$19),"")</f>
        <v>IQ-D021</v>
      </c>
      <c r="J130" s="430"/>
      <c r="K130" s="430" t="s">
        <v>7126</v>
      </c>
      <c r="L130" s="430" t="s">
        <v>1256</v>
      </c>
      <c r="M130" s="430" t="s">
        <v>7158</v>
      </c>
      <c r="N130" s="430" t="s">
        <v>1261</v>
      </c>
      <c r="O130" s="422">
        <v>150</v>
      </c>
      <c r="P130" s="422">
        <v>150</v>
      </c>
      <c r="Q130" s="422"/>
      <c r="R130" s="431"/>
      <c r="S130" s="431">
        <v>0</v>
      </c>
      <c r="T130" s="431">
        <v>0</v>
      </c>
      <c r="U130" s="431">
        <v>150</v>
      </c>
      <c r="V130" s="431">
        <v>600</v>
      </c>
      <c r="W130" s="431">
        <v>600</v>
      </c>
      <c r="X130" s="431">
        <v>0</v>
      </c>
      <c r="Y130" s="431">
        <v>0</v>
      </c>
      <c r="Z130" s="431">
        <v>0</v>
      </c>
      <c r="AA130" s="431">
        <v>150</v>
      </c>
      <c r="AB130" s="431">
        <v>150</v>
      </c>
      <c r="AC130" s="431">
        <v>150</v>
      </c>
      <c r="AD130" s="431">
        <v>0</v>
      </c>
      <c r="AE130" s="431">
        <v>0</v>
      </c>
      <c r="AF130" s="431">
        <v>0</v>
      </c>
      <c r="AG130" s="431">
        <v>0</v>
      </c>
      <c r="AH130" s="431">
        <v>0</v>
      </c>
      <c r="AI130" s="431">
        <v>0</v>
      </c>
      <c r="AJ130" s="431">
        <v>0</v>
      </c>
      <c r="AK130" s="431">
        <v>0</v>
      </c>
      <c r="AL130" s="432">
        <v>150</v>
      </c>
      <c r="AM130" s="431">
        <v>150</v>
      </c>
      <c r="AN130" s="432">
        <v>0</v>
      </c>
      <c r="AO130" s="431">
        <v>0</v>
      </c>
      <c r="AP130" s="431">
        <v>600</v>
      </c>
      <c r="AQ130" s="431"/>
    </row>
    <row r="131" spans="1:43" ht="12.75" customHeight="1">
      <c r="A131" s="157">
        <v>130</v>
      </c>
      <c r="B131" s="341">
        <v>42026</v>
      </c>
      <c r="C131" s="430" t="s">
        <v>1289</v>
      </c>
      <c r="D131" s="430" t="s">
        <v>1251</v>
      </c>
      <c r="E131" s="430" t="s">
        <v>1289</v>
      </c>
      <c r="F131" s="430" t="s">
        <v>1347</v>
      </c>
      <c r="G131" s="359" t="str">
        <f>IF(F131&lt;&gt;"",LOOKUP(F131,Governorate,data!$E$2:$E$19),"")</f>
        <v>IQ-G08</v>
      </c>
      <c r="H131" s="415" t="s">
        <v>7110</v>
      </c>
      <c r="I131" s="359" t="str">
        <f ca="1">IF(H131&lt;&gt;"",LOOKUP(H131,District2,data!$P$2:$P$19),"")</f>
        <v>IQ-D050</v>
      </c>
      <c r="J131" s="430" t="s">
        <v>1249</v>
      </c>
      <c r="K131" s="430" t="s">
        <v>7126</v>
      </c>
      <c r="L131" s="430" t="s">
        <v>1256</v>
      </c>
      <c r="M131" s="430" t="s">
        <v>7158</v>
      </c>
      <c r="N131" s="430" t="s">
        <v>1261</v>
      </c>
      <c r="O131" s="422">
        <v>360</v>
      </c>
      <c r="P131" s="422">
        <v>360</v>
      </c>
      <c r="Q131" s="422"/>
      <c r="R131" s="431"/>
      <c r="S131" s="431">
        <v>0</v>
      </c>
      <c r="T131" s="431">
        <v>0</v>
      </c>
      <c r="U131" s="431">
        <v>360</v>
      </c>
      <c r="V131" s="431">
        <v>1440</v>
      </c>
      <c r="W131" s="431">
        <v>1440</v>
      </c>
      <c r="X131" s="431">
        <v>0</v>
      </c>
      <c r="Y131" s="431">
        <v>0</v>
      </c>
      <c r="Z131" s="431">
        <v>0</v>
      </c>
      <c r="AA131" s="431">
        <v>360</v>
      </c>
      <c r="AB131" s="431">
        <v>360</v>
      </c>
      <c r="AC131" s="431">
        <v>360</v>
      </c>
      <c r="AD131" s="431">
        <v>0</v>
      </c>
      <c r="AE131" s="431">
        <v>0</v>
      </c>
      <c r="AF131" s="431">
        <v>0</v>
      </c>
      <c r="AG131" s="431">
        <v>0</v>
      </c>
      <c r="AH131" s="431">
        <v>0</v>
      </c>
      <c r="AI131" s="431">
        <v>0</v>
      </c>
      <c r="AJ131" s="431">
        <v>0</v>
      </c>
      <c r="AK131" s="431">
        <v>0</v>
      </c>
      <c r="AL131" s="432">
        <v>360</v>
      </c>
      <c r="AM131" s="431">
        <v>360</v>
      </c>
      <c r="AN131" s="432">
        <v>0</v>
      </c>
      <c r="AO131" s="431">
        <v>0</v>
      </c>
      <c r="AP131" s="431">
        <v>1440</v>
      </c>
      <c r="AQ131" s="431"/>
    </row>
    <row r="132" spans="1:43" ht="12.75" customHeight="1">
      <c r="A132" s="157">
        <v>131</v>
      </c>
      <c r="B132" s="341">
        <v>42026</v>
      </c>
      <c r="C132" s="360" t="s">
        <v>1289</v>
      </c>
      <c r="D132" s="360" t="s">
        <v>1251</v>
      </c>
      <c r="E132" s="430" t="s">
        <v>1289</v>
      </c>
      <c r="F132" s="430" t="s">
        <v>7111</v>
      </c>
      <c r="G132" s="359" t="str">
        <f>IF(F132&lt;&gt;"",LOOKUP(F132,Governorate,data!$E$2:$E$19),"")</f>
        <v>IQ-G15</v>
      </c>
      <c r="H132" s="415" t="s">
        <v>7112</v>
      </c>
      <c r="I132" s="359" t="str">
        <f ca="1">IF(H132&lt;&gt;"",LOOKUP(H132,District2,data!$P$2:$P$19),"")</f>
        <v>IQ-D091</v>
      </c>
      <c r="J132" s="430"/>
      <c r="K132" s="430" t="s">
        <v>7126</v>
      </c>
      <c r="L132" s="430" t="s">
        <v>1256</v>
      </c>
      <c r="M132" s="430" t="s">
        <v>7158</v>
      </c>
      <c r="N132" s="430" t="s">
        <v>1261</v>
      </c>
      <c r="O132" s="422">
        <v>150</v>
      </c>
      <c r="P132" s="422">
        <v>150</v>
      </c>
      <c r="Q132" s="422"/>
      <c r="R132" s="431"/>
      <c r="S132" s="431">
        <v>0</v>
      </c>
      <c r="T132" s="431">
        <v>0</v>
      </c>
      <c r="U132" s="431">
        <v>150</v>
      </c>
      <c r="V132" s="431">
        <v>600</v>
      </c>
      <c r="W132" s="431">
        <v>600</v>
      </c>
      <c r="X132" s="431">
        <v>0</v>
      </c>
      <c r="Y132" s="431">
        <v>0</v>
      </c>
      <c r="Z132" s="431">
        <v>0</v>
      </c>
      <c r="AA132" s="431">
        <v>150</v>
      </c>
      <c r="AB132" s="431">
        <v>150</v>
      </c>
      <c r="AC132" s="431">
        <v>150</v>
      </c>
      <c r="AD132" s="431">
        <v>0</v>
      </c>
      <c r="AE132" s="431">
        <v>0</v>
      </c>
      <c r="AF132" s="431">
        <v>0</v>
      </c>
      <c r="AG132" s="431">
        <v>0</v>
      </c>
      <c r="AH132" s="431">
        <v>0</v>
      </c>
      <c r="AI132" s="431">
        <v>0</v>
      </c>
      <c r="AJ132" s="431">
        <v>0</v>
      </c>
      <c r="AK132" s="431">
        <v>0</v>
      </c>
      <c r="AL132" s="432">
        <v>150</v>
      </c>
      <c r="AM132" s="431">
        <v>150</v>
      </c>
      <c r="AN132" s="432">
        <v>0</v>
      </c>
      <c r="AO132" s="431">
        <v>0</v>
      </c>
      <c r="AP132" s="431">
        <v>600</v>
      </c>
      <c r="AQ132" s="431"/>
    </row>
    <row r="133" spans="1:43" ht="12.75" customHeight="1">
      <c r="A133" s="157">
        <v>132</v>
      </c>
      <c r="B133" s="342">
        <v>42026</v>
      </c>
      <c r="C133" s="360" t="s">
        <v>1289</v>
      </c>
      <c r="D133" s="360" t="s">
        <v>1251</v>
      </c>
      <c r="E133" s="430" t="s">
        <v>1289</v>
      </c>
      <c r="F133" s="430" t="s">
        <v>7089</v>
      </c>
      <c r="G133" s="359" t="str">
        <f>IF(F133&lt;&gt;"",LOOKUP(F133,Governorate,data!$E$2:$E$19),"")</f>
        <v>IQ-G17</v>
      </c>
      <c r="H133" s="415" t="s">
        <v>7116</v>
      </c>
      <c r="I133" s="359" t="str">
        <f ca="1">IF(H133&lt;&gt;"",LOOKUP(H133,District2,data!$P$2:$P$19),"")</f>
        <v>IQ-D098</v>
      </c>
      <c r="J133" s="430"/>
      <c r="K133" s="430" t="s">
        <v>7126</v>
      </c>
      <c r="L133" s="430" t="s">
        <v>1256</v>
      </c>
      <c r="M133" s="430" t="s">
        <v>7158</v>
      </c>
      <c r="N133" s="430" t="s">
        <v>1261</v>
      </c>
      <c r="O133" s="422">
        <v>150</v>
      </c>
      <c r="P133" s="422">
        <v>150</v>
      </c>
      <c r="Q133" s="422"/>
      <c r="R133" s="431"/>
      <c r="S133" s="431">
        <v>0</v>
      </c>
      <c r="T133" s="431">
        <v>0</v>
      </c>
      <c r="U133" s="431">
        <v>150</v>
      </c>
      <c r="V133" s="431">
        <v>600</v>
      </c>
      <c r="W133" s="431">
        <v>600</v>
      </c>
      <c r="X133" s="431">
        <v>0</v>
      </c>
      <c r="Y133" s="431">
        <v>0</v>
      </c>
      <c r="Z133" s="431">
        <v>0</v>
      </c>
      <c r="AA133" s="431">
        <v>150</v>
      </c>
      <c r="AB133" s="431">
        <v>150</v>
      </c>
      <c r="AC133" s="431">
        <v>150</v>
      </c>
      <c r="AD133" s="431">
        <v>0</v>
      </c>
      <c r="AE133" s="431">
        <v>0</v>
      </c>
      <c r="AF133" s="431">
        <v>0</v>
      </c>
      <c r="AG133" s="431">
        <v>0</v>
      </c>
      <c r="AH133" s="431">
        <v>0</v>
      </c>
      <c r="AI133" s="431">
        <v>0</v>
      </c>
      <c r="AJ133" s="431">
        <v>0</v>
      </c>
      <c r="AK133" s="431">
        <v>0</v>
      </c>
      <c r="AL133" s="432">
        <v>150</v>
      </c>
      <c r="AM133" s="431">
        <v>150</v>
      </c>
      <c r="AN133" s="432">
        <v>0</v>
      </c>
      <c r="AO133" s="431">
        <v>0</v>
      </c>
      <c r="AP133" s="431">
        <v>600</v>
      </c>
      <c r="AQ133" s="431"/>
    </row>
    <row r="134" spans="1:43" ht="12.75" customHeight="1">
      <c r="A134" s="157">
        <v>133</v>
      </c>
      <c r="B134" s="341">
        <v>42026</v>
      </c>
      <c r="C134" s="430" t="s">
        <v>1321</v>
      </c>
      <c r="D134" s="430" t="s">
        <v>1251</v>
      </c>
      <c r="E134" s="430"/>
      <c r="F134" s="430" t="s">
        <v>1349</v>
      </c>
      <c r="G134" s="359" t="str">
        <f>IF(F134&lt;&gt;"",LOOKUP(F134,Governorate,data!$E$2:$E$19),"")</f>
        <v>IQ-G01</v>
      </c>
      <c r="H134" s="415"/>
      <c r="I134" s="359" t="str">
        <f>IF(H134&lt;&gt;"",LOOKUP(H134,District2,data!$P$2:$P$19),"")</f>
        <v/>
      </c>
      <c r="J134" s="430"/>
      <c r="K134" s="430" t="s">
        <v>1259</v>
      </c>
      <c r="L134" s="430" t="s">
        <v>1256</v>
      </c>
      <c r="M134" s="430" t="s">
        <v>7158</v>
      </c>
      <c r="N134" s="430" t="s">
        <v>1261</v>
      </c>
      <c r="O134" s="175">
        <v>150</v>
      </c>
      <c r="P134" s="175">
        <v>150</v>
      </c>
      <c r="Q134" s="175"/>
      <c r="R134" s="431"/>
      <c r="S134" s="431">
        <v>0</v>
      </c>
      <c r="T134" s="431">
        <v>0</v>
      </c>
      <c r="U134" s="431">
        <v>150</v>
      </c>
      <c r="V134" s="431">
        <v>900</v>
      </c>
      <c r="W134" s="431">
        <v>900</v>
      </c>
      <c r="X134" s="431">
        <v>150</v>
      </c>
      <c r="Y134" s="431">
        <v>150</v>
      </c>
      <c r="Z134" s="431">
        <v>0</v>
      </c>
      <c r="AA134" s="431">
        <v>0</v>
      </c>
      <c r="AB134" s="431">
        <v>150</v>
      </c>
      <c r="AC134" s="431">
        <v>0</v>
      </c>
      <c r="AD134" s="431">
        <v>0</v>
      </c>
      <c r="AE134" s="431">
        <v>0</v>
      </c>
      <c r="AF134" s="431">
        <v>0</v>
      </c>
      <c r="AG134" s="431">
        <v>0</v>
      </c>
      <c r="AH134" s="431">
        <v>0</v>
      </c>
      <c r="AI134" s="431">
        <v>0</v>
      </c>
      <c r="AJ134" s="431">
        <v>0</v>
      </c>
      <c r="AK134" s="431">
        <v>0</v>
      </c>
      <c r="AL134" s="432">
        <v>0</v>
      </c>
      <c r="AM134" s="431">
        <v>0</v>
      </c>
      <c r="AN134" s="432">
        <v>0</v>
      </c>
      <c r="AO134" s="431">
        <v>0</v>
      </c>
      <c r="AP134" s="431">
        <v>0</v>
      </c>
      <c r="AQ134" s="431"/>
    </row>
    <row r="135" spans="1:43" ht="12.75" customHeight="1">
      <c r="A135" s="157">
        <v>134</v>
      </c>
      <c r="B135" s="418">
        <v>42026</v>
      </c>
      <c r="C135" s="360" t="s">
        <v>1321</v>
      </c>
      <c r="D135" s="360" t="s">
        <v>1251</v>
      </c>
      <c r="E135" s="360"/>
      <c r="F135" s="430" t="s">
        <v>7120</v>
      </c>
      <c r="G135" s="359"/>
      <c r="H135" s="415" t="s">
        <v>7230</v>
      </c>
      <c r="I135" s="359" t="str">
        <f ca="1">IF(H135&lt;&gt;"",LOOKUP(H135,District2,data!$P$2:$P$19),"")</f>
        <v>IQ-D053</v>
      </c>
      <c r="J135" s="430"/>
      <c r="K135" s="430" t="s">
        <v>1259</v>
      </c>
      <c r="L135" s="430" t="s">
        <v>1256</v>
      </c>
      <c r="M135" s="430" t="s">
        <v>7158</v>
      </c>
      <c r="N135" s="430" t="s">
        <v>1261</v>
      </c>
      <c r="O135" s="431">
        <v>100</v>
      </c>
      <c r="P135" s="422">
        <v>100</v>
      </c>
      <c r="Q135" s="422"/>
      <c r="R135" s="431"/>
      <c r="S135" s="431">
        <v>0</v>
      </c>
      <c r="T135" s="431">
        <v>0</v>
      </c>
      <c r="U135" s="431">
        <v>100</v>
      </c>
      <c r="V135" s="431">
        <v>600</v>
      </c>
      <c r="W135" s="431">
        <v>600</v>
      </c>
      <c r="X135" s="431">
        <v>100</v>
      </c>
      <c r="Y135" s="431">
        <v>100</v>
      </c>
      <c r="Z135" s="431">
        <v>0</v>
      </c>
      <c r="AA135" s="431">
        <v>0</v>
      </c>
      <c r="AB135" s="431">
        <v>100</v>
      </c>
      <c r="AC135" s="431">
        <v>0</v>
      </c>
      <c r="AD135" s="431">
        <v>0</v>
      </c>
      <c r="AE135" s="431">
        <v>0</v>
      </c>
      <c r="AF135" s="431">
        <v>0</v>
      </c>
      <c r="AG135" s="431">
        <v>0</v>
      </c>
      <c r="AH135" s="431">
        <v>0</v>
      </c>
      <c r="AI135" s="431">
        <v>0</v>
      </c>
      <c r="AJ135" s="431">
        <v>0</v>
      </c>
      <c r="AK135" s="431">
        <v>0</v>
      </c>
      <c r="AL135" s="432">
        <v>0</v>
      </c>
      <c r="AM135" s="431">
        <v>0</v>
      </c>
      <c r="AN135" s="432">
        <v>0</v>
      </c>
      <c r="AO135" s="431">
        <v>0</v>
      </c>
      <c r="AP135" s="431">
        <v>0</v>
      </c>
      <c r="AQ135" s="431"/>
    </row>
    <row r="136" spans="1:43" ht="12.75" customHeight="1">
      <c r="A136" s="157">
        <v>135</v>
      </c>
      <c r="B136" s="220">
        <v>42026</v>
      </c>
      <c r="C136" s="430" t="s">
        <v>1307</v>
      </c>
      <c r="D136" s="430" t="s">
        <v>1250</v>
      </c>
      <c r="E136" s="430" t="s">
        <v>1307</v>
      </c>
      <c r="F136" s="430" t="s">
        <v>7095</v>
      </c>
      <c r="G136" s="359"/>
      <c r="H136" s="430" t="s">
        <v>7103</v>
      </c>
      <c r="I136" s="359"/>
      <c r="J136" s="430" t="s">
        <v>7166</v>
      </c>
      <c r="K136" s="430" t="s">
        <v>7126</v>
      </c>
      <c r="L136" s="430" t="s">
        <v>1256</v>
      </c>
      <c r="M136" s="430" t="s">
        <v>7158</v>
      </c>
      <c r="N136" s="430" t="s">
        <v>7125</v>
      </c>
      <c r="O136" s="177" t="s">
        <v>7260</v>
      </c>
      <c r="P136" s="422"/>
      <c r="Q136" s="175"/>
      <c r="R136" s="431"/>
      <c r="S136" s="431">
        <v>0</v>
      </c>
      <c r="T136" s="431">
        <v>0</v>
      </c>
      <c r="U136" s="431">
        <v>0</v>
      </c>
      <c r="V136" s="431">
        <v>0</v>
      </c>
      <c r="W136" s="431">
        <v>0</v>
      </c>
      <c r="X136" s="431">
        <v>0</v>
      </c>
      <c r="Y136" s="431">
        <v>0</v>
      </c>
      <c r="Z136" s="431">
        <v>0</v>
      </c>
      <c r="AA136" s="431">
        <v>0</v>
      </c>
      <c r="AB136" s="431">
        <v>0</v>
      </c>
      <c r="AC136" s="431">
        <v>0</v>
      </c>
      <c r="AD136" s="431">
        <v>0</v>
      </c>
      <c r="AE136" s="431">
        <v>0</v>
      </c>
      <c r="AF136" s="431">
        <v>0</v>
      </c>
      <c r="AG136" s="431">
        <v>0</v>
      </c>
      <c r="AH136" s="431">
        <v>0</v>
      </c>
      <c r="AI136" s="431">
        <v>0</v>
      </c>
      <c r="AJ136" s="431">
        <v>0</v>
      </c>
      <c r="AK136" s="431">
        <v>0</v>
      </c>
      <c r="AL136" s="431">
        <v>0</v>
      </c>
      <c r="AM136" s="431">
        <v>0</v>
      </c>
      <c r="AN136" s="431">
        <v>0</v>
      </c>
      <c r="AO136" s="431">
        <v>285</v>
      </c>
      <c r="AP136" s="431">
        <v>0</v>
      </c>
      <c r="AQ136" s="431"/>
    </row>
    <row r="137" spans="1:43" ht="12.75" customHeight="1">
      <c r="A137" s="157">
        <v>136</v>
      </c>
      <c r="B137" s="341">
        <v>42026</v>
      </c>
      <c r="C137" s="48" t="s">
        <v>1321</v>
      </c>
      <c r="D137" s="360" t="s">
        <v>1251</v>
      </c>
      <c r="E137" s="355" t="s">
        <v>1308</v>
      </c>
      <c r="F137" s="430" t="s">
        <v>1347</v>
      </c>
      <c r="G137" s="359"/>
      <c r="H137" s="355" t="s">
        <v>1176</v>
      </c>
      <c r="I137" s="359"/>
      <c r="J137" s="430"/>
      <c r="K137" s="430" t="s">
        <v>7126</v>
      </c>
      <c r="L137" s="430" t="s">
        <v>1256</v>
      </c>
      <c r="M137" s="430" t="s">
        <v>7158</v>
      </c>
      <c r="N137" s="430"/>
      <c r="O137" s="347">
        <v>300</v>
      </c>
      <c r="P137" s="175">
        <v>300</v>
      </c>
      <c r="Q137" s="175"/>
      <c r="R137" s="431"/>
      <c r="S137" s="431">
        <v>0</v>
      </c>
      <c r="T137" s="431">
        <v>0</v>
      </c>
      <c r="U137" s="347">
        <v>300</v>
      </c>
      <c r="V137" s="347"/>
      <c r="W137" s="347">
        <v>1800</v>
      </c>
      <c r="X137" s="347">
        <v>300</v>
      </c>
      <c r="Y137" s="347">
        <v>300</v>
      </c>
      <c r="Z137" s="431">
        <v>0</v>
      </c>
      <c r="AA137" s="347">
        <v>300</v>
      </c>
      <c r="AB137" s="347">
        <v>0</v>
      </c>
      <c r="AC137" s="347">
        <v>0</v>
      </c>
      <c r="AD137" s="431">
        <v>0</v>
      </c>
      <c r="AE137" s="431">
        <v>0</v>
      </c>
      <c r="AF137" s="431">
        <v>0</v>
      </c>
      <c r="AG137" s="431">
        <v>0</v>
      </c>
      <c r="AH137" s="431">
        <v>0</v>
      </c>
      <c r="AI137" s="431">
        <v>0</v>
      </c>
      <c r="AJ137" s="431">
        <v>0</v>
      </c>
      <c r="AK137" s="431">
        <v>0</v>
      </c>
      <c r="AL137" s="431">
        <v>0</v>
      </c>
      <c r="AM137" s="431">
        <v>0</v>
      </c>
      <c r="AN137" s="431">
        <v>0</v>
      </c>
      <c r="AO137" s="431">
        <v>0</v>
      </c>
      <c r="AP137" s="431">
        <v>0</v>
      </c>
      <c r="AQ137" s="431"/>
    </row>
    <row r="138" spans="1:43" ht="12.75" customHeight="1">
      <c r="A138" s="157">
        <v>137</v>
      </c>
      <c r="B138" s="341">
        <v>42026</v>
      </c>
      <c r="C138" s="48" t="s">
        <v>1321</v>
      </c>
      <c r="D138" s="360" t="s">
        <v>1251</v>
      </c>
      <c r="E138" s="355" t="s">
        <v>1308</v>
      </c>
      <c r="F138" s="430" t="s">
        <v>1347</v>
      </c>
      <c r="G138" s="359"/>
      <c r="H138" s="355" t="s">
        <v>31</v>
      </c>
      <c r="I138" s="359"/>
      <c r="J138" s="430"/>
      <c r="K138" s="430" t="s">
        <v>7126</v>
      </c>
      <c r="L138" s="430" t="s">
        <v>1256</v>
      </c>
      <c r="M138" s="430" t="s">
        <v>7158</v>
      </c>
      <c r="N138" s="430"/>
      <c r="O138" s="347">
        <v>268</v>
      </c>
      <c r="P138" s="175">
        <v>268</v>
      </c>
      <c r="Q138" s="175"/>
      <c r="R138" s="431"/>
      <c r="S138" s="431">
        <v>0</v>
      </c>
      <c r="T138" s="431">
        <v>0</v>
      </c>
      <c r="U138" s="347">
        <v>268</v>
      </c>
      <c r="V138" s="347">
        <v>0</v>
      </c>
      <c r="W138" s="347">
        <v>1608</v>
      </c>
      <c r="X138" s="347">
        <v>268</v>
      </c>
      <c r="Y138" s="347">
        <v>268</v>
      </c>
      <c r="Z138" s="431">
        <v>0</v>
      </c>
      <c r="AA138" s="347">
        <v>268</v>
      </c>
      <c r="AB138" s="347">
        <v>0</v>
      </c>
      <c r="AC138" s="347">
        <v>0</v>
      </c>
      <c r="AD138" s="431">
        <v>0</v>
      </c>
      <c r="AE138" s="431">
        <v>0</v>
      </c>
      <c r="AF138" s="431">
        <v>0</v>
      </c>
      <c r="AG138" s="431">
        <v>0</v>
      </c>
      <c r="AH138" s="431">
        <v>0</v>
      </c>
      <c r="AI138" s="431">
        <v>0</v>
      </c>
      <c r="AJ138" s="431">
        <v>0</v>
      </c>
      <c r="AK138" s="431">
        <v>0</v>
      </c>
      <c r="AL138" s="431">
        <v>0</v>
      </c>
      <c r="AM138" s="431">
        <v>0</v>
      </c>
      <c r="AN138" s="431">
        <v>0</v>
      </c>
      <c r="AO138" s="431">
        <v>0</v>
      </c>
      <c r="AP138" s="431">
        <v>0</v>
      </c>
      <c r="AQ138" s="431"/>
    </row>
    <row r="139" spans="1:43" ht="12.75" customHeight="1">
      <c r="A139" s="157">
        <v>138</v>
      </c>
      <c r="B139" s="341">
        <v>42026</v>
      </c>
      <c r="C139" s="415" t="s">
        <v>1321</v>
      </c>
      <c r="D139" s="415" t="s">
        <v>1251</v>
      </c>
      <c r="E139" s="222" t="s">
        <v>1268</v>
      </c>
      <c r="F139" s="415" t="s">
        <v>7087</v>
      </c>
      <c r="G139" s="359"/>
      <c r="H139" s="415" t="s">
        <v>7088</v>
      </c>
      <c r="I139" s="359"/>
      <c r="J139" s="430" t="s">
        <v>7166</v>
      </c>
      <c r="K139" s="430" t="s">
        <v>1259</v>
      </c>
      <c r="L139" s="430" t="s">
        <v>1256</v>
      </c>
      <c r="M139" s="430" t="s">
        <v>7158</v>
      </c>
      <c r="N139" s="430" t="s">
        <v>1261</v>
      </c>
      <c r="O139" s="422">
        <v>100</v>
      </c>
      <c r="P139" s="422">
        <v>100</v>
      </c>
      <c r="Q139" s="422"/>
      <c r="R139" s="431"/>
      <c r="S139" s="218">
        <v>0</v>
      </c>
      <c r="T139" s="218">
        <v>0</v>
      </c>
      <c r="U139" s="218">
        <v>100</v>
      </c>
      <c r="V139" s="218">
        <v>600</v>
      </c>
      <c r="W139" s="218">
        <v>600</v>
      </c>
      <c r="X139" s="218">
        <v>100</v>
      </c>
      <c r="Y139" s="218">
        <v>100</v>
      </c>
      <c r="Z139" s="218">
        <v>0</v>
      </c>
      <c r="AA139" s="218">
        <v>0</v>
      </c>
      <c r="AB139" s="218">
        <v>100</v>
      </c>
      <c r="AC139" s="218">
        <v>100</v>
      </c>
      <c r="AD139" s="431">
        <v>0</v>
      </c>
      <c r="AE139" s="431">
        <v>0</v>
      </c>
      <c r="AF139" s="431">
        <v>0</v>
      </c>
      <c r="AG139" s="431">
        <v>0</v>
      </c>
      <c r="AH139" s="431">
        <v>0</v>
      </c>
      <c r="AI139" s="431">
        <v>0</v>
      </c>
      <c r="AJ139" s="431">
        <v>0</v>
      </c>
      <c r="AK139" s="431">
        <v>0</v>
      </c>
      <c r="AL139" s="432">
        <v>0</v>
      </c>
      <c r="AM139" s="431">
        <v>0</v>
      </c>
      <c r="AN139" s="432">
        <v>0</v>
      </c>
      <c r="AO139" s="431">
        <v>0</v>
      </c>
      <c r="AP139" s="431">
        <v>0</v>
      </c>
      <c r="AQ139" s="431"/>
    </row>
    <row r="140" spans="1:43" ht="12.75" customHeight="1">
      <c r="A140" s="157">
        <v>139</v>
      </c>
      <c r="B140" s="341">
        <v>42026</v>
      </c>
      <c r="C140" s="415" t="s">
        <v>1321</v>
      </c>
      <c r="D140" s="415" t="s">
        <v>1251</v>
      </c>
      <c r="E140" s="222" t="s">
        <v>1268</v>
      </c>
      <c r="F140" s="415" t="s">
        <v>7087</v>
      </c>
      <c r="G140" s="359"/>
      <c r="H140" s="415" t="s">
        <v>7088</v>
      </c>
      <c r="I140" s="359"/>
      <c r="J140" s="430" t="s">
        <v>7166</v>
      </c>
      <c r="K140" s="430" t="s">
        <v>1259</v>
      </c>
      <c r="L140" s="430" t="s">
        <v>1256</v>
      </c>
      <c r="M140" s="430" t="s">
        <v>7158</v>
      </c>
      <c r="N140" s="430" t="s">
        <v>1261</v>
      </c>
      <c r="O140" s="422">
        <v>70</v>
      </c>
      <c r="P140" s="422">
        <v>70</v>
      </c>
      <c r="Q140" s="422"/>
      <c r="R140" s="431"/>
      <c r="S140" s="218">
        <v>0</v>
      </c>
      <c r="T140" s="218">
        <v>0</v>
      </c>
      <c r="U140" s="218">
        <v>70</v>
      </c>
      <c r="V140" s="218">
        <v>420</v>
      </c>
      <c r="W140" s="218">
        <v>420</v>
      </c>
      <c r="X140" s="218">
        <v>70</v>
      </c>
      <c r="Y140" s="218">
        <v>70</v>
      </c>
      <c r="Z140" s="218">
        <v>0</v>
      </c>
      <c r="AA140" s="218">
        <v>0</v>
      </c>
      <c r="AB140" s="218">
        <v>70</v>
      </c>
      <c r="AC140" s="218">
        <v>70</v>
      </c>
      <c r="AD140" s="431">
        <v>0</v>
      </c>
      <c r="AE140" s="431">
        <v>0</v>
      </c>
      <c r="AF140" s="431">
        <v>0</v>
      </c>
      <c r="AG140" s="431">
        <v>0</v>
      </c>
      <c r="AH140" s="431">
        <v>0</v>
      </c>
      <c r="AI140" s="431">
        <v>0</v>
      </c>
      <c r="AJ140" s="431">
        <v>0</v>
      </c>
      <c r="AK140" s="431">
        <v>0</v>
      </c>
      <c r="AL140" s="432">
        <v>0</v>
      </c>
      <c r="AM140" s="431">
        <v>0</v>
      </c>
      <c r="AN140" s="432">
        <v>0</v>
      </c>
      <c r="AO140" s="431">
        <v>0</v>
      </c>
      <c r="AP140" s="431">
        <v>0</v>
      </c>
      <c r="AQ140" s="431"/>
    </row>
    <row r="141" spans="1:43" ht="12.75" customHeight="1">
      <c r="A141" s="157">
        <v>140</v>
      </c>
      <c r="B141" s="341">
        <v>42026</v>
      </c>
      <c r="C141" s="430" t="s">
        <v>1321</v>
      </c>
      <c r="D141" s="360" t="s">
        <v>1251</v>
      </c>
      <c r="E141" s="360" t="s">
        <v>7288</v>
      </c>
      <c r="F141" s="430" t="s">
        <v>7082</v>
      </c>
      <c r="G141" s="359"/>
      <c r="H141" s="430" t="s">
        <v>7084</v>
      </c>
      <c r="I141" s="359"/>
      <c r="J141" s="430"/>
      <c r="K141" s="430" t="s">
        <v>7126</v>
      </c>
      <c r="L141" s="430" t="s">
        <v>1256</v>
      </c>
      <c r="M141" s="430" t="s">
        <v>7158</v>
      </c>
      <c r="N141" s="430" t="s">
        <v>1261</v>
      </c>
      <c r="O141" s="179">
        <v>101</v>
      </c>
      <c r="P141" s="196">
        <v>101</v>
      </c>
      <c r="Q141" s="196"/>
      <c r="R141" s="431"/>
      <c r="S141" s="431">
        <v>0</v>
      </c>
      <c r="T141" s="431">
        <v>0</v>
      </c>
      <c r="U141" s="216">
        <v>101</v>
      </c>
      <c r="V141" s="216">
        <v>606</v>
      </c>
      <c r="W141" s="216">
        <v>606</v>
      </c>
      <c r="X141" s="216">
        <v>101</v>
      </c>
      <c r="Y141" s="216">
        <v>101</v>
      </c>
      <c r="Z141" s="431">
        <v>0</v>
      </c>
      <c r="AA141" s="216">
        <v>101</v>
      </c>
      <c r="AB141" s="216">
        <v>101</v>
      </c>
      <c r="AC141" s="216">
        <v>101</v>
      </c>
      <c r="AD141" s="431">
        <v>0</v>
      </c>
      <c r="AE141" s="431">
        <v>0</v>
      </c>
      <c r="AF141" s="431">
        <v>0</v>
      </c>
      <c r="AG141" s="431">
        <v>0</v>
      </c>
      <c r="AH141" s="431">
        <v>0</v>
      </c>
      <c r="AI141" s="431">
        <v>0</v>
      </c>
      <c r="AJ141" s="431">
        <v>0</v>
      </c>
      <c r="AK141" s="431">
        <v>0</v>
      </c>
      <c r="AL141" s="432">
        <v>0</v>
      </c>
      <c r="AM141" s="431">
        <v>0</v>
      </c>
      <c r="AN141" s="432">
        <v>0</v>
      </c>
      <c r="AO141" s="431">
        <v>0</v>
      </c>
      <c r="AP141" s="431">
        <v>0</v>
      </c>
      <c r="AQ141" s="431"/>
    </row>
    <row r="142" spans="1:43" ht="12.75" customHeight="1">
      <c r="A142" s="157">
        <v>141</v>
      </c>
      <c r="B142" s="341">
        <v>42029</v>
      </c>
      <c r="C142" s="48" t="s">
        <v>1321</v>
      </c>
      <c r="D142" s="360" t="s">
        <v>1251</v>
      </c>
      <c r="E142" s="355" t="s">
        <v>1308</v>
      </c>
      <c r="F142" s="430" t="s">
        <v>1347</v>
      </c>
      <c r="G142" s="359"/>
      <c r="H142" s="355" t="s">
        <v>7240</v>
      </c>
      <c r="I142" s="359"/>
      <c r="J142" s="430"/>
      <c r="K142" s="430" t="s">
        <v>7126</v>
      </c>
      <c r="L142" s="430" t="s">
        <v>1256</v>
      </c>
      <c r="M142" s="430" t="s">
        <v>7158</v>
      </c>
      <c r="N142" s="430"/>
      <c r="O142" s="347">
        <v>123</v>
      </c>
      <c r="P142" s="175">
        <v>123</v>
      </c>
      <c r="Q142" s="175"/>
      <c r="R142" s="431"/>
      <c r="S142" s="431">
        <v>0</v>
      </c>
      <c r="T142" s="431">
        <v>0</v>
      </c>
      <c r="U142" s="347">
        <v>123</v>
      </c>
      <c r="V142" s="347">
        <v>0</v>
      </c>
      <c r="W142" s="347">
        <v>738</v>
      </c>
      <c r="X142" s="347">
        <v>123</v>
      </c>
      <c r="Y142" s="347">
        <v>123</v>
      </c>
      <c r="Z142" s="431">
        <v>0</v>
      </c>
      <c r="AA142" s="347">
        <v>123</v>
      </c>
      <c r="AB142" s="347">
        <v>0</v>
      </c>
      <c r="AC142" s="347">
        <v>0</v>
      </c>
      <c r="AD142" s="431">
        <v>0</v>
      </c>
      <c r="AE142" s="431">
        <v>0</v>
      </c>
      <c r="AF142" s="431">
        <v>0</v>
      </c>
      <c r="AG142" s="431">
        <v>0</v>
      </c>
      <c r="AH142" s="431">
        <v>0</v>
      </c>
      <c r="AI142" s="431">
        <v>0</v>
      </c>
      <c r="AJ142" s="431">
        <v>0</v>
      </c>
      <c r="AK142" s="431">
        <v>0</v>
      </c>
      <c r="AL142" s="432">
        <v>0</v>
      </c>
      <c r="AM142" s="431">
        <v>0</v>
      </c>
      <c r="AN142" s="432">
        <v>0</v>
      </c>
      <c r="AO142" s="431">
        <v>0</v>
      </c>
      <c r="AP142" s="431">
        <v>0</v>
      </c>
      <c r="AQ142" s="431"/>
    </row>
    <row r="143" spans="1:43" ht="12.75" customHeight="1">
      <c r="A143" s="157">
        <v>142</v>
      </c>
      <c r="B143" s="341">
        <v>42030</v>
      </c>
      <c r="C143" s="430" t="s">
        <v>1289</v>
      </c>
      <c r="D143" s="430" t="s">
        <v>1251</v>
      </c>
      <c r="E143" s="430" t="s">
        <v>1289</v>
      </c>
      <c r="F143" s="430" t="s">
        <v>7085</v>
      </c>
      <c r="G143" s="359" t="str">
        <f>IF(F143&lt;&gt;"",LOOKUP(F143,Governorate,data!$E$2:$E$19),"")</f>
        <v>IQ-G13</v>
      </c>
      <c r="H143" s="415" t="s">
        <v>7086</v>
      </c>
      <c r="I143" s="359" t="str">
        <f ca="1">IF(H143&lt;&gt;"",LOOKUP(H143,District2,data!$P$2:$P$19),"")</f>
        <v>IQ-D074</v>
      </c>
      <c r="J143" s="430"/>
      <c r="K143" s="430" t="s">
        <v>7126</v>
      </c>
      <c r="L143" s="430" t="s">
        <v>1256</v>
      </c>
      <c r="M143" s="430" t="s">
        <v>7158</v>
      </c>
      <c r="N143" s="430" t="s">
        <v>1261</v>
      </c>
      <c r="O143" s="422">
        <v>350</v>
      </c>
      <c r="P143" s="422">
        <v>350</v>
      </c>
      <c r="Q143" s="422"/>
      <c r="R143" s="431"/>
      <c r="S143" s="431">
        <v>0</v>
      </c>
      <c r="T143" s="431">
        <v>0</v>
      </c>
      <c r="U143" s="431">
        <v>350</v>
      </c>
      <c r="V143" s="431">
        <v>1400</v>
      </c>
      <c r="W143" s="431">
        <v>1400</v>
      </c>
      <c r="X143" s="431">
        <v>0</v>
      </c>
      <c r="Y143" s="431">
        <v>0</v>
      </c>
      <c r="Z143" s="431">
        <v>0</v>
      </c>
      <c r="AA143" s="431">
        <v>350</v>
      </c>
      <c r="AB143" s="431">
        <v>350</v>
      </c>
      <c r="AC143" s="431">
        <v>350</v>
      </c>
      <c r="AD143" s="431">
        <v>0</v>
      </c>
      <c r="AE143" s="431">
        <v>0</v>
      </c>
      <c r="AF143" s="431">
        <v>0</v>
      </c>
      <c r="AG143" s="431">
        <v>0</v>
      </c>
      <c r="AH143" s="431">
        <v>0</v>
      </c>
      <c r="AI143" s="431">
        <v>0</v>
      </c>
      <c r="AJ143" s="431">
        <v>0</v>
      </c>
      <c r="AK143" s="431">
        <v>0</v>
      </c>
      <c r="AL143" s="432">
        <v>350</v>
      </c>
      <c r="AM143" s="431">
        <v>350</v>
      </c>
      <c r="AN143" s="432">
        <v>0</v>
      </c>
      <c r="AO143" s="431">
        <v>0</v>
      </c>
      <c r="AP143" s="431">
        <v>1400</v>
      </c>
      <c r="AQ143" s="431"/>
    </row>
    <row r="144" spans="1:43" ht="12.75" customHeight="1">
      <c r="A144" s="157">
        <v>143</v>
      </c>
      <c r="B144" s="418">
        <v>42030</v>
      </c>
      <c r="C144" s="430" t="s">
        <v>1321</v>
      </c>
      <c r="D144" s="360" t="s">
        <v>1251</v>
      </c>
      <c r="E144" s="430"/>
      <c r="F144" s="430" t="s">
        <v>7097</v>
      </c>
      <c r="G144" s="359" t="str">
        <f>IF(F144&lt;&gt;"",LOOKUP(F144,Governorate,data!$E$2:$E$19),"")</f>
        <v>IQ-G06</v>
      </c>
      <c r="H144" s="415"/>
      <c r="I144" s="359" t="str">
        <f>IF(H144&lt;&gt;"",LOOKUP(H144,District2,data!$P$2:$P$19),"")</f>
        <v/>
      </c>
      <c r="J144" s="430"/>
      <c r="K144" s="430" t="s">
        <v>1259</v>
      </c>
      <c r="L144" s="430" t="s">
        <v>1256</v>
      </c>
      <c r="M144" s="430" t="s">
        <v>7158</v>
      </c>
      <c r="N144" s="430" t="s">
        <v>1261</v>
      </c>
      <c r="O144" s="431">
        <v>100</v>
      </c>
      <c r="P144" s="422">
        <v>100</v>
      </c>
      <c r="Q144" s="422"/>
      <c r="R144" s="431"/>
      <c r="S144" s="431">
        <v>0</v>
      </c>
      <c r="T144" s="431">
        <v>0</v>
      </c>
      <c r="U144" s="431">
        <v>100</v>
      </c>
      <c r="V144" s="431">
        <v>600</v>
      </c>
      <c r="W144" s="431">
        <v>600</v>
      </c>
      <c r="X144" s="431">
        <v>100</v>
      </c>
      <c r="Y144" s="431">
        <v>100</v>
      </c>
      <c r="Z144" s="431">
        <v>0</v>
      </c>
      <c r="AA144" s="431">
        <v>0</v>
      </c>
      <c r="AB144" s="431">
        <v>100</v>
      </c>
      <c r="AC144" s="431">
        <v>0</v>
      </c>
      <c r="AD144" s="431">
        <v>0</v>
      </c>
      <c r="AE144" s="431">
        <v>0</v>
      </c>
      <c r="AF144" s="431">
        <v>0</v>
      </c>
      <c r="AG144" s="431">
        <v>0</v>
      </c>
      <c r="AH144" s="431">
        <v>0</v>
      </c>
      <c r="AI144" s="431">
        <v>0</v>
      </c>
      <c r="AJ144" s="431">
        <v>0</v>
      </c>
      <c r="AK144" s="431">
        <v>0</v>
      </c>
      <c r="AL144" s="432">
        <v>0</v>
      </c>
      <c r="AM144" s="431">
        <v>0</v>
      </c>
      <c r="AN144" s="432">
        <v>0</v>
      </c>
      <c r="AO144" s="431">
        <v>0</v>
      </c>
      <c r="AP144" s="431">
        <v>0</v>
      </c>
      <c r="AQ144" s="431"/>
    </row>
    <row r="145" spans="1:43" ht="12.75" customHeight="1">
      <c r="A145" s="157">
        <v>144</v>
      </c>
      <c r="B145" s="341">
        <v>42030</v>
      </c>
      <c r="C145" s="430" t="s">
        <v>1345</v>
      </c>
      <c r="D145" s="430" t="s">
        <v>1250</v>
      </c>
      <c r="E145" s="430" t="s">
        <v>1273</v>
      </c>
      <c r="F145" s="430" t="s">
        <v>1347</v>
      </c>
      <c r="G145" s="359" t="str">
        <f>IF(F145&lt;&gt;"",LOOKUP(F145,Governorate,data!$E$2:$E$19),"")</f>
        <v>IQ-G08</v>
      </c>
      <c r="H145" s="415" t="s">
        <v>7110</v>
      </c>
      <c r="I145" s="359" t="str">
        <f ca="1">IF(H145&lt;&gt;"",LOOKUP(H145,District2,data!$P$2:$P$19),"")</f>
        <v>IQ-D050</v>
      </c>
      <c r="J145" s="430" t="s">
        <v>7169</v>
      </c>
      <c r="K145" s="430" t="s">
        <v>7126</v>
      </c>
      <c r="L145" s="430" t="s">
        <v>1256</v>
      </c>
      <c r="M145" s="430" t="s">
        <v>7158</v>
      </c>
      <c r="N145" s="430" t="s">
        <v>7125</v>
      </c>
      <c r="O145" s="431">
        <v>2604</v>
      </c>
      <c r="P145" s="422">
        <v>2604</v>
      </c>
      <c r="Q145" s="422"/>
      <c r="R145" s="431"/>
      <c r="S145" s="431">
        <v>0</v>
      </c>
      <c r="T145" s="431">
        <v>0</v>
      </c>
      <c r="U145" s="431">
        <v>0</v>
      </c>
      <c r="V145" s="431">
        <v>0</v>
      </c>
      <c r="W145" s="347">
        <v>15624</v>
      </c>
      <c r="X145" s="431">
        <v>0</v>
      </c>
      <c r="Y145" s="347">
        <v>5104</v>
      </c>
      <c r="Z145" s="431">
        <v>0</v>
      </c>
      <c r="AA145" s="347">
        <v>2604</v>
      </c>
      <c r="AB145" s="431">
        <v>2202</v>
      </c>
      <c r="AC145" s="431">
        <v>0</v>
      </c>
      <c r="AD145" s="431">
        <v>0</v>
      </c>
      <c r="AE145" s="431">
        <v>0</v>
      </c>
      <c r="AF145" s="431">
        <v>0</v>
      </c>
      <c r="AG145" s="431">
        <v>0</v>
      </c>
      <c r="AH145" s="431">
        <v>0</v>
      </c>
      <c r="AI145" s="431">
        <v>0</v>
      </c>
      <c r="AJ145" s="431">
        <v>0</v>
      </c>
      <c r="AK145" s="431">
        <v>0</v>
      </c>
      <c r="AL145" s="431">
        <v>0</v>
      </c>
      <c r="AM145" s="434">
        <v>2604</v>
      </c>
      <c r="AN145" s="432">
        <v>0</v>
      </c>
      <c r="AO145" s="432">
        <v>0</v>
      </c>
      <c r="AP145" s="432">
        <v>0</v>
      </c>
      <c r="AQ145" s="431"/>
    </row>
    <row r="146" spans="1:43" ht="12.75" customHeight="1">
      <c r="A146" s="157">
        <v>145</v>
      </c>
      <c r="B146" s="341">
        <v>42030</v>
      </c>
      <c r="C146" s="430" t="s">
        <v>1307</v>
      </c>
      <c r="D146" s="430" t="s">
        <v>1250</v>
      </c>
      <c r="E146" s="430" t="s">
        <v>1307</v>
      </c>
      <c r="F146" s="430" t="s">
        <v>1347</v>
      </c>
      <c r="G146" s="359" t="str">
        <f>IF(F146&lt;&gt;"",LOOKUP(F146,Governorate,data!$E$2:$E$19),"")</f>
        <v>IQ-G08</v>
      </c>
      <c r="H146" s="415" t="s">
        <v>1348</v>
      </c>
      <c r="I146" s="359" t="str">
        <f ca="1">IF(H146&lt;&gt;"",LOOKUP(H146,District2,data!$P$2:$P$19),"")</f>
        <v>IQ-D051</v>
      </c>
      <c r="J146" s="430"/>
      <c r="K146" s="430" t="s">
        <v>7126</v>
      </c>
      <c r="L146" s="430" t="s">
        <v>1256</v>
      </c>
      <c r="M146" s="430" t="s">
        <v>7158</v>
      </c>
      <c r="N146" s="430" t="s">
        <v>7125</v>
      </c>
      <c r="O146" s="177" t="s">
        <v>7260</v>
      </c>
      <c r="P146" s="175"/>
      <c r="Q146" s="175"/>
      <c r="R146" s="431"/>
      <c r="S146" s="431">
        <v>0</v>
      </c>
      <c r="T146" s="431">
        <v>0</v>
      </c>
      <c r="U146" s="431">
        <v>0</v>
      </c>
      <c r="V146" s="431">
        <v>0</v>
      </c>
      <c r="W146" s="431">
        <v>0</v>
      </c>
      <c r="X146" s="431">
        <v>0</v>
      </c>
      <c r="Y146" s="431">
        <v>0</v>
      </c>
      <c r="Z146" s="431">
        <v>0</v>
      </c>
      <c r="AA146" s="431">
        <v>0</v>
      </c>
      <c r="AB146" s="431">
        <v>0</v>
      </c>
      <c r="AC146" s="431">
        <v>0</v>
      </c>
      <c r="AD146" s="431">
        <v>0</v>
      </c>
      <c r="AE146" s="431">
        <v>0</v>
      </c>
      <c r="AF146" s="431">
        <v>0</v>
      </c>
      <c r="AG146" s="431">
        <v>0</v>
      </c>
      <c r="AH146" s="431">
        <v>0</v>
      </c>
      <c r="AI146" s="431">
        <v>0</v>
      </c>
      <c r="AJ146" s="431">
        <v>0</v>
      </c>
      <c r="AK146" s="431">
        <v>0</v>
      </c>
      <c r="AL146" s="431">
        <v>0</v>
      </c>
      <c r="AM146" s="431">
        <v>0</v>
      </c>
      <c r="AN146" s="431">
        <v>0</v>
      </c>
      <c r="AO146" s="347">
        <v>951</v>
      </c>
      <c r="AP146" s="431">
        <v>0</v>
      </c>
      <c r="AQ146" s="431"/>
    </row>
    <row r="147" spans="1:43" ht="12.75" customHeight="1">
      <c r="A147" s="157">
        <v>146</v>
      </c>
      <c r="B147" s="220">
        <v>42030</v>
      </c>
      <c r="C147" s="430" t="s">
        <v>1307</v>
      </c>
      <c r="D147" s="430" t="s">
        <v>1250</v>
      </c>
      <c r="E147" s="430" t="s">
        <v>1307</v>
      </c>
      <c r="F147" s="430" t="s">
        <v>7095</v>
      </c>
      <c r="G147" s="359"/>
      <c r="H147" s="430" t="s">
        <v>7236</v>
      </c>
      <c r="I147" s="359"/>
      <c r="J147" s="430" t="s">
        <v>7166</v>
      </c>
      <c r="K147" s="430" t="s">
        <v>7126</v>
      </c>
      <c r="L147" s="430" t="s">
        <v>1256</v>
      </c>
      <c r="M147" s="430" t="s">
        <v>7158</v>
      </c>
      <c r="N147" s="430" t="s">
        <v>7125</v>
      </c>
      <c r="O147" s="177" t="s">
        <v>7260</v>
      </c>
      <c r="P147" s="422"/>
      <c r="Q147" s="175"/>
      <c r="R147" s="431"/>
      <c r="S147" s="431">
        <v>0</v>
      </c>
      <c r="T147" s="431">
        <v>0</v>
      </c>
      <c r="U147" s="431">
        <v>0</v>
      </c>
      <c r="V147" s="431">
        <v>0</v>
      </c>
      <c r="W147" s="431">
        <v>0</v>
      </c>
      <c r="X147" s="431">
        <v>0</v>
      </c>
      <c r="Y147" s="431">
        <v>0</v>
      </c>
      <c r="Z147" s="431">
        <v>0</v>
      </c>
      <c r="AA147" s="431">
        <v>0</v>
      </c>
      <c r="AB147" s="431">
        <v>0</v>
      </c>
      <c r="AC147" s="431">
        <v>0</v>
      </c>
      <c r="AD147" s="431">
        <v>0</v>
      </c>
      <c r="AE147" s="431">
        <v>0</v>
      </c>
      <c r="AF147" s="431">
        <v>0</v>
      </c>
      <c r="AG147" s="431">
        <v>0</v>
      </c>
      <c r="AH147" s="431">
        <v>0</v>
      </c>
      <c r="AI147" s="431">
        <v>0</v>
      </c>
      <c r="AJ147" s="431">
        <v>0</v>
      </c>
      <c r="AK147" s="431">
        <v>0</v>
      </c>
      <c r="AL147" s="431">
        <v>0</v>
      </c>
      <c r="AM147" s="431">
        <v>0</v>
      </c>
      <c r="AN147" s="431">
        <v>0</v>
      </c>
      <c r="AO147" s="431">
        <v>222</v>
      </c>
      <c r="AP147" s="431">
        <v>0</v>
      </c>
      <c r="AQ147" s="431"/>
    </row>
    <row r="148" spans="1:43" ht="12.75" customHeight="1">
      <c r="A148" s="157">
        <v>147</v>
      </c>
      <c r="B148" s="341">
        <v>42030</v>
      </c>
      <c r="C148" s="48" t="s">
        <v>1321</v>
      </c>
      <c r="D148" s="360" t="s">
        <v>1251</v>
      </c>
      <c r="E148" s="355" t="s">
        <v>1308</v>
      </c>
      <c r="F148" s="430" t="s">
        <v>1347</v>
      </c>
      <c r="G148" s="359"/>
      <c r="H148" s="355" t="s">
        <v>31</v>
      </c>
      <c r="I148" s="359"/>
      <c r="J148" s="430"/>
      <c r="K148" s="430" t="s">
        <v>7126</v>
      </c>
      <c r="L148" s="430" t="s">
        <v>1256</v>
      </c>
      <c r="M148" s="430" t="s">
        <v>7158</v>
      </c>
      <c r="N148" s="430"/>
      <c r="O148" s="347">
        <v>132</v>
      </c>
      <c r="P148" s="175">
        <v>132</v>
      </c>
      <c r="Q148" s="175"/>
      <c r="R148" s="431"/>
      <c r="S148" s="431">
        <v>0</v>
      </c>
      <c r="T148" s="431">
        <v>0</v>
      </c>
      <c r="U148" s="347">
        <v>132</v>
      </c>
      <c r="V148" s="347">
        <v>0</v>
      </c>
      <c r="W148" s="347">
        <v>0</v>
      </c>
      <c r="X148" s="347">
        <v>132</v>
      </c>
      <c r="Y148" s="347">
        <v>132</v>
      </c>
      <c r="Z148" s="431">
        <v>0</v>
      </c>
      <c r="AA148" s="347">
        <v>132</v>
      </c>
      <c r="AB148" s="347">
        <v>0</v>
      </c>
      <c r="AC148" s="347">
        <v>0</v>
      </c>
      <c r="AD148" s="431">
        <v>0</v>
      </c>
      <c r="AE148" s="431">
        <v>0</v>
      </c>
      <c r="AF148" s="431">
        <v>0</v>
      </c>
      <c r="AG148" s="431">
        <v>0</v>
      </c>
      <c r="AH148" s="431">
        <v>0</v>
      </c>
      <c r="AI148" s="431">
        <v>0</v>
      </c>
      <c r="AJ148" s="431">
        <v>0</v>
      </c>
      <c r="AK148" s="431">
        <v>0</v>
      </c>
      <c r="AL148" s="431">
        <v>0</v>
      </c>
      <c r="AM148" s="431">
        <v>0</v>
      </c>
      <c r="AN148" s="431">
        <v>0</v>
      </c>
      <c r="AO148" s="431">
        <v>0</v>
      </c>
      <c r="AP148" s="431">
        <v>0</v>
      </c>
      <c r="AQ148" s="431"/>
    </row>
    <row r="149" spans="1:43" ht="12.75" customHeight="1">
      <c r="A149" s="157">
        <v>148</v>
      </c>
      <c r="B149" s="341">
        <v>42030</v>
      </c>
      <c r="C149" s="48" t="s">
        <v>1321</v>
      </c>
      <c r="D149" s="360" t="s">
        <v>1251</v>
      </c>
      <c r="E149" s="355" t="s">
        <v>1308</v>
      </c>
      <c r="F149" s="430" t="s">
        <v>1347</v>
      </c>
      <c r="G149" s="359"/>
      <c r="H149" s="355" t="s">
        <v>31</v>
      </c>
      <c r="I149" s="359"/>
      <c r="J149" s="430"/>
      <c r="K149" s="430" t="s">
        <v>7126</v>
      </c>
      <c r="L149" s="430" t="s">
        <v>1256</v>
      </c>
      <c r="M149" s="430" t="s">
        <v>7158</v>
      </c>
      <c r="N149" s="430"/>
      <c r="O149" s="347">
        <v>132</v>
      </c>
      <c r="P149" s="175">
        <v>132</v>
      </c>
      <c r="Q149" s="175"/>
      <c r="R149" s="431"/>
      <c r="S149" s="431">
        <v>0</v>
      </c>
      <c r="T149" s="431">
        <v>0</v>
      </c>
      <c r="U149" s="347">
        <v>132</v>
      </c>
      <c r="V149" s="347">
        <v>0</v>
      </c>
      <c r="W149" s="347">
        <v>0</v>
      </c>
      <c r="X149" s="347">
        <v>132</v>
      </c>
      <c r="Y149" s="347">
        <v>132</v>
      </c>
      <c r="Z149" s="431">
        <v>0</v>
      </c>
      <c r="AA149" s="347">
        <v>132</v>
      </c>
      <c r="AB149" s="347">
        <v>0</v>
      </c>
      <c r="AC149" s="347">
        <v>0</v>
      </c>
      <c r="AD149" s="431">
        <v>0</v>
      </c>
      <c r="AE149" s="431">
        <v>0</v>
      </c>
      <c r="AF149" s="431">
        <v>0</v>
      </c>
      <c r="AG149" s="431">
        <v>0</v>
      </c>
      <c r="AH149" s="431">
        <v>0</v>
      </c>
      <c r="AI149" s="431">
        <v>0</v>
      </c>
      <c r="AJ149" s="431">
        <v>0</v>
      </c>
      <c r="AK149" s="431">
        <v>0</v>
      </c>
      <c r="AL149" s="431">
        <v>0</v>
      </c>
      <c r="AM149" s="431">
        <v>0</v>
      </c>
      <c r="AN149" s="431">
        <v>0</v>
      </c>
      <c r="AO149" s="431">
        <v>0</v>
      </c>
      <c r="AP149" s="431">
        <v>0</v>
      </c>
      <c r="AQ149" s="431"/>
    </row>
    <row r="150" spans="1:43" ht="12.75" customHeight="1">
      <c r="A150" s="157">
        <v>149</v>
      </c>
      <c r="B150" s="341">
        <v>42030</v>
      </c>
      <c r="C150" s="430" t="s">
        <v>1279</v>
      </c>
      <c r="D150" s="430" t="s">
        <v>1250</v>
      </c>
      <c r="E150" s="430"/>
      <c r="F150" s="430" t="s">
        <v>7111</v>
      </c>
      <c r="G150" s="359"/>
      <c r="H150" s="430" t="s">
        <v>7254</v>
      </c>
      <c r="I150" s="359"/>
      <c r="J150" s="430"/>
      <c r="K150" s="430" t="s">
        <v>7126</v>
      </c>
      <c r="L150" s="430" t="s">
        <v>1256</v>
      </c>
      <c r="M150" s="430" t="s">
        <v>7158</v>
      </c>
      <c r="N150" s="430" t="s">
        <v>1261</v>
      </c>
      <c r="O150" s="44">
        <v>230</v>
      </c>
      <c r="P150" s="422"/>
      <c r="Q150" s="422"/>
      <c r="R150" s="431"/>
      <c r="S150" s="431">
        <v>0</v>
      </c>
      <c r="T150" s="431">
        <v>0</v>
      </c>
      <c r="U150" s="431">
        <v>0</v>
      </c>
      <c r="V150" s="431">
        <v>920</v>
      </c>
      <c r="W150" s="431">
        <v>1380</v>
      </c>
      <c r="X150" s="431">
        <v>0</v>
      </c>
      <c r="Y150" s="431">
        <v>0</v>
      </c>
      <c r="Z150" s="431">
        <v>0</v>
      </c>
      <c r="AA150" s="431">
        <v>230</v>
      </c>
      <c r="AB150" s="431">
        <v>0</v>
      </c>
      <c r="AC150" s="431">
        <v>0</v>
      </c>
      <c r="AD150" s="431">
        <v>0</v>
      </c>
      <c r="AE150" s="431">
        <v>0</v>
      </c>
      <c r="AF150" s="431">
        <v>0</v>
      </c>
      <c r="AG150" s="431">
        <v>0</v>
      </c>
      <c r="AH150" s="431">
        <v>0</v>
      </c>
      <c r="AI150" s="431">
        <v>0</v>
      </c>
      <c r="AJ150" s="431">
        <v>0</v>
      </c>
      <c r="AK150" s="431">
        <v>0</v>
      </c>
      <c r="AL150" s="431">
        <v>0</v>
      </c>
      <c r="AM150" s="431">
        <v>0</v>
      </c>
      <c r="AN150" s="431">
        <v>0</v>
      </c>
      <c r="AO150" s="431">
        <v>230</v>
      </c>
      <c r="AP150" s="431">
        <v>0</v>
      </c>
      <c r="AQ150" s="431"/>
    </row>
    <row r="151" spans="1:43" ht="12.75" customHeight="1">
      <c r="A151" s="157">
        <v>150</v>
      </c>
      <c r="B151" s="341">
        <v>42030</v>
      </c>
      <c r="C151" s="430" t="s">
        <v>1321</v>
      </c>
      <c r="D151" s="360" t="s">
        <v>1251</v>
      </c>
      <c r="E151" s="360" t="s">
        <v>7288</v>
      </c>
      <c r="F151" s="430" t="s">
        <v>7082</v>
      </c>
      <c r="G151" s="359"/>
      <c r="H151" s="430" t="s">
        <v>7084</v>
      </c>
      <c r="I151" s="359"/>
      <c r="J151" s="430"/>
      <c r="K151" s="430" t="s">
        <v>7126</v>
      </c>
      <c r="L151" s="430" t="s">
        <v>1256</v>
      </c>
      <c r="M151" s="430" t="s">
        <v>7158</v>
      </c>
      <c r="N151" s="430" t="s">
        <v>1261</v>
      </c>
      <c r="O151" s="179">
        <v>90</v>
      </c>
      <c r="P151" s="196">
        <v>90</v>
      </c>
      <c r="Q151" s="196"/>
      <c r="R151" s="431"/>
      <c r="S151" s="431">
        <v>0</v>
      </c>
      <c r="T151" s="431">
        <v>0</v>
      </c>
      <c r="U151" s="216">
        <v>90</v>
      </c>
      <c r="V151" s="216">
        <v>540</v>
      </c>
      <c r="W151" s="216">
        <v>540</v>
      </c>
      <c r="X151" s="216">
        <v>90</v>
      </c>
      <c r="Y151" s="216">
        <v>90</v>
      </c>
      <c r="Z151" s="431">
        <v>0</v>
      </c>
      <c r="AA151" s="216">
        <v>90</v>
      </c>
      <c r="AB151" s="216">
        <v>90</v>
      </c>
      <c r="AC151" s="216">
        <v>90</v>
      </c>
      <c r="AD151" s="431">
        <v>0</v>
      </c>
      <c r="AE151" s="431">
        <v>0</v>
      </c>
      <c r="AF151" s="431">
        <v>0</v>
      </c>
      <c r="AG151" s="431">
        <v>0</v>
      </c>
      <c r="AH151" s="431">
        <v>0</v>
      </c>
      <c r="AI151" s="431">
        <v>0</v>
      </c>
      <c r="AJ151" s="431">
        <v>0</v>
      </c>
      <c r="AK151" s="431">
        <v>0</v>
      </c>
      <c r="AL151" s="432">
        <v>0</v>
      </c>
      <c r="AM151" s="431">
        <v>0</v>
      </c>
      <c r="AN151" s="432">
        <v>0</v>
      </c>
      <c r="AO151" s="431">
        <v>0</v>
      </c>
      <c r="AP151" s="431">
        <v>0</v>
      </c>
      <c r="AQ151" s="431"/>
    </row>
    <row r="152" spans="1:43" ht="12.75" customHeight="1">
      <c r="A152" s="157">
        <v>151</v>
      </c>
      <c r="B152" s="341">
        <v>42030</v>
      </c>
      <c r="C152" s="430" t="s">
        <v>1321</v>
      </c>
      <c r="D152" s="430" t="s">
        <v>1251</v>
      </c>
      <c r="E152" s="360" t="s">
        <v>7288</v>
      </c>
      <c r="F152" s="430" t="s">
        <v>7085</v>
      </c>
      <c r="G152" s="359"/>
      <c r="H152" s="430"/>
      <c r="I152" s="359"/>
      <c r="J152" s="51"/>
      <c r="K152" s="51" t="s">
        <v>7126</v>
      </c>
      <c r="L152" s="430" t="s">
        <v>1256</v>
      </c>
      <c r="M152" s="430" t="s">
        <v>7158</v>
      </c>
      <c r="N152" s="430" t="s">
        <v>1261</v>
      </c>
      <c r="O152" s="174">
        <v>549</v>
      </c>
      <c r="P152" s="178">
        <v>549</v>
      </c>
      <c r="Q152" s="178"/>
      <c r="R152" s="431"/>
      <c r="S152" s="217">
        <v>0</v>
      </c>
      <c r="T152" s="217">
        <v>0</v>
      </c>
      <c r="U152" s="217">
        <v>549</v>
      </c>
      <c r="V152" s="217">
        <v>0</v>
      </c>
      <c r="W152" s="217">
        <v>3294</v>
      </c>
      <c r="X152" s="217">
        <v>549</v>
      </c>
      <c r="Y152" s="217">
        <v>549</v>
      </c>
      <c r="Z152" s="218">
        <v>0</v>
      </c>
      <c r="AA152" s="217">
        <v>549</v>
      </c>
      <c r="AB152" s="217">
        <v>549</v>
      </c>
      <c r="AC152" s="217">
        <v>549</v>
      </c>
      <c r="AD152" s="431">
        <v>0</v>
      </c>
      <c r="AE152" s="431">
        <v>0</v>
      </c>
      <c r="AF152" s="431">
        <v>0</v>
      </c>
      <c r="AG152" s="431">
        <v>0</v>
      </c>
      <c r="AH152" s="431">
        <v>0</v>
      </c>
      <c r="AI152" s="431">
        <v>0</v>
      </c>
      <c r="AJ152" s="431">
        <v>0</v>
      </c>
      <c r="AK152" s="431">
        <v>0</v>
      </c>
      <c r="AL152" s="432">
        <v>0</v>
      </c>
      <c r="AM152" s="431">
        <v>0</v>
      </c>
      <c r="AN152" s="432">
        <v>0</v>
      </c>
      <c r="AO152" s="431">
        <v>0</v>
      </c>
      <c r="AP152" s="431">
        <v>0</v>
      </c>
      <c r="AQ152" s="431"/>
    </row>
    <row r="153" spans="1:43" ht="12.75" customHeight="1">
      <c r="A153" s="157">
        <v>152</v>
      </c>
      <c r="B153" s="341">
        <v>42031</v>
      </c>
      <c r="C153" s="360" t="s">
        <v>1289</v>
      </c>
      <c r="D153" s="360" t="s">
        <v>1251</v>
      </c>
      <c r="E153" s="430" t="s">
        <v>1289</v>
      </c>
      <c r="F153" s="430" t="s">
        <v>7118</v>
      </c>
      <c r="G153" s="359" t="str">
        <f>IF(F153&lt;&gt;"",LOOKUP(F153,Governorate,data!$E$2:$E$19),"")</f>
        <v>IQ-G03</v>
      </c>
      <c r="H153" s="415" t="s">
        <v>7119</v>
      </c>
      <c r="I153" s="359" t="str">
        <f ca="1">IF(H153&lt;&gt;"",LOOKUP(H153,District2,data!$P$2:$P$19),"")</f>
        <v>IQ-D019</v>
      </c>
      <c r="J153" s="430"/>
      <c r="K153" s="430" t="s">
        <v>7126</v>
      </c>
      <c r="L153" s="430" t="s">
        <v>1256</v>
      </c>
      <c r="M153" s="430" t="s">
        <v>7158</v>
      </c>
      <c r="N153" s="430" t="s">
        <v>1261</v>
      </c>
      <c r="O153" s="422">
        <v>350</v>
      </c>
      <c r="P153" s="422">
        <v>350</v>
      </c>
      <c r="Q153" s="422"/>
      <c r="R153" s="431"/>
      <c r="S153" s="431">
        <v>0</v>
      </c>
      <c r="T153" s="431">
        <v>0</v>
      </c>
      <c r="U153" s="431">
        <v>350</v>
      </c>
      <c r="V153" s="431">
        <v>1400</v>
      </c>
      <c r="W153" s="431">
        <v>1400</v>
      </c>
      <c r="X153" s="431">
        <v>0</v>
      </c>
      <c r="Y153" s="431">
        <v>0</v>
      </c>
      <c r="Z153" s="431">
        <v>0</v>
      </c>
      <c r="AA153" s="431">
        <v>350</v>
      </c>
      <c r="AB153" s="431">
        <v>350</v>
      </c>
      <c r="AC153" s="431">
        <v>350</v>
      </c>
      <c r="AD153" s="431">
        <v>0</v>
      </c>
      <c r="AE153" s="431">
        <v>0</v>
      </c>
      <c r="AF153" s="431">
        <v>0</v>
      </c>
      <c r="AG153" s="431">
        <v>0</v>
      </c>
      <c r="AH153" s="431">
        <v>0</v>
      </c>
      <c r="AI153" s="431">
        <v>0</v>
      </c>
      <c r="AJ153" s="431">
        <v>0</v>
      </c>
      <c r="AK153" s="431">
        <v>0</v>
      </c>
      <c r="AL153" s="432">
        <v>350</v>
      </c>
      <c r="AM153" s="431">
        <v>350</v>
      </c>
      <c r="AN153" s="432">
        <v>0</v>
      </c>
      <c r="AO153" s="431">
        <v>0</v>
      </c>
      <c r="AP153" s="431">
        <v>1400</v>
      </c>
      <c r="AQ153" s="431"/>
    </row>
    <row r="154" spans="1:43" ht="12.75" customHeight="1">
      <c r="A154" s="157">
        <v>153</v>
      </c>
      <c r="B154" s="341">
        <v>42031</v>
      </c>
      <c r="C154" s="430" t="s">
        <v>1289</v>
      </c>
      <c r="D154" s="360" t="s">
        <v>1251</v>
      </c>
      <c r="E154" s="430" t="s">
        <v>1289</v>
      </c>
      <c r="F154" s="430" t="s">
        <v>7104</v>
      </c>
      <c r="G154" s="359" t="str">
        <f>IF(F154&lt;&gt;"",LOOKUP(F154,Governorate,data!$E$2:$E$19),"")</f>
        <v>IQ-G05</v>
      </c>
      <c r="H154" s="415" t="s">
        <v>7105</v>
      </c>
      <c r="I154" s="359" t="str">
        <f ca="1">IF(H154&lt;&gt;"",LOOKUP(H154,District2,data!$P$2:$P$19),"")</f>
        <v>IQ-D033</v>
      </c>
      <c r="J154" s="430"/>
      <c r="K154" s="430" t="s">
        <v>7126</v>
      </c>
      <c r="L154" s="430" t="s">
        <v>1256</v>
      </c>
      <c r="M154" s="430" t="s">
        <v>7158</v>
      </c>
      <c r="N154" s="430" t="s">
        <v>1261</v>
      </c>
      <c r="O154" s="422">
        <v>300</v>
      </c>
      <c r="P154" s="422">
        <v>300</v>
      </c>
      <c r="Q154" s="422"/>
      <c r="R154" s="431"/>
      <c r="S154" s="431">
        <v>0</v>
      </c>
      <c r="T154" s="431">
        <v>0</v>
      </c>
      <c r="U154" s="431">
        <v>300</v>
      </c>
      <c r="V154" s="431">
        <v>1200</v>
      </c>
      <c r="W154" s="431">
        <v>1200</v>
      </c>
      <c r="X154" s="431">
        <v>0</v>
      </c>
      <c r="Y154" s="431">
        <v>0</v>
      </c>
      <c r="Z154" s="431">
        <v>0</v>
      </c>
      <c r="AA154" s="431">
        <v>300</v>
      </c>
      <c r="AB154" s="431">
        <v>300</v>
      </c>
      <c r="AC154" s="431">
        <v>300</v>
      </c>
      <c r="AD154" s="431">
        <v>0</v>
      </c>
      <c r="AE154" s="431">
        <v>0</v>
      </c>
      <c r="AF154" s="431">
        <v>0</v>
      </c>
      <c r="AG154" s="431">
        <v>0</v>
      </c>
      <c r="AH154" s="431">
        <v>0</v>
      </c>
      <c r="AI154" s="431">
        <v>0</v>
      </c>
      <c r="AJ154" s="431">
        <v>0</v>
      </c>
      <c r="AK154" s="431">
        <v>0</v>
      </c>
      <c r="AL154" s="432">
        <v>300</v>
      </c>
      <c r="AM154" s="431">
        <v>300</v>
      </c>
      <c r="AN154" s="432">
        <v>0</v>
      </c>
      <c r="AO154" s="431">
        <v>0</v>
      </c>
      <c r="AP154" s="431">
        <v>1200</v>
      </c>
      <c r="AQ154" s="431"/>
    </row>
    <row r="155" spans="1:43" ht="12.75" customHeight="1">
      <c r="A155" s="157">
        <v>154</v>
      </c>
      <c r="B155" s="341">
        <v>42031</v>
      </c>
      <c r="C155" s="430" t="s">
        <v>1321</v>
      </c>
      <c r="D155" s="360" t="s">
        <v>1251</v>
      </c>
      <c r="E155" s="360" t="s">
        <v>7288</v>
      </c>
      <c r="F155" s="430" t="s">
        <v>7082</v>
      </c>
      <c r="G155" s="359"/>
      <c r="H155" s="430" t="s">
        <v>7084</v>
      </c>
      <c r="I155" s="359"/>
      <c r="J155" s="430"/>
      <c r="K155" s="430" t="s">
        <v>7126</v>
      </c>
      <c r="L155" s="430" t="s">
        <v>1256</v>
      </c>
      <c r="M155" s="430" t="s">
        <v>7158</v>
      </c>
      <c r="N155" s="430" t="s">
        <v>1261</v>
      </c>
      <c r="O155" s="179">
        <v>57</v>
      </c>
      <c r="P155" s="196">
        <v>57</v>
      </c>
      <c r="Q155" s="196"/>
      <c r="R155" s="431"/>
      <c r="S155" s="431">
        <v>0</v>
      </c>
      <c r="T155" s="431">
        <v>0</v>
      </c>
      <c r="U155" s="216">
        <v>57</v>
      </c>
      <c r="V155" s="216">
        <v>342</v>
      </c>
      <c r="W155" s="216">
        <v>342</v>
      </c>
      <c r="X155" s="216">
        <v>57</v>
      </c>
      <c r="Y155" s="216">
        <v>57</v>
      </c>
      <c r="Z155" s="431">
        <v>0</v>
      </c>
      <c r="AA155" s="216">
        <v>57</v>
      </c>
      <c r="AB155" s="216">
        <v>57</v>
      </c>
      <c r="AC155" s="216">
        <v>57</v>
      </c>
      <c r="AD155" s="431">
        <v>0</v>
      </c>
      <c r="AE155" s="431">
        <v>0</v>
      </c>
      <c r="AF155" s="431">
        <v>0</v>
      </c>
      <c r="AG155" s="431">
        <v>0</v>
      </c>
      <c r="AH155" s="431">
        <v>0</v>
      </c>
      <c r="AI155" s="431">
        <v>0</v>
      </c>
      <c r="AJ155" s="431">
        <v>0</v>
      </c>
      <c r="AK155" s="431">
        <v>0</v>
      </c>
      <c r="AL155" s="432">
        <v>0</v>
      </c>
      <c r="AM155" s="431">
        <v>0</v>
      </c>
      <c r="AN155" s="432">
        <v>0</v>
      </c>
      <c r="AO155" s="431">
        <v>0</v>
      </c>
      <c r="AP155" s="431">
        <v>0</v>
      </c>
      <c r="AQ155" s="431"/>
    </row>
    <row r="156" spans="1:43" ht="12.75" customHeight="1">
      <c r="A156" s="157">
        <v>155</v>
      </c>
      <c r="B156" s="341">
        <v>42032</v>
      </c>
      <c r="C156" s="360" t="s">
        <v>1289</v>
      </c>
      <c r="D156" s="360" t="s">
        <v>1251</v>
      </c>
      <c r="E156" s="430" t="s">
        <v>1289</v>
      </c>
      <c r="F156" s="430" t="s">
        <v>7120</v>
      </c>
      <c r="G156" s="359" t="str">
        <f>IF(F156&lt;&gt;"",LOOKUP(F156,Governorate,data!$E$2:$E$19),"")</f>
        <v>IQ-G09</v>
      </c>
      <c r="H156" s="415" t="s">
        <v>7121</v>
      </c>
      <c r="I156" s="359" t="str">
        <f ca="1">IF(H156&lt;&gt;"",LOOKUP(H156,District2,data!$P$2:$P$19),"")</f>
        <v>IQ-D054</v>
      </c>
      <c r="J156" s="430"/>
      <c r="K156" s="430" t="s">
        <v>7126</v>
      </c>
      <c r="L156" s="430" t="s">
        <v>1256</v>
      </c>
      <c r="M156" s="430" t="s">
        <v>7158</v>
      </c>
      <c r="N156" s="430" t="s">
        <v>1261</v>
      </c>
      <c r="O156" s="422">
        <v>115</v>
      </c>
      <c r="P156" s="422">
        <v>115</v>
      </c>
      <c r="Q156" s="422"/>
      <c r="R156" s="431"/>
      <c r="S156" s="431">
        <v>0</v>
      </c>
      <c r="T156" s="431">
        <v>0</v>
      </c>
      <c r="U156" s="431">
        <v>115</v>
      </c>
      <c r="V156" s="431">
        <v>460</v>
      </c>
      <c r="W156" s="431">
        <v>460</v>
      </c>
      <c r="X156" s="431">
        <v>0</v>
      </c>
      <c r="Y156" s="431">
        <v>0</v>
      </c>
      <c r="Z156" s="431">
        <v>0</v>
      </c>
      <c r="AA156" s="431">
        <v>115</v>
      </c>
      <c r="AB156" s="431">
        <v>115</v>
      </c>
      <c r="AC156" s="431">
        <v>115</v>
      </c>
      <c r="AD156" s="431">
        <v>0</v>
      </c>
      <c r="AE156" s="431">
        <v>0</v>
      </c>
      <c r="AF156" s="431">
        <v>0</v>
      </c>
      <c r="AG156" s="431">
        <v>0</v>
      </c>
      <c r="AH156" s="431">
        <v>0</v>
      </c>
      <c r="AI156" s="431">
        <v>0</v>
      </c>
      <c r="AJ156" s="431">
        <v>0</v>
      </c>
      <c r="AK156" s="431">
        <v>0</v>
      </c>
      <c r="AL156" s="432">
        <v>115</v>
      </c>
      <c r="AM156" s="431">
        <v>115</v>
      </c>
      <c r="AN156" s="432">
        <v>0</v>
      </c>
      <c r="AO156" s="431">
        <v>0</v>
      </c>
      <c r="AP156" s="431">
        <v>460</v>
      </c>
      <c r="AQ156" s="431"/>
    </row>
    <row r="157" spans="1:43" ht="12.75" customHeight="1">
      <c r="A157" s="157">
        <v>156</v>
      </c>
      <c r="B157" s="341">
        <v>42032</v>
      </c>
      <c r="C157" s="430" t="s">
        <v>1289</v>
      </c>
      <c r="D157" s="360" t="s">
        <v>1251</v>
      </c>
      <c r="E157" s="430" t="s">
        <v>1289</v>
      </c>
      <c r="F157" s="430" t="s">
        <v>7101</v>
      </c>
      <c r="G157" s="359" t="str">
        <f>IF(F157&lt;&gt;"",LOOKUP(F157,Governorate,data!$E$2:$E$19),"")</f>
        <v>IQ-G07</v>
      </c>
      <c r="H157" s="415" t="s">
        <v>7122</v>
      </c>
      <c r="I157" s="359" t="str">
        <f ca="1">IF(H157&lt;&gt;"",LOOKUP(H157,District2,data!$P$2:$P$19),"")</f>
        <v>IQ-D041</v>
      </c>
      <c r="J157" s="430"/>
      <c r="K157" s="430" t="s">
        <v>7126</v>
      </c>
      <c r="L157" s="430" t="s">
        <v>1256</v>
      </c>
      <c r="M157" s="430" t="s">
        <v>7158</v>
      </c>
      <c r="N157" s="430" t="s">
        <v>1261</v>
      </c>
      <c r="O157" s="422">
        <v>250</v>
      </c>
      <c r="P157" s="422">
        <v>250</v>
      </c>
      <c r="Q157" s="422"/>
      <c r="R157" s="431"/>
      <c r="S157" s="431">
        <v>0</v>
      </c>
      <c r="T157" s="431">
        <v>0</v>
      </c>
      <c r="U157" s="431">
        <v>250</v>
      </c>
      <c r="V157" s="431">
        <v>1000</v>
      </c>
      <c r="W157" s="431">
        <v>1000</v>
      </c>
      <c r="X157" s="431">
        <v>0</v>
      </c>
      <c r="Y157" s="431">
        <v>0</v>
      </c>
      <c r="Z157" s="431">
        <v>0</v>
      </c>
      <c r="AA157" s="431">
        <v>250</v>
      </c>
      <c r="AB157" s="431">
        <v>250</v>
      </c>
      <c r="AC157" s="431">
        <v>250</v>
      </c>
      <c r="AD157" s="431">
        <v>0</v>
      </c>
      <c r="AE157" s="431">
        <v>0</v>
      </c>
      <c r="AF157" s="431">
        <v>0</v>
      </c>
      <c r="AG157" s="431">
        <v>0</v>
      </c>
      <c r="AH157" s="431">
        <v>0</v>
      </c>
      <c r="AI157" s="431">
        <v>0</v>
      </c>
      <c r="AJ157" s="431">
        <v>0</v>
      </c>
      <c r="AK157" s="431">
        <v>0</v>
      </c>
      <c r="AL157" s="432">
        <v>250</v>
      </c>
      <c r="AM157" s="431">
        <v>250</v>
      </c>
      <c r="AN157" s="432">
        <v>0</v>
      </c>
      <c r="AO157" s="431">
        <v>0</v>
      </c>
      <c r="AP157" s="431">
        <v>1000</v>
      </c>
      <c r="AQ157" s="431"/>
    </row>
    <row r="158" spans="1:43" ht="12.75" customHeight="1">
      <c r="A158" s="157">
        <v>157</v>
      </c>
      <c r="B158" s="341">
        <v>42032</v>
      </c>
      <c r="C158" s="430" t="s">
        <v>1289</v>
      </c>
      <c r="D158" s="360" t="s">
        <v>1251</v>
      </c>
      <c r="E158" s="430" t="s">
        <v>1289</v>
      </c>
      <c r="F158" s="430" t="s">
        <v>7104</v>
      </c>
      <c r="G158" s="359" t="str">
        <f>IF(F158&lt;&gt;"",LOOKUP(F158,Governorate,data!$E$2:$E$19),"")</f>
        <v>IQ-G05</v>
      </c>
      <c r="H158" s="415" t="s">
        <v>7105</v>
      </c>
      <c r="I158" s="359" t="str">
        <f ca="1">IF(H158&lt;&gt;"",LOOKUP(H158,District2,data!$P$2:$P$19),"")</f>
        <v>IQ-D033</v>
      </c>
      <c r="J158" s="430"/>
      <c r="K158" s="430" t="s">
        <v>7126</v>
      </c>
      <c r="L158" s="430" t="s">
        <v>1256</v>
      </c>
      <c r="M158" s="430" t="s">
        <v>7158</v>
      </c>
      <c r="N158" s="430" t="s">
        <v>1261</v>
      </c>
      <c r="O158" s="422">
        <v>200</v>
      </c>
      <c r="P158" s="422">
        <v>200</v>
      </c>
      <c r="Q158" s="422"/>
      <c r="R158" s="431"/>
      <c r="S158" s="431">
        <v>0</v>
      </c>
      <c r="T158" s="431">
        <v>0</v>
      </c>
      <c r="U158" s="431">
        <v>200</v>
      </c>
      <c r="V158" s="431">
        <v>800</v>
      </c>
      <c r="W158" s="431">
        <v>800</v>
      </c>
      <c r="X158" s="431">
        <v>0</v>
      </c>
      <c r="Y158" s="431">
        <v>0</v>
      </c>
      <c r="Z158" s="431">
        <v>0</v>
      </c>
      <c r="AA158" s="431">
        <v>200</v>
      </c>
      <c r="AB158" s="431">
        <v>200</v>
      </c>
      <c r="AC158" s="431">
        <v>200</v>
      </c>
      <c r="AD158" s="431">
        <v>0</v>
      </c>
      <c r="AE158" s="431">
        <v>0</v>
      </c>
      <c r="AF158" s="431">
        <v>0</v>
      </c>
      <c r="AG158" s="431">
        <v>0</v>
      </c>
      <c r="AH158" s="431">
        <v>0</v>
      </c>
      <c r="AI158" s="431">
        <v>0</v>
      </c>
      <c r="AJ158" s="431">
        <v>0</v>
      </c>
      <c r="AK158" s="431">
        <v>0</v>
      </c>
      <c r="AL158" s="432">
        <v>200</v>
      </c>
      <c r="AM158" s="431">
        <v>200</v>
      </c>
      <c r="AN158" s="432">
        <v>0</v>
      </c>
      <c r="AO158" s="431">
        <v>0</v>
      </c>
      <c r="AP158" s="431">
        <v>800</v>
      </c>
      <c r="AQ158" s="431"/>
    </row>
    <row r="159" spans="1:43" ht="12.75" customHeight="1">
      <c r="A159" s="157">
        <v>158</v>
      </c>
      <c r="B159" s="341">
        <v>42032</v>
      </c>
      <c r="C159" s="430" t="s">
        <v>1307</v>
      </c>
      <c r="D159" s="430" t="s">
        <v>1250</v>
      </c>
      <c r="E159" s="430" t="s">
        <v>1307</v>
      </c>
      <c r="F159" s="430" t="s">
        <v>1347</v>
      </c>
      <c r="G159" s="359" t="str">
        <f>IF(F159&lt;&gt;"",LOOKUP(F159,Governorate,data!$E$2:$E$19),"")</f>
        <v>IQ-G08</v>
      </c>
      <c r="H159" s="415" t="s">
        <v>1348</v>
      </c>
      <c r="I159" s="359" t="str">
        <f ca="1">IF(H159&lt;&gt;"",LOOKUP(H159,District2,data!$P$2:$P$19),"")</f>
        <v>IQ-D051</v>
      </c>
      <c r="J159" s="430"/>
      <c r="K159" s="430" t="s">
        <v>7126</v>
      </c>
      <c r="L159" s="430" t="s">
        <v>1256</v>
      </c>
      <c r="M159" s="430" t="s">
        <v>7158</v>
      </c>
      <c r="N159" s="430" t="s">
        <v>7125</v>
      </c>
      <c r="O159" s="177" t="s">
        <v>7260</v>
      </c>
      <c r="P159" s="175"/>
      <c r="Q159" s="175"/>
      <c r="R159" s="431"/>
      <c r="S159" s="431">
        <v>0</v>
      </c>
      <c r="T159" s="431">
        <v>0</v>
      </c>
      <c r="U159" s="431">
        <v>0</v>
      </c>
      <c r="V159" s="431">
        <v>0</v>
      </c>
      <c r="W159" s="431">
        <v>0</v>
      </c>
      <c r="X159" s="431">
        <v>0</v>
      </c>
      <c r="Y159" s="431">
        <v>0</v>
      </c>
      <c r="Z159" s="431">
        <v>0</v>
      </c>
      <c r="AA159" s="431">
        <v>0</v>
      </c>
      <c r="AB159" s="431">
        <v>0</v>
      </c>
      <c r="AC159" s="431">
        <v>0</v>
      </c>
      <c r="AD159" s="431">
        <v>0</v>
      </c>
      <c r="AE159" s="431">
        <v>0</v>
      </c>
      <c r="AF159" s="431">
        <v>0</v>
      </c>
      <c r="AG159" s="431">
        <v>0</v>
      </c>
      <c r="AH159" s="431">
        <v>0</v>
      </c>
      <c r="AI159" s="431">
        <v>0</v>
      </c>
      <c r="AJ159" s="431">
        <v>0</v>
      </c>
      <c r="AK159" s="431">
        <v>0</v>
      </c>
      <c r="AL159" s="431">
        <v>0</v>
      </c>
      <c r="AM159" s="431">
        <v>0</v>
      </c>
      <c r="AN159" s="431">
        <v>0</v>
      </c>
      <c r="AO159" s="347">
        <v>715</v>
      </c>
      <c r="AP159" s="431">
        <v>0</v>
      </c>
      <c r="AQ159" s="431"/>
    </row>
    <row r="160" spans="1:43" ht="12.75" customHeight="1">
      <c r="A160" s="157">
        <v>159</v>
      </c>
      <c r="B160" s="341">
        <v>42032</v>
      </c>
      <c r="C160" s="430" t="s">
        <v>1279</v>
      </c>
      <c r="D160" s="430" t="s">
        <v>1250</v>
      </c>
      <c r="E160" s="430"/>
      <c r="F160" s="430" t="s">
        <v>7111</v>
      </c>
      <c r="G160" s="359"/>
      <c r="H160" s="430" t="s">
        <v>7254</v>
      </c>
      <c r="I160" s="359"/>
      <c r="J160" s="430"/>
      <c r="K160" s="430" t="s">
        <v>1259</v>
      </c>
      <c r="L160" s="430" t="s">
        <v>1256</v>
      </c>
      <c r="M160" s="430" t="s">
        <v>7158</v>
      </c>
      <c r="N160" s="430" t="s">
        <v>1261</v>
      </c>
      <c r="O160" s="44">
        <v>420</v>
      </c>
      <c r="P160" s="422"/>
      <c r="Q160" s="422"/>
      <c r="R160" s="431"/>
      <c r="S160" s="431">
        <v>0</v>
      </c>
      <c r="T160" s="431">
        <v>0</v>
      </c>
      <c r="U160" s="431">
        <v>0</v>
      </c>
      <c r="V160" s="431">
        <v>0</v>
      </c>
      <c r="W160" s="431">
        <v>0</v>
      </c>
      <c r="X160" s="431">
        <v>420</v>
      </c>
      <c r="Y160" s="431">
        <v>0</v>
      </c>
      <c r="Z160" s="431">
        <v>0</v>
      </c>
      <c r="AA160" s="431">
        <v>0</v>
      </c>
      <c r="AB160" s="431">
        <v>0</v>
      </c>
      <c r="AC160" s="431">
        <v>420</v>
      </c>
      <c r="AD160" s="431">
        <v>0</v>
      </c>
      <c r="AE160" s="431">
        <v>0</v>
      </c>
      <c r="AF160" s="431">
        <v>0</v>
      </c>
      <c r="AG160" s="431">
        <v>0</v>
      </c>
      <c r="AH160" s="431">
        <v>0</v>
      </c>
      <c r="AI160" s="431">
        <v>0</v>
      </c>
      <c r="AJ160" s="431">
        <v>0</v>
      </c>
      <c r="AK160" s="431">
        <v>0</v>
      </c>
      <c r="AL160" s="431">
        <v>0</v>
      </c>
      <c r="AM160" s="431">
        <v>0</v>
      </c>
      <c r="AN160" s="431">
        <v>0</v>
      </c>
      <c r="AO160" s="431">
        <v>0</v>
      </c>
      <c r="AP160" s="431">
        <v>0</v>
      </c>
      <c r="AQ160" s="431"/>
    </row>
    <row r="161" spans="1:43" ht="12.75" customHeight="1">
      <c r="A161" s="157">
        <v>160</v>
      </c>
      <c r="B161" s="341">
        <v>42032</v>
      </c>
      <c r="C161" s="430" t="s">
        <v>1321</v>
      </c>
      <c r="D161" s="360" t="s">
        <v>1251</v>
      </c>
      <c r="E161" s="360" t="s">
        <v>7288</v>
      </c>
      <c r="F161" s="430" t="s">
        <v>7082</v>
      </c>
      <c r="G161" s="359"/>
      <c r="H161" s="430" t="s">
        <v>7084</v>
      </c>
      <c r="I161" s="359"/>
      <c r="J161" s="430"/>
      <c r="K161" s="430" t="s">
        <v>7126</v>
      </c>
      <c r="L161" s="430" t="s">
        <v>1256</v>
      </c>
      <c r="M161" s="430" t="s">
        <v>7158</v>
      </c>
      <c r="N161" s="430" t="s">
        <v>1261</v>
      </c>
      <c r="O161" s="179">
        <v>82</v>
      </c>
      <c r="P161" s="196">
        <v>82</v>
      </c>
      <c r="Q161" s="196"/>
      <c r="R161" s="431"/>
      <c r="S161" s="431">
        <v>0</v>
      </c>
      <c r="T161" s="431">
        <v>0</v>
      </c>
      <c r="U161" s="216">
        <v>82</v>
      </c>
      <c r="V161" s="216">
        <v>492</v>
      </c>
      <c r="W161" s="216">
        <v>492</v>
      </c>
      <c r="X161" s="216">
        <v>82</v>
      </c>
      <c r="Y161" s="216">
        <v>82</v>
      </c>
      <c r="Z161" s="431">
        <v>0</v>
      </c>
      <c r="AA161" s="216">
        <v>82</v>
      </c>
      <c r="AB161" s="216">
        <v>82</v>
      </c>
      <c r="AC161" s="216">
        <v>82</v>
      </c>
      <c r="AD161" s="431">
        <v>0</v>
      </c>
      <c r="AE161" s="431">
        <v>0</v>
      </c>
      <c r="AF161" s="431">
        <v>0</v>
      </c>
      <c r="AG161" s="431">
        <v>0</v>
      </c>
      <c r="AH161" s="431">
        <v>0</v>
      </c>
      <c r="AI161" s="431">
        <v>0</v>
      </c>
      <c r="AJ161" s="431">
        <v>0</v>
      </c>
      <c r="AK161" s="431">
        <v>0</v>
      </c>
      <c r="AL161" s="432">
        <v>0</v>
      </c>
      <c r="AM161" s="431">
        <v>0</v>
      </c>
      <c r="AN161" s="432">
        <v>0</v>
      </c>
      <c r="AO161" s="431">
        <v>0</v>
      </c>
      <c r="AP161" s="431">
        <v>0</v>
      </c>
      <c r="AQ161" s="431"/>
    </row>
    <row r="162" spans="1:43" ht="12.75" customHeight="1">
      <c r="A162" s="157">
        <v>161</v>
      </c>
      <c r="B162" s="341">
        <v>42032</v>
      </c>
      <c r="C162" s="430" t="s">
        <v>1321</v>
      </c>
      <c r="D162" s="430" t="s">
        <v>1251</v>
      </c>
      <c r="E162" s="360" t="s">
        <v>7288</v>
      </c>
      <c r="F162" s="430" t="s">
        <v>7085</v>
      </c>
      <c r="G162" s="359"/>
      <c r="H162" s="430"/>
      <c r="I162" s="359"/>
      <c r="J162" s="51" t="s">
        <v>1262</v>
      </c>
      <c r="K162" s="51" t="s">
        <v>1259</v>
      </c>
      <c r="L162" s="430" t="s">
        <v>1256</v>
      </c>
      <c r="M162" s="430" t="s">
        <v>7158</v>
      </c>
      <c r="N162" s="430" t="s">
        <v>1261</v>
      </c>
      <c r="O162" s="174">
        <v>116</v>
      </c>
      <c r="P162" s="178">
        <v>116</v>
      </c>
      <c r="Q162" s="178"/>
      <c r="R162" s="431"/>
      <c r="S162" s="217">
        <v>0</v>
      </c>
      <c r="T162" s="217">
        <v>0</v>
      </c>
      <c r="U162" s="217">
        <v>116</v>
      </c>
      <c r="V162" s="217">
        <v>696</v>
      </c>
      <c r="W162" s="217">
        <v>696</v>
      </c>
      <c r="X162" s="217">
        <v>116</v>
      </c>
      <c r="Y162" s="217">
        <v>116</v>
      </c>
      <c r="Z162" s="218">
        <v>0</v>
      </c>
      <c r="AA162" s="217">
        <v>116</v>
      </c>
      <c r="AB162" s="217">
        <v>116</v>
      </c>
      <c r="AC162" s="217">
        <v>116</v>
      </c>
      <c r="AD162" s="431">
        <v>0</v>
      </c>
      <c r="AE162" s="431">
        <v>0</v>
      </c>
      <c r="AF162" s="431">
        <v>0</v>
      </c>
      <c r="AG162" s="431">
        <v>0</v>
      </c>
      <c r="AH162" s="431">
        <v>0</v>
      </c>
      <c r="AI162" s="431">
        <v>0</v>
      </c>
      <c r="AJ162" s="431">
        <v>0</v>
      </c>
      <c r="AK162" s="431">
        <v>0</v>
      </c>
      <c r="AL162" s="432">
        <v>0</v>
      </c>
      <c r="AM162" s="431">
        <v>0</v>
      </c>
      <c r="AN162" s="432">
        <v>0</v>
      </c>
      <c r="AO162" s="431">
        <v>0</v>
      </c>
      <c r="AP162" s="431">
        <v>0</v>
      </c>
      <c r="AQ162" s="431"/>
    </row>
    <row r="163" spans="1:43" ht="12.75" customHeight="1">
      <c r="A163" s="157">
        <v>162</v>
      </c>
      <c r="B163" s="341">
        <v>42033</v>
      </c>
      <c r="C163" s="360" t="s">
        <v>1289</v>
      </c>
      <c r="D163" s="360" t="s">
        <v>1251</v>
      </c>
      <c r="E163" s="430" t="s">
        <v>1289</v>
      </c>
      <c r="F163" s="430" t="s">
        <v>7082</v>
      </c>
      <c r="G163" s="359" t="str">
        <f>IF(F163&lt;&gt;"",LOOKUP(F163,Governorate,data!$E$2:$E$19),"")</f>
        <v>IQ-G10</v>
      </c>
      <c r="H163" s="415" t="s">
        <v>7083</v>
      </c>
      <c r="I163" s="359" t="str">
        <f ca="1">IF(H163&lt;&gt;"",LOOKUP(H163,District2,data!$P$2:$P$19),"")</f>
        <v>IQ-D058</v>
      </c>
      <c r="J163" s="430"/>
      <c r="K163" s="430" t="s">
        <v>7126</v>
      </c>
      <c r="L163" s="430" t="s">
        <v>1256</v>
      </c>
      <c r="M163" s="430" t="s">
        <v>7158</v>
      </c>
      <c r="N163" s="430" t="s">
        <v>1261</v>
      </c>
      <c r="O163" s="422">
        <v>250</v>
      </c>
      <c r="P163" s="422">
        <v>250</v>
      </c>
      <c r="Q163" s="422"/>
      <c r="R163" s="431"/>
      <c r="S163" s="431">
        <v>0</v>
      </c>
      <c r="T163" s="431">
        <v>0</v>
      </c>
      <c r="U163" s="431">
        <v>250</v>
      </c>
      <c r="V163" s="431">
        <v>1000</v>
      </c>
      <c r="W163" s="431">
        <v>1000</v>
      </c>
      <c r="X163" s="431">
        <v>0</v>
      </c>
      <c r="Y163" s="431">
        <v>0</v>
      </c>
      <c r="Z163" s="431">
        <v>0</v>
      </c>
      <c r="AA163" s="431">
        <v>250</v>
      </c>
      <c r="AB163" s="431">
        <v>250</v>
      </c>
      <c r="AC163" s="431">
        <v>250</v>
      </c>
      <c r="AD163" s="431">
        <v>0</v>
      </c>
      <c r="AE163" s="431">
        <v>0</v>
      </c>
      <c r="AF163" s="431">
        <v>0</v>
      </c>
      <c r="AG163" s="431">
        <v>0</v>
      </c>
      <c r="AH163" s="431">
        <v>0</v>
      </c>
      <c r="AI163" s="431">
        <v>0</v>
      </c>
      <c r="AJ163" s="431">
        <v>0</v>
      </c>
      <c r="AK163" s="431">
        <v>0</v>
      </c>
      <c r="AL163" s="432">
        <v>250</v>
      </c>
      <c r="AM163" s="431">
        <v>250</v>
      </c>
      <c r="AN163" s="432">
        <v>0</v>
      </c>
      <c r="AO163" s="431">
        <v>0</v>
      </c>
      <c r="AP163" s="431">
        <v>1000</v>
      </c>
      <c r="AQ163" s="431"/>
    </row>
    <row r="164" spans="1:43" ht="12.75" customHeight="1">
      <c r="A164" s="157">
        <v>163</v>
      </c>
      <c r="B164" s="341">
        <v>42033</v>
      </c>
      <c r="C164" s="430" t="s">
        <v>1289</v>
      </c>
      <c r="D164" s="360" t="s">
        <v>1251</v>
      </c>
      <c r="E164" s="430" t="s">
        <v>1289</v>
      </c>
      <c r="F164" s="430" t="s">
        <v>7120</v>
      </c>
      <c r="G164" s="359" t="str">
        <f>IF(F164&lt;&gt;"",LOOKUP(F164,Governorate,data!$E$2:$E$19),"")</f>
        <v>IQ-G09</v>
      </c>
      <c r="H164" s="415" t="s">
        <v>7123</v>
      </c>
      <c r="I164" s="359" t="str">
        <f ca="1">IF(H164&lt;&gt;"",LOOKUP(H164,District2,data!$P$2:$P$19),"")</f>
        <v>IQ-D056</v>
      </c>
      <c r="J164" s="430"/>
      <c r="K164" s="430" t="s">
        <v>7126</v>
      </c>
      <c r="L164" s="430" t="s">
        <v>1256</v>
      </c>
      <c r="M164" s="430" t="s">
        <v>7158</v>
      </c>
      <c r="N164" s="430" t="s">
        <v>1261</v>
      </c>
      <c r="O164" s="422">
        <v>100</v>
      </c>
      <c r="P164" s="422">
        <v>100</v>
      </c>
      <c r="Q164" s="422"/>
      <c r="R164" s="431"/>
      <c r="S164" s="431">
        <v>0</v>
      </c>
      <c r="T164" s="431">
        <v>0</v>
      </c>
      <c r="U164" s="431">
        <v>100</v>
      </c>
      <c r="V164" s="431">
        <v>400</v>
      </c>
      <c r="W164" s="431">
        <v>400</v>
      </c>
      <c r="X164" s="431">
        <v>0</v>
      </c>
      <c r="Y164" s="431">
        <v>0</v>
      </c>
      <c r="Z164" s="431">
        <v>0</v>
      </c>
      <c r="AA164" s="431">
        <v>100</v>
      </c>
      <c r="AB164" s="431">
        <v>100</v>
      </c>
      <c r="AC164" s="431">
        <v>100</v>
      </c>
      <c r="AD164" s="431">
        <v>0</v>
      </c>
      <c r="AE164" s="431">
        <v>0</v>
      </c>
      <c r="AF164" s="431">
        <v>0</v>
      </c>
      <c r="AG164" s="431">
        <v>0</v>
      </c>
      <c r="AH164" s="431">
        <v>0</v>
      </c>
      <c r="AI164" s="431">
        <v>0</v>
      </c>
      <c r="AJ164" s="431">
        <v>0</v>
      </c>
      <c r="AK164" s="431">
        <v>0</v>
      </c>
      <c r="AL164" s="432">
        <v>100</v>
      </c>
      <c r="AM164" s="431">
        <v>100</v>
      </c>
      <c r="AN164" s="432">
        <v>0</v>
      </c>
      <c r="AO164" s="431">
        <v>0</v>
      </c>
      <c r="AP164" s="431">
        <v>400</v>
      </c>
      <c r="AQ164" s="431"/>
    </row>
    <row r="165" spans="1:43" ht="12.75" customHeight="1">
      <c r="A165" s="157">
        <v>164</v>
      </c>
      <c r="B165" s="341">
        <v>42033</v>
      </c>
      <c r="C165" s="360" t="s">
        <v>1289</v>
      </c>
      <c r="D165" s="360" t="s">
        <v>1251</v>
      </c>
      <c r="E165" s="430" t="s">
        <v>1289</v>
      </c>
      <c r="F165" s="430" t="s">
        <v>7104</v>
      </c>
      <c r="G165" s="359" t="str">
        <f>IF(F165&lt;&gt;"",LOOKUP(F165,Governorate,data!$E$2:$E$19),"")</f>
        <v>IQ-G05</v>
      </c>
      <c r="H165" s="415" t="s">
        <v>7105</v>
      </c>
      <c r="I165" s="359" t="str">
        <f ca="1">IF(H165&lt;&gt;"",LOOKUP(H165,District2,data!$P$2:$P$19),"")</f>
        <v>IQ-D033</v>
      </c>
      <c r="J165" s="430"/>
      <c r="K165" s="430" t="s">
        <v>7126</v>
      </c>
      <c r="L165" s="430" t="s">
        <v>1256</v>
      </c>
      <c r="M165" s="430" t="s">
        <v>7158</v>
      </c>
      <c r="N165" s="430" t="s">
        <v>1261</v>
      </c>
      <c r="O165" s="422">
        <v>250</v>
      </c>
      <c r="P165" s="422">
        <v>250</v>
      </c>
      <c r="Q165" s="422"/>
      <c r="R165" s="431"/>
      <c r="S165" s="431">
        <v>0</v>
      </c>
      <c r="T165" s="431">
        <v>0</v>
      </c>
      <c r="U165" s="431">
        <v>250</v>
      </c>
      <c r="V165" s="431">
        <v>1000</v>
      </c>
      <c r="W165" s="431">
        <v>1000</v>
      </c>
      <c r="X165" s="431">
        <v>0</v>
      </c>
      <c r="Y165" s="431">
        <v>0</v>
      </c>
      <c r="Z165" s="431">
        <v>0</v>
      </c>
      <c r="AA165" s="431">
        <v>250</v>
      </c>
      <c r="AB165" s="431">
        <v>250</v>
      </c>
      <c r="AC165" s="431">
        <v>250</v>
      </c>
      <c r="AD165" s="431">
        <v>0</v>
      </c>
      <c r="AE165" s="431">
        <v>0</v>
      </c>
      <c r="AF165" s="431">
        <v>0</v>
      </c>
      <c r="AG165" s="431">
        <v>0</v>
      </c>
      <c r="AH165" s="431">
        <v>0</v>
      </c>
      <c r="AI165" s="431">
        <v>0</v>
      </c>
      <c r="AJ165" s="431">
        <v>0</v>
      </c>
      <c r="AK165" s="431">
        <v>0</v>
      </c>
      <c r="AL165" s="432">
        <v>250</v>
      </c>
      <c r="AM165" s="431">
        <v>250</v>
      </c>
      <c r="AN165" s="432">
        <v>0</v>
      </c>
      <c r="AO165" s="431">
        <v>0</v>
      </c>
      <c r="AP165" s="431">
        <v>1000</v>
      </c>
      <c r="AQ165" s="431"/>
    </row>
    <row r="166" spans="1:43" ht="12.75" customHeight="1">
      <c r="A166" s="157">
        <v>165</v>
      </c>
      <c r="B166" s="341">
        <v>42033</v>
      </c>
      <c r="C166" s="48" t="s">
        <v>1282</v>
      </c>
      <c r="D166" s="430" t="s">
        <v>1250</v>
      </c>
      <c r="E166" s="355"/>
      <c r="F166" s="430" t="s">
        <v>1347</v>
      </c>
      <c r="G166" s="359"/>
      <c r="H166" s="355" t="s">
        <v>557</v>
      </c>
      <c r="I166" s="359"/>
      <c r="J166" s="430"/>
      <c r="K166" s="430" t="s">
        <v>7126</v>
      </c>
      <c r="L166" s="430" t="s">
        <v>1256</v>
      </c>
      <c r="M166" s="430" t="s">
        <v>7158</v>
      </c>
      <c r="N166" s="430"/>
      <c r="O166" s="347">
        <v>774</v>
      </c>
      <c r="P166" s="175">
        <v>774</v>
      </c>
      <c r="Q166" s="175"/>
      <c r="R166" s="431"/>
      <c r="S166" s="431">
        <v>0</v>
      </c>
      <c r="T166" s="347">
        <v>0</v>
      </c>
      <c r="U166" s="347">
        <v>774</v>
      </c>
      <c r="V166" s="347">
        <v>774</v>
      </c>
      <c r="W166" s="347">
        <v>774</v>
      </c>
      <c r="X166" s="347">
        <v>774</v>
      </c>
      <c r="Y166" s="347">
        <v>0</v>
      </c>
      <c r="Z166" s="431">
        <v>0</v>
      </c>
      <c r="AA166" s="347">
        <v>0</v>
      </c>
      <c r="AB166" s="347">
        <v>387</v>
      </c>
      <c r="AC166" s="347">
        <v>485</v>
      </c>
      <c r="AD166" s="431">
        <v>0</v>
      </c>
      <c r="AE166" s="431">
        <v>0</v>
      </c>
      <c r="AF166" s="431">
        <v>0</v>
      </c>
      <c r="AG166" s="431">
        <v>0</v>
      </c>
      <c r="AH166" s="431">
        <v>0</v>
      </c>
      <c r="AI166" s="431">
        <v>0</v>
      </c>
      <c r="AJ166" s="431">
        <v>0</v>
      </c>
      <c r="AK166" s="431">
        <v>0</v>
      </c>
      <c r="AL166" s="432">
        <v>0</v>
      </c>
      <c r="AM166" s="431">
        <v>0</v>
      </c>
      <c r="AN166" s="432">
        <v>0</v>
      </c>
      <c r="AO166" s="431">
        <v>0</v>
      </c>
      <c r="AP166" s="431">
        <v>0</v>
      </c>
      <c r="AQ166" s="431"/>
    </row>
    <row r="167" spans="1:43" ht="12.75" customHeight="1">
      <c r="A167" s="157">
        <v>166</v>
      </c>
      <c r="B167" s="341">
        <v>42033</v>
      </c>
      <c r="C167" s="48" t="s">
        <v>1321</v>
      </c>
      <c r="D167" s="360" t="s">
        <v>1251</v>
      </c>
      <c r="E167" s="355" t="s">
        <v>1308</v>
      </c>
      <c r="F167" s="430" t="s">
        <v>1347</v>
      </c>
      <c r="G167" s="359"/>
      <c r="H167" s="355" t="s">
        <v>24</v>
      </c>
      <c r="I167" s="359"/>
      <c r="J167" s="430"/>
      <c r="K167" s="430" t="s">
        <v>7126</v>
      </c>
      <c r="L167" s="430" t="s">
        <v>1256</v>
      </c>
      <c r="M167" s="430" t="s">
        <v>7158</v>
      </c>
      <c r="N167" s="430"/>
      <c r="O167" s="347">
        <v>193</v>
      </c>
      <c r="P167" s="175">
        <v>193</v>
      </c>
      <c r="Q167" s="175"/>
      <c r="R167" s="431"/>
      <c r="S167" s="431">
        <v>0</v>
      </c>
      <c r="T167" s="431">
        <v>0</v>
      </c>
      <c r="U167" s="347">
        <v>193</v>
      </c>
      <c r="V167" s="347">
        <v>0</v>
      </c>
      <c r="W167" s="347">
        <v>1158</v>
      </c>
      <c r="X167" s="347">
        <v>193</v>
      </c>
      <c r="Y167" s="347">
        <v>193</v>
      </c>
      <c r="Z167" s="431">
        <v>0</v>
      </c>
      <c r="AA167" s="347">
        <v>193</v>
      </c>
      <c r="AB167" s="347">
        <v>0</v>
      </c>
      <c r="AC167" s="347">
        <v>0</v>
      </c>
      <c r="AD167" s="431">
        <v>0</v>
      </c>
      <c r="AE167" s="431">
        <v>0</v>
      </c>
      <c r="AF167" s="431">
        <v>0</v>
      </c>
      <c r="AG167" s="431">
        <v>0</v>
      </c>
      <c r="AH167" s="431">
        <v>0</v>
      </c>
      <c r="AI167" s="431">
        <v>0</v>
      </c>
      <c r="AJ167" s="431">
        <v>0</v>
      </c>
      <c r="AK167" s="431">
        <v>0</v>
      </c>
      <c r="AL167" s="432">
        <v>0</v>
      </c>
      <c r="AM167" s="431">
        <v>0</v>
      </c>
      <c r="AN167" s="432">
        <v>0</v>
      </c>
      <c r="AO167" s="431">
        <v>0</v>
      </c>
      <c r="AP167" s="431">
        <v>0</v>
      </c>
      <c r="AQ167" s="431"/>
    </row>
    <row r="168" spans="1:43" ht="12.75" customHeight="1">
      <c r="A168" s="157">
        <v>167</v>
      </c>
      <c r="B168" s="341">
        <v>42033</v>
      </c>
      <c r="C168" s="430" t="s">
        <v>1321</v>
      </c>
      <c r="D168" s="360" t="s">
        <v>1251</v>
      </c>
      <c r="E168" s="360" t="s">
        <v>7288</v>
      </c>
      <c r="F168" s="430" t="s">
        <v>7082</v>
      </c>
      <c r="G168" s="359" t="str">
        <f>IF(F168&lt;&gt;"",LOOKUP(F168,Governorate,data!$E$2:$E$19),"")</f>
        <v>IQ-G10</v>
      </c>
      <c r="H168" s="430" t="s">
        <v>7084</v>
      </c>
      <c r="I168" s="359" t="str">
        <f ca="1">IF(H168&lt;&gt;"",LOOKUP(H168,District2,data!$P$2:$P$19),"")</f>
        <v>IQ-D060</v>
      </c>
      <c r="J168" s="430"/>
      <c r="K168" s="430" t="s">
        <v>7126</v>
      </c>
      <c r="L168" s="430" t="s">
        <v>1256</v>
      </c>
      <c r="M168" s="430" t="s">
        <v>7158</v>
      </c>
      <c r="N168" s="430" t="s">
        <v>1261</v>
      </c>
      <c r="O168" s="179">
        <v>61</v>
      </c>
      <c r="P168" s="196">
        <v>61</v>
      </c>
      <c r="Q168" s="196"/>
      <c r="R168" s="431"/>
      <c r="S168" s="431">
        <v>0</v>
      </c>
      <c r="T168" s="431">
        <v>0</v>
      </c>
      <c r="U168" s="216">
        <v>61</v>
      </c>
      <c r="V168" s="216">
        <v>366</v>
      </c>
      <c r="W168" s="216">
        <v>366</v>
      </c>
      <c r="X168" s="216">
        <v>61</v>
      </c>
      <c r="Y168" s="216">
        <v>61</v>
      </c>
      <c r="Z168" s="431">
        <v>0</v>
      </c>
      <c r="AA168" s="216">
        <v>61</v>
      </c>
      <c r="AB168" s="216">
        <v>61</v>
      </c>
      <c r="AC168" s="216">
        <v>61</v>
      </c>
      <c r="AD168" s="431">
        <v>0</v>
      </c>
      <c r="AE168" s="431">
        <v>0</v>
      </c>
      <c r="AF168" s="431">
        <v>0</v>
      </c>
      <c r="AG168" s="431">
        <v>0</v>
      </c>
      <c r="AH168" s="431">
        <v>0</v>
      </c>
      <c r="AI168" s="431">
        <v>0</v>
      </c>
      <c r="AJ168" s="431">
        <v>0</v>
      </c>
      <c r="AK168" s="431">
        <v>0</v>
      </c>
      <c r="AL168" s="432">
        <v>0</v>
      </c>
      <c r="AM168" s="431">
        <v>0</v>
      </c>
      <c r="AN168" s="432">
        <v>0</v>
      </c>
      <c r="AO168" s="431">
        <v>0</v>
      </c>
      <c r="AP168" s="431">
        <v>0</v>
      </c>
      <c r="AQ168" s="431"/>
    </row>
    <row r="169" spans="1:43" ht="12.75" customHeight="1">
      <c r="A169" s="157">
        <v>168</v>
      </c>
      <c r="B169" s="435">
        <v>42033</v>
      </c>
      <c r="C169" s="430" t="s">
        <v>1321</v>
      </c>
      <c r="D169" s="430" t="s">
        <v>1251</v>
      </c>
      <c r="E169" s="360" t="s">
        <v>7288</v>
      </c>
      <c r="F169" s="430" t="s">
        <v>7085</v>
      </c>
      <c r="G169" s="359"/>
      <c r="H169" s="430"/>
      <c r="I169" s="359"/>
      <c r="J169" s="51"/>
      <c r="K169" s="51" t="s">
        <v>7126</v>
      </c>
      <c r="L169" s="430" t="s">
        <v>1256</v>
      </c>
      <c r="M169" s="430" t="s">
        <v>7158</v>
      </c>
      <c r="N169" s="430" t="s">
        <v>1261</v>
      </c>
      <c r="O169" s="174">
        <v>105</v>
      </c>
      <c r="P169" s="178">
        <v>105</v>
      </c>
      <c r="Q169" s="178"/>
      <c r="R169" s="431"/>
      <c r="S169" s="217">
        <v>0</v>
      </c>
      <c r="T169" s="217">
        <v>0</v>
      </c>
      <c r="U169" s="217">
        <v>105</v>
      </c>
      <c r="V169" s="217">
        <v>0</v>
      </c>
      <c r="W169" s="217">
        <v>630</v>
      </c>
      <c r="X169" s="217">
        <v>105</v>
      </c>
      <c r="Y169" s="217">
        <v>105</v>
      </c>
      <c r="Z169" s="218">
        <v>0</v>
      </c>
      <c r="AA169" s="217">
        <v>105</v>
      </c>
      <c r="AB169" s="217">
        <v>105</v>
      </c>
      <c r="AC169" s="217">
        <v>105</v>
      </c>
      <c r="AD169" s="431">
        <v>0</v>
      </c>
      <c r="AE169" s="431">
        <v>0</v>
      </c>
      <c r="AF169" s="431">
        <v>0</v>
      </c>
      <c r="AG169" s="431">
        <v>0</v>
      </c>
      <c r="AH169" s="431">
        <v>0</v>
      </c>
      <c r="AI169" s="431">
        <v>0</v>
      </c>
      <c r="AJ169" s="431">
        <v>0</v>
      </c>
      <c r="AK169" s="431">
        <v>0</v>
      </c>
      <c r="AL169" s="432">
        <v>0</v>
      </c>
      <c r="AM169" s="431">
        <v>0</v>
      </c>
      <c r="AN169" s="432">
        <v>0</v>
      </c>
      <c r="AO169" s="431">
        <v>0</v>
      </c>
      <c r="AP169" s="431">
        <v>0</v>
      </c>
      <c r="AQ169" s="431"/>
    </row>
    <row r="170" spans="1:43" ht="12.75" customHeight="1">
      <c r="A170" s="157">
        <v>169</v>
      </c>
      <c r="B170" s="428">
        <v>42036</v>
      </c>
      <c r="C170" s="57" t="s">
        <v>1273</v>
      </c>
      <c r="D170" s="57" t="s">
        <v>1248</v>
      </c>
      <c r="E170" s="427"/>
      <c r="F170" s="427" t="s">
        <v>1347</v>
      </c>
      <c r="G170" s="427"/>
      <c r="H170" s="416"/>
      <c r="I170" s="46" t="str">
        <f>IF(H170&lt;&gt;"",LOOKUP(H170,District2,data!$P$2:$P$19),"")</f>
        <v/>
      </c>
      <c r="J170" s="427"/>
      <c r="K170" s="427" t="s">
        <v>7126</v>
      </c>
      <c r="L170" s="427" t="s">
        <v>1256</v>
      </c>
      <c r="M170" s="90" t="s">
        <v>7159</v>
      </c>
      <c r="N170" s="427" t="s">
        <v>7125</v>
      </c>
      <c r="O170" s="91">
        <v>426</v>
      </c>
      <c r="P170" s="91"/>
      <c r="Q170" s="419"/>
      <c r="R170" s="91"/>
      <c r="S170" s="223"/>
      <c r="T170" s="223"/>
      <c r="U170" s="223"/>
      <c r="V170" s="223"/>
      <c r="W170" s="223"/>
      <c r="X170" s="223"/>
      <c r="Y170" s="223"/>
      <c r="Z170" s="223"/>
      <c r="AA170" s="223"/>
      <c r="AB170" s="223"/>
      <c r="AC170" s="223"/>
      <c r="AD170" s="223"/>
      <c r="AE170" s="223"/>
      <c r="AF170" s="223"/>
      <c r="AG170" s="223"/>
      <c r="AH170" s="223"/>
      <c r="AI170" s="223"/>
      <c r="AJ170" s="223"/>
      <c r="AK170" s="223"/>
      <c r="AL170" s="223"/>
      <c r="AM170" s="223"/>
      <c r="AN170" s="223"/>
      <c r="AO170" s="223"/>
      <c r="AP170" s="223"/>
      <c r="AQ170" s="223"/>
    </row>
    <row r="171" spans="1:43" ht="12.75" customHeight="1">
      <c r="A171" s="157">
        <v>170</v>
      </c>
      <c r="B171" s="418">
        <v>42036</v>
      </c>
      <c r="C171" s="415" t="s">
        <v>1321</v>
      </c>
      <c r="D171" s="360" t="s">
        <v>1251</v>
      </c>
      <c r="E171" s="360"/>
      <c r="F171" s="430" t="s">
        <v>1349</v>
      </c>
      <c r="G171" s="359" t="str">
        <f>IF(F171&lt;&gt;"",LOOKUP(F171,Governorate,data!$E$2:$E$19),"")</f>
        <v>IQ-G01</v>
      </c>
      <c r="H171" s="415"/>
      <c r="I171" s="359" t="str">
        <f>IF(H171&lt;&gt;"",LOOKUP(H171,District2,data!$P$2:$P$19),"")</f>
        <v/>
      </c>
      <c r="J171" s="430"/>
      <c r="K171" s="430" t="s">
        <v>1259</v>
      </c>
      <c r="L171" s="430" t="s">
        <v>1256</v>
      </c>
      <c r="M171" s="430" t="s">
        <v>7158</v>
      </c>
      <c r="N171" s="430" t="s">
        <v>1261</v>
      </c>
      <c r="O171" s="175">
        <v>200</v>
      </c>
      <c r="P171" s="175">
        <v>200</v>
      </c>
      <c r="Q171" s="175"/>
      <c r="R171" s="431"/>
      <c r="S171" s="431">
        <v>0</v>
      </c>
      <c r="T171" s="431">
        <v>0</v>
      </c>
      <c r="U171" s="431">
        <v>200</v>
      </c>
      <c r="V171" s="431">
        <v>1200</v>
      </c>
      <c r="W171" s="431">
        <v>1200</v>
      </c>
      <c r="X171" s="431">
        <v>200</v>
      </c>
      <c r="Y171" s="431">
        <v>200</v>
      </c>
      <c r="Z171" s="431">
        <v>0</v>
      </c>
      <c r="AA171" s="431">
        <v>0</v>
      </c>
      <c r="AB171" s="431">
        <v>200</v>
      </c>
      <c r="AC171" s="431">
        <v>0</v>
      </c>
      <c r="AD171" s="431">
        <v>0</v>
      </c>
      <c r="AE171" s="431">
        <v>0</v>
      </c>
      <c r="AF171" s="431">
        <v>0</v>
      </c>
      <c r="AG171" s="431">
        <v>0</v>
      </c>
      <c r="AH171" s="431">
        <v>0</v>
      </c>
      <c r="AI171" s="431">
        <v>0</v>
      </c>
      <c r="AJ171" s="431">
        <v>0</v>
      </c>
      <c r="AK171" s="431">
        <v>0</v>
      </c>
      <c r="AL171" s="432">
        <v>0</v>
      </c>
      <c r="AM171" s="431">
        <v>0</v>
      </c>
      <c r="AN171" s="432">
        <v>0</v>
      </c>
      <c r="AO171" s="431">
        <v>0</v>
      </c>
      <c r="AP171" s="431">
        <v>0</v>
      </c>
      <c r="AQ171" s="431"/>
    </row>
    <row r="172" spans="1:43" ht="12.75" customHeight="1">
      <c r="A172" s="157">
        <v>171</v>
      </c>
      <c r="B172" s="341">
        <v>42037</v>
      </c>
      <c r="C172" s="430" t="s">
        <v>1289</v>
      </c>
      <c r="D172" s="430" t="s">
        <v>1251</v>
      </c>
      <c r="E172" s="430" t="s">
        <v>1289</v>
      </c>
      <c r="F172" s="430" t="s">
        <v>7095</v>
      </c>
      <c r="G172" s="359" t="str">
        <f>IF(F172&lt;&gt;"",LOOKUP(F172,Governorate,data!$E$2:$E$19),"")</f>
        <v>IQ-G11</v>
      </c>
      <c r="H172" s="415" t="s">
        <v>7103</v>
      </c>
      <c r="I172" s="359" t="str">
        <f ca="1">IF(H172&lt;&gt;"",LOOKUP(H172,District2,data!$P$2:$P$19),"")</f>
        <v>IQ-D064</v>
      </c>
      <c r="J172" s="430"/>
      <c r="K172" s="430" t="s">
        <v>7126</v>
      </c>
      <c r="L172" s="430" t="s">
        <v>1256</v>
      </c>
      <c r="M172" s="430" t="s">
        <v>7158</v>
      </c>
      <c r="N172" s="430" t="s">
        <v>1261</v>
      </c>
      <c r="O172" s="422">
        <v>40</v>
      </c>
      <c r="P172" s="422">
        <v>40</v>
      </c>
      <c r="Q172" s="422"/>
      <c r="R172" s="431"/>
      <c r="S172" s="431">
        <v>0</v>
      </c>
      <c r="T172" s="431">
        <v>0</v>
      </c>
      <c r="U172" s="431">
        <v>40</v>
      </c>
      <c r="V172" s="431">
        <v>160</v>
      </c>
      <c r="W172" s="431">
        <v>160</v>
      </c>
      <c r="X172" s="431">
        <v>0</v>
      </c>
      <c r="Y172" s="431">
        <v>0</v>
      </c>
      <c r="Z172" s="431">
        <v>0</v>
      </c>
      <c r="AA172" s="431">
        <v>40</v>
      </c>
      <c r="AB172" s="431">
        <v>40</v>
      </c>
      <c r="AC172" s="431">
        <v>40</v>
      </c>
      <c r="AD172" s="431">
        <v>0</v>
      </c>
      <c r="AE172" s="431">
        <v>0</v>
      </c>
      <c r="AF172" s="431">
        <v>0</v>
      </c>
      <c r="AG172" s="431">
        <v>0</v>
      </c>
      <c r="AH172" s="431">
        <v>0</v>
      </c>
      <c r="AI172" s="431">
        <v>0</v>
      </c>
      <c r="AJ172" s="431">
        <v>0</v>
      </c>
      <c r="AK172" s="431">
        <v>0</v>
      </c>
      <c r="AL172" s="432">
        <v>40</v>
      </c>
      <c r="AM172" s="431">
        <v>40</v>
      </c>
      <c r="AN172" s="432">
        <v>0</v>
      </c>
      <c r="AO172" s="431">
        <v>0</v>
      </c>
      <c r="AP172" s="431">
        <v>160</v>
      </c>
      <c r="AQ172" s="431"/>
    </row>
    <row r="173" spans="1:43" ht="12.75" customHeight="1">
      <c r="A173" s="157">
        <v>172</v>
      </c>
      <c r="B173" s="224">
        <v>42037</v>
      </c>
      <c r="C173" s="57" t="s">
        <v>1273</v>
      </c>
      <c r="D173" s="57" t="s">
        <v>1248</v>
      </c>
      <c r="E173" s="57"/>
      <c r="F173" s="427" t="s">
        <v>1347</v>
      </c>
      <c r="G173" s="46"/>
      <c r="H173" s="416"/>
      <c r="I173" s="46" t="str">
        <f>IF(H173&lt;&gt;"",LOOKUP(H173,District2,data!$P$2:$P$19),"")</f>
        <v/>
      </c>
      <c r="J173" s="427"/>
      <c r="K173" s="427" t="s">
        <v>7126</v>
      </c>
      <c r="L173" s="427" t="s">
        <v>1256</v>
      </c>
      <c r="M173" s="90" t="s">
        <v>7159</v>
      </c>
      <c r="N173" s="427" t="s">
        <v>7125</v>
      </c>
      <c r="O173" s="91">
        <v>242</v>
      </c>
      <c r="P173" s="91"/>
      <c r="Q173" s="419"/>
      <c r="R173" s="91"/>
      <c r="S173" s="223"/>
      <c r="T173" s="223"/>
      <c r="U173" s="223"/>
      <c r="V173" s="223"/>
      <c r="W173" s="223"/>
      <c r="X173" s="223"/>
      <c r="Y173" s="223"/>
      <c r="Z173" s="223"/>
      <c r="AA173" s="223"/>
      <c r="AB173" s="223"/>
      <c r="AC173" s="223"/>
      <c r="AD173" s="223"/>
      <c r="AE173" s="223"/>
      <c r="AF173" s="223"/>
      <c r="AG173" s="223"/>
      <c r="AH173" s="223"/>
      <c r="AI173" s="223"/>
      <c r="AJ173" s="223"/>
      <c r="AK173" s="223"/>
      <c r="AL173" s="223"/>
      <c r="AM173" s="223"/>
      <c r="AN173" s="223"/>
      <c r="AO173" s="223"/>
      <c r="AP173" s="223"/>
      <c r="AQ173" s="223"/>
    </row>
    <row r="174" spans="1:43" ht="12.75" customHeight="1">
      <c r="A174" s="157">
        <v>173</v>
      </c>
      <c r="B174" s="341">
        <v>42037</v>
      </c>
      <c r="C174" s="430" t="s">
        <v>1321</v>
      </c>
      <c r="D174" s="360" t="s">
        <v>1251</v>
      </c>
      <c r="E174" s="430"/>
      <c r="F174" s="430" t="s">
        <v>1349</v>
      </c>
      <c r="G174" s="359" t="str">
        <f>IF(F174&lt;&gt;"",LOOKUP(F174,Governorate,data!$E$2:$E$19),"")</f>
        <v>IQ-G01</v>
      </c>
      <c r="H174" s="415"/>
      <c r="I174" s="359" t="str">
        <f>IF(H174&lt;&gt;"",LOOKUP(H174,District2,data!$P$2:$P$19),"")</f>
        <v/>
      </c>
      <c r="J174" s="430"/>
      <c r="K174" s="430" t="s">
        <v>1259</v>
      </c>
      <c r="L174" s="430" t="s">
        <v>1256</v>
      </c>
      <c r="M174" s="430" t="s">
        <v>7158</v>
      </c>
      <c r="N174" s="430" t="s">
        <v>1261</v>
      </c>
      <c r="O174" s="175">
        <v>300</v>
      </c>
      <c r="P174" s="175">
        <v>300</v>
      </c>
      <c r="Q174" s="175"/>
      <c r="R174" s="431"/>
      <c r="S174" s="431">
        <v>0</v>
      </c>
      <c r="T174" s="431">
        <v>0</v>
      </c>
      <c r="U174" s="431">
        <v>300</v>
      </c>
      <c r="V174" s="431">
        <v>1800</v>
      </c>
      <c r="W174" s="431">
        <v>1800</v>
      </c>
      <c r="X174" s="431">
        <v>300</v>
      </c>
      <c r="Y174" s="431">
        <v>300</v>
      </c>
      <c r="Z174" s="431">
        <v>0</v>
      </c>
      <c r="AA174" s="431">
        <v>0</v>
      </c>
      <c r="AB174" s="431">
        <v>300</v>
      </c>
      <c r="AC174" s="431">
        <v>0</v>
      </c>
      <c r="AD174" s="431">
        <v>0</v>
      </c>
      <c r="AE174" s="431">
        <v>0</v>
      </c>
      <c r="AF174" s="431">
        <v>0</v>
      </c>
      <c r="AG174" s="431">
        <v>0</v>
      </c>
      <c r="AH174" s="431">
        <v>0</v>
      </c>
      <c r="AI174" s="431">
        <v>0</v>
      </c>
      <c r="AJ174" s="431">
        <v>0</v>
      </c>
      <c r="AK174" s="431">
        <v>0</v>
      </c>
      <c r="AL174" s="432">
        <v>0</v>
      </c>
      <c r="AM174" s="431">
        <v>0</v>
      </c>
      <c r="AN174" s="432">
        <v>0</v>
      </c>
      <c r="AO174" s="431">
        <v>0</v>
      </c>
      <c r="AP174" s="431">
        <v>0</v>
      </c>
      <c r="AQ174" s="431"/>
    </row>
    <row r="175" spans="1:43" ht="12.75" customHeight="1">
      <c r="A175" s="157">
        <v>174</v>
      </c>
      <c r="B175" s="341">
        <v>42037</v>
      </c>
      <c r="C175" s="430" t="s">
        <v>1321</v>
      </c>
      <c r="D175" s="430" t="s">
        <v>1251</v>
      </c>
      <c r="E175" s="360" t="s">
        <v>7288</v>
      </c>
      <c r="F175" s="430" t="s">
        <v>7085</v>
      </c>
      <c r="G175" s="359"/>
      <c r="H175" s="430" t="s">
        <v>7092</v>
      </c>
      <c r="I175" s="359"/>
      <c r="J175" s="51" t="s">
        <v>1262</v>
      </c>
      <c r="K175" s="51" t="s">
        <v>7126</v>
      </c>
      <c r="L175" s="430" t="s">
        <v>1256</v>
      </c>
      <c r="M175" s="430" t="s">
        <v>7158</v>
      </c>
      <c r="N175" s="430" t="s">
        <v>1261</v>
      </c>
      <c r="O175" s="178">
        <v>300</v>
      </c>
      <c r="P175" s="178">
        <v>300</v>
      </c>
      <c r="Q175" s="178"/>
      <c r="R175" s="431"/>
      <c r="S175" s="217">
        <v>0</v>
      </c>
      <c r="T175" s="217">
        <v>0</v>
      </c>
      <c r="U175" s="217">
        <v>300</v>
      </c>
      <c r="V175" s="217">
        <v>0</v>
      </c>
      <c r="W175" s="217">
        <v>1800</v>
      </c>
      <c r="X175" s="217">
        <v>300</v>
      </c>
      <c r="Y175" s="217">
        <v>300</v>
      </c>
      <c r="Z175" s="218">
        <v>0</v>
      </c>
      <c r="AA175" s="217">
        <v>300</v>
      </c>
      <c r="AB175" s="217">
        <v>300</v>
      </c>
      <c r="AC175" s="217">
        <v>300</v>
      </c>
      <c r="AD175" s="431">
        <v>0</v>
      </c>
      <c r="AE175" s="431">
        <v>0</v>
      </c>
      <c r="AF175" s="431">
        <v>0</v>
      </c>
      <c r="AG175" s="431">
        <v>0</v>
      </c>
      <c r="AH175" s="431">
        <v>0</v>
      </c>
      <c r="AI175" s="431">
        <v>0</v>
      </c>
      <c r="AJ175" s="431">
        <v>0</v>
      </c>
      <c r="AK175" s="431">
        <v>0</v>
      </c>
      <c r="AL175" s="432">
        <v>0</v>
      </c>
      <c r="AM175" s="431">
        <v>0</v>
      </c>
      <c r="AN175" s="432">
        <v>0</v>
      </c>
      <c r="AO175" s="431">
        <v>0</v>
      </c>
      <c r="AP175" s="431">
        <v>0</v>
      </c>
      <c r="AQ175" s="431"/>
    </row>
    <row r="176" spans="1:43" ht="12.75" customHeight="1">
      <c r="A176" s="157">
        <v>175</v>
      </c>
      <c r="B176" s="341">
        <v>42038</v>
      </c>
      <c r="C176" s="360" t="s">
        <v>1289</v>
      </c>
      <c r="D176" s="360" t="s">
        <v>1251</v>
      </c>
      <c r="E176" s="430" t="s">
        <v>1289</v>
      </c>
      <c r="F176" s="430" t="s">
        <v>1347</v>
      </c>
      <c r="G176" s="359" t="str">
        <f>IF(F176&lt;&gt;"",LOOKUP(F176,Governorate,data!$E$2:$E$19),"")</f>
        <v>IQ-G08</v>
      </c>
      <c r="H176" s="415" t="s">
        <v>7220</v>
      </c>
      <c r="I176" s="359" t="str">
        <f ca="1">IF(H176&lt;&gt;"",LOOKUP(H176,District2,data!$P$2:$P$19),"")</f>
        <v>IQ-D014</v>
      </c>
      <c r="J176" s="430"/>
      <c r="K176" s="430" t="s">
        <v>7126</v>
      </c>
      <c r="L176" s="430" t="s">
        <v>1256</v>
      </c>
      <c r="M176" s="430" t="s">
        <v>7158</v>
      </c>
      <c r="N176" s="430" t="s">
        <v>1261</v>
      </c>
      <c r="O176" s="422">
        <v>350</v>
      </c>
      <c r="P176" s="422">
        <v>350</v>
      </c>
      <c r="Q176" s="422"/>
      <c r="R176" s="431"/>
      <c r="S176" s="431">
        <v>0</v>
      </c>
      <c r="T176" s="431">
        <v>0</v>
      </c>
      <c r="U176" s="431">
        <v>0</v>
      </c>
      <c r="V176" s="431">
        <v>0</v>
      </c>
      <c r="W176" s="431">
        <v>0</v>
      </c>
      <c r="X176" s="431">
        <v>0</v>
      </c>
      <c r="Y176" s="431">
        <v>0</v>
      </c>
      <c r="Z176" s="431">
        <v>350</v>
      </c>
      <c r="AA176" s="431">
        <v>0</v>
      </c>
      <c r="AB176" s="431">
        <v>0</v>
      </c>
      <c r="AC176" s="431">
        <v>0</v>
      </c>
      <c r="AD176" s="431">
        <v>0</v>
      </c>
      <c r="AE176" s="431">
        <v>0</v>
      </c>
      <c r="AF176" s="431">
        <v>0</v>
      </c>
      <c r="AG176" s="431">
        <v>0</v>
      </c>
      <c r="AH176" s="431">
        <v>0</v>
      </c>
      <c r="AI176" s="431">
        <v>0</v>
      </c>
      <c r="AJ176" s="431">
        <v>0</v>
      </c>
      <c r="AK176" s="431">
        <v>0</v>
      </c>
      <c r="AL176" s="432">
        <v>0</v>
      </c>
      <c r="AM176" s="431">
        <v>0</v>
      </c>
      <c r="AN176" s="432">
        <v>0</v>
      </c>
      <c r="AO176" s="431">
        <v>0</v>
      </c>
      <c r="AP176" s="431">
        <v>0</v>
      </c>
      <c r="AQ176" s="431"/>
    </row>
    <row r="177" spans="1:43" ht="12.75" customHeight="1">
      <c r="A177" s="157">
        <v>176</v>
      </c>
      <c r="B177" s="224">
        <v>42038</v>
      </c>
      <c r="C177" s="57" t="s">
        <v>1273</v>
      </c>
      <c r="D177" s="57" t="s">
        <v>1248</v>
      </c>
      <c r="E177" s="427"/>
      <c r="F177" s="427" t="s">
        <v>1347</v>
      </c>
      <c r="G177" s="46"/>
      <c r="H177" s="416" t="s">
        <v>7091</v>
      </c>
      <c r="I177" s="46" t="str">
        <f ca="1">IF(H177&lt;&gt;"",LOOKUP(H177,District2,data!$P$2:$P$19),"")</f>
        <v>IQ-D049</v>
      </c>
      <c r="J177" s="427"/>
      <c r="K177" s="427" t="s">
        <v>7126</v>
      </c>
      <c r="L177" s="427" t="s">
        <v>1256</v>
      </c>
      <c r="M177" s="90" t="s">
        <v>7159</v>
      </c>
      <c r="N177" s="427" t="s">
        <v>7125</v>
      </c>
      <c r="O177" s="91">
        <v>392</v>
      </c>
      <c r="P177" s="91"/>
      <c r="Q177" s="419"/>
      <c r="R177" s="91"/>
      <c r="S177" s="223"/>
      <c r="T177" s="223"/>
      <c r="U177" s="223"/>
      <c r="V177" s="223"/>
      <c r="W177" s="223"/>
      <c r="X177" s="223"/>
      <c r="Y177" s="223"/>
      <c r="Z177" s="223"/>
      <c r="AA177" s="223"/>
      <c r="AB177" s="223"/>
      <c r="AC177" s="223"/>
      <c r="AD177" s="223"/>
      <c r="AE177" s="223"/>
      <c r="AF177" s="223"/>
      <c r="AG177" s="223"/>
      <c r="AH177" s="223"/>
      <c r="AI177" s="223"/>
      <c r="AJ177" s="223"/>
      <c r="AK177" s="223"/>
      <c r="AL177" s="223"/>
      <c r="AM177" s="223"/>
      <c r="AN177" s="223"/>
      <c r="AO177" s="223"/>
      <c r="AP177" s="223"/>
      <c r="AQ177" s="223"/>
    </row>
    <row r="178" spans="1:43" s="62" customFormat="1" ht="12.75" customHeight="1">
      <c r="A178" s="157">
        <v>177</v>
      </c>
      <c r="B178" s="341">
        <v>42038</v>
      </c>
      <c r="C178" s="430" t="s">
        <v>1307</v>
      </c>
      <c r="D178" s="430" t="s">
        <v>1250</v>
      </c>
      <c r="E178" s="430" t="s">
        <v>1307</v>
      </c>
      <c r="F178" s="430" t="s">
        <v>1347</v>
      </c>
      <c r="G178" s="359" t="str">
        <f>IF(F178&lt;&gt;"",LOOKUP(F178,Governorate,data!$E$2:$E$19),"")</f>
        <v>IQ-G08</v>
      </c>
      <c r="H178" s="415" t="s">
        <v>7091</v>
      </c>
      <c r="I178" s="359" t="str">
        <f ca="1">IF(H178&lt;&gt;"",LOOKUP(H178,District2,data!$P$2:$P$19),"")</f>
        <v>IQ-D049</v>
      </c>
      <c r="J178" s="430"/>
      <c r="K178" s="430" t="s">
        <v>7126</v>
      </c>
      <c r="L178" s="430" t="s">
        <v>1256</v>
      </c>
      <c r="M178" s="430" t="s">
        <v>7158</v>
      </c>
      <c r="N178" s="430" t="s">
        <v>7125</v>
      </c>
      <c r="O178" s="177" t="s">
        <v>7260</v>
      </c>
      <c r="P178" s="175"/>
      <c r="Q178" s="175"/>
      <c r="R178" s="431"/>
      <c r="S178" s="431">
        <v>0</v>
      </c>
      <c r="T178" s="431">
        <v>0</v>
      </c>
      <c r="U178" s="431">
        <v>0</v>
      </c>
      <c r="V178" s="431">
        <v>0</v>
      </c>
      <c r="W178" s="431">
        <v>0</v>
      </c>
      <c r="X178" s="431">
        <v>0</v>
      </c>
      <c r="Y178" s="431">
        <v>0</v>
      </c>
      <c r="Z178" s="431">
        <v>0</v>
      </c>
      <c r="AA178" s="431">
        <v>0</v>
      </c>
      <c r="AB178" s="431">
        <v>0</v>
      </c>
      <c r="AC178" s="431">
        <v>0</v>
      </c>
      <c r="AD178" s="431">
        <v>0</v>
      </c>
      <c r="AE178" s="431">
        <v>0</v>
      </c>
      <c r="AF178" s="431">
        <v>0</v>
      </c>
      <c r="AG178" s="431">
        <v>0</v>
      </c>
      <c r="AH178" s="431">
        <v>0</v>
      </c>
      <c r="AI178" s="431">
        <v>0</v>
      </c>
      <c r="AJ178" s="431">
        <v>0</v>
      </c>
      <c r="AK178" s="431">
        <v>0</v>
      </c>
      <c r="AL178" s="431">
        <v>0</v>
      </c>
      <c r="AM178" s="431">
        <v>0</v>
      </c>
      <c r="AN178" s="431">
        <v>0</v>
      </c>
      <c r="AO178" s="347">
        <v>456</v>
      </c>
      <c r="AP178" s="431">
        <v>0</v>
      </c>
      <c r="AQ178" s="431"/>
    </row>
    <row r="179" spans="1:43" ht="12.75" customHeight="1">
      <c r="A179" s="157">
        <v>178</v>
      </c>
      <c r="B179" s="341">
        <v>42038</v>
      </c>
      <c r="C179" s="430" t="s">
        <v>1279</v>
      </c>
      <c r="D179" s="430" t="s">
        <v>1250</v>
      </c>
      <c r="E179" s="430"/>
      <c r="F179" s="430" t="s">
        <v>7111</v>
      </c>
      <c r="G179" s="359"/>
      <c r="H179" s="430" t="s">
        <v>7254</v>
      </c>
      <c r="I179" s="359"/>
      <c r="J179" s="430"/>
      <c r="K179" s="430" t="s">
        <v>1259</v>
      </c>
      <c r="L179" s="430" t="s">
        <v>1256</v>
      </c>
      <c r="M179" s="430" t="s">
        <v>7158</v>
      </c>
      <c r="N179" s="430" t="s">
        <v>1261</v>
      </c>
      <c r="O179" s="44">
        <v>420</v>
      </c>
      <c r="P179" s="422"/>
      <c r="Q179" s="422"/>
      <c r="R179" s="431"/>
      <c r="S179" s="431">
        <v>0</v>
      </c>
      <c r="T179" s="431">
        <v>0</v>
      </c>
      <c r="U179" s="431">
        <v>0</v>
      </c>
      <c r="V179" s="431">
        <v>0</v>
      </c>
      <c r="W179" s="431">
        <v>0</v>
      </c>
      <c r="X179" s="431">
        <v>420</v>
      </c>
      <c r="Y179" s="431">
        <v>0</v>
      </c>
      <c r="Z179" s="431">
        <v>0</v>
      </c>
      <c r="AA179" s="431">
        <v>0</v>
      </c>
      <c r="AB179" s="431">
        <v>0</v>
      </c>
      <c r="AC179" s="431">
        <v>420</v>
      </c>
      <c r="AD179" s="431">
        <v>0</v>
      </c>
      <c r="AE179" s="431">
        <v>0</v>
      </c>
      <c r="AF179" s="431">
        <v>0</v>
      </c>
      <c r="AG179" s="431">
        <v>0</v>
      </c>
      <c r="AH179" s="431">
        <v>0</v>
      </c>
      <c r="AI179" s="431">
        <v>0</v>
      </c>
      <c r="AJ179" s="431">
        <v>0</v>
      </c>
      <c r="AK179" s="431">
        <v>0</v>
      </c>
      <c r="AL179" s="431">
        <v>0</v>
      </c>
      <c r="AM179" s="431">
        <v>0</v>
      </c>
      <c r="AN179" s="431">
        <v>0</v>
      </c>
      <c r="AO179" s="431">
        <v>0</v>
      </c>
      <c r="AP179" s="431">
        <v>0</v>
      </c>
      <c r="AQ179" s="431"/>
    </row>
    <row r="180" spans="1:43" ht="12.75" customHeight="1">
      <c r="A180" s="157">
        <v>179</v>
      </c>
      <c r="B180" s="341">
        <v>42038</v>
      </c>
      <c r="C180" s="430" t="s">
        <v>1321</v>
      </c>
      <c r="D180" s="430" t="s">
        <v>1251</v>
      </c>
      <c r="E180" s="222" t="s">
        <v>1268</v>
      </c>
      <c r="F180" s="430" t="s">
        <v>7087</v>
      </c>
      <c r="G180" s="359"/>
      <c r="H180" s="430" t="s">
        <v>7088</v>
      </c>
      <c r="I180" s="359"/>
      <c r="J180" s="430" t="s">
        <v>7166</v>
      </c>
      <c r="K180" s="430" t="s">
        <v>1259</v>
      </c>
      <c r="L180" s="430" t="s">
        <v>1256</v>
      </c>
      <c r="M180" s="430" t="s">
        <v>7158</v>
      </c>
      <c r="N180" s="430" t="s">
        <v>1261</v>
      </c>
      <c r="O180" s="422">
        <v>50</v>
      </c>
      <c r="P180" s="422">
        <v>50</v>
      </c>
      <c r="Q180" s="422"/>
      <c r="R180" s="431"/>
      <c r="S180" s="431">
        <v>0</v>
      </c>
      <c r="T180" s="431">
        <v>0</v>
      </c>
      <c r="U180" s="422">
        <v>50</v>
      </c>
      <c r="V180" s="431">
        <v>300</v>
      </c>
      <c r="W180" s="431">
        <v>1800</v>
      </c>
      <c r="X180" s="422">
        <v>50</v>
      </c>
      <c r="Y180" s="422">
        <v>50</v>
      </c>
      <c r="Z180" s="431">
        <v>0</v>
      </c>
      <c r="AA180" s="431">
        <v>0</v>
      </c>
      <c r="AB180" s="422">
        <v>50</v>
      </c>
      <c r="AC180" s="431">
        <v>0</v>
      </c>
      <c r="AD180" s="431">
        <v>0</v>
      </c>
      <c r="AE180" s="431">
        <v>0</v>
      </c>
      <c r="AF180" s="431">
        <v>0</v>
      </c>
      <c r="AG180" s="431">
        <v>0</v>
      </c>
      <c r="AH180" s="431">
        <v>0</v>
      </c>
      <c r="AI180" s="431">
        <v>0</v>
      </c>
      <c r="AJ180" s="431">
        <v>0</v>
      </c>
      <c r="AK180" s="431">
        <v>0</v>
      </c>
      <c r="AL180" s="432">
        <v>0</v>
      </c>
      <c r="AM180" s="431">
        <v>0</v>
      </c>
      <c r="AN180" s="432">
        <v>0</v>
      </c>
      <c r="AO180" s="431">
        <v>0</v>
      </c>
      <c r="AP180" s="431">
        <v>0</v>
      </c>
      <c r="AQ180" s="431"/>
    </row>
    <row r="181" spans="1:43" ht="12.75" customHeight="1">
      <c r="A181" s="157">
        <v>180</v>
      </c>
      <c r="B181" s="341">
        <v>42038</v>
      </c>
      <c r="C181" s="430" t="s">
        <v>1321</v>
      </c>
      <c r="D181" s="430" t="s">
        <v>1251</v>
      </c>
      <c r="E181" s="360" t="s">
        <v>7288</v>
      </c>
      <c r="F181" s="430" t="s">
        <v>7085</v>
      </c>
      <c r="G181" s="359"/>
      <c r="H181" s="430" t="s">
        <v>7092</v>
      </c>
      <c r="I181" s="359"/>
      <c r="J181" s="51" t="s">
        <v>1262</v>
      </c>
      <c r="K181" s="51" t="s">
        <v>7126</v>
      </c>
      <c r="L181" s="430" t="s">
        <v>1256</v>
      </c>
      <c r="M181" s="430" t="s">
        <v>7158</v>
      </c>
      <c r="N181" s="430" t="s">
        <v>1261</v>
      </c>
      <c r="O181" s="178">
        <v>250</v>
      </c>
      <c r="P181" s="178">
        <v>250</v>
      </c>
      <c r="Q181" s="178"/>
      <c r="R181" s="431"/>
      <c r="S181" s="217">
        <v>0</v>
      </c>
      <c r="T181" s="217">
        <v>0</v>
      </c>
      <c r="U181" s="217">
        <v>250</v>
      </c>
      <c r="V181" s="217">
        <v>0</v>
      </c>
      <c r="W181" s="217">
        <v>1500</v>
      </c>
      <c r="X181" s="217">
        <v>250</v>
      </c>
      <c r="Y181" s="217">
        <v>250</v>
      </c>
      <c r="Z181" s="218">
        <v>0</v>
      </c>
      <c r="AA181" s="217">
        <v>250</v>
      </c>
      <c r="AB181" s="217">
        <v>250</v>
      </c>
      <c r="AC181" s="217">
        <v>250</v>
      </c>
      <c r="AD181" s="431">
        <v>0</v>
      </c>
      <c r="AE181" s="431">
        <v>0</v>
      </c>
      <c r="AF181" s="431">
        <v>0</v>
      </c>
      <c r="AG181" s="431">
        <v>0</v>
      </c>
      <c r="AH181" s="431">
        <v>0</v>
      </c>
      <c r="AI181" s="431">
        <v>0</v>
      </c>
      <c r="AJ181" s="431">
        <v>0</v>
      </c>
      <c r="AK181" s="431">
        <v>0</v>
      </c>
      <c r="AL181" s="432">
        <v>0</v>
      </c>
      <c r="AM181" s="431">
        <v>0</v>
      </c>
      <c r="AN181" s="432">
        <v>0</v>
      </c>
      <c r="AO181" s="431">
        <v>0</v>
      </c>
      <c r="AP181" s="431">
        <v>0</v>
      </c>
      <c r="AQ181" s="431"/>
    </row>
    <row r="182" spans="1:43" ht="12.75" customHeight="1">
      <c r="A182" s="157">
        <v>181</v>
      </c>
      <c r="B182" s="418">
        <v>42039</v>
      </c>
      <c r="C182" s="415" t="s">
        <v>1289</v>
      </c>
      <c r="D182" s="415" t="s">
        <v>1251</v>
      </c>
      <c r="E182" s="430" t="s">
        <v>1289</v>
      </c>
      <c r="F182" s="415" t="s">
        <v>1347</v>
      </c>
      <c r="G182" s="60" t="str">
        <f>IF(F182&lt;&gt;"",LOOKUP(F182,Governorate,data!$E$2:$E$19),"")</f>
        <v>IQ-G08</v>
      </c>
      <c r="H182" s="415" t="s">
        <v>7110</v>
      </c>
      <c r="I182" s="60" t="str">
        <f ca="1">IF(H182&lt;&gt;"",LOOKUP(H182,District2,data!$P$2:$P$19),"")</f>
        <v>IQ-D050</v>
      </c>
      <c r="J182" s="415"/>
      <c r="K182" s="415" t="s">
        <v>7126</v>
      </c>
      <c r="L182" s="415" t="s">
        <v>1256</v>
      </c>
      <c r="M182" s="415" t="s">
        <v>7158</v>
      </c>
      <c r="N182" s="415" t="s">
        <v>1261</v>
      </c>
      <c r="O182" s="422">
        <v>415</v>
      </c>
      <c r="P182" s="422">
        <v>415</v>
      </c>
      <c r="Q182" s="422"/>
      <c r="R182" s="422"/>
      <c r="S182" s="431">
        <v>0</v>
      </c>
      <c r="T182" s="422">
        <v>0</v>
      </c>
      <c r="U182" s="422">
        <v>415</v>
      </c>
      <c r="V182" s="422">
        <v>1660</v>
      </c>
      <c r="W182" s="422">
        <v>1660</v>
      </c>
      <c r="X182" s="422">
        <v>0</v>
      </c>
      <c r="Y182" s="422">
        <v>0</v>
      </c>
      <c r="Z182" s="422">
        <v>0</v>
      </c>
      <c r="AA182" s="422">
        <v>415</v>
      </c>
      <c r="AB182" s="422">
        <v>415</v>
      </c>
      <c r="AC182" s="422">
        <v>415</v>
      </c>
      <c r="AD182" s="422">
        <v>0</v>
      </c>
      <c r="AE182" s="422">
        <v>0</v>
      </c>
      <c r="AF182" s="422">
        <v>0</v>
      </c>
      <c r="AG182" s="422">
        <v>0</v>
      </c>
      <c r="AH182" s="422">
        <v>0</v>
      </c>
      <c r="AI182" s="422">
        <v>0</v>
      </c>
      <c r="AJ182" s="422">
        <v>0</v>
      </c>
      <c r="AK182" s="422">
        <v>0</v>
      </c>
      <c r="AL182" s="45">
        <v>415</v>
      </c>
      <c r="AM182" s="422">
        <v>415</v>
      </c>
      <c r="AN182" s="45">
        <v>0</v>
      </c>
      <c r="AO182" s="422">
        <v>0</v>
      </c>
      <c r="AP182" s="422">
        <v>1660</v>
      </c>
      <c r="AQ182" s="431"/>
    </row>
    <row r="183" spans="1:43" ht="12.75" customHeight="1">
      <c r="A183" s="157">
        <v>182</v>
      </c>
      <c r="B183" s="341">
        <v>42039</v>
      </c>
      <c r="C183" s="360" t="s">
        <v>1289</v>
      </c>
      <c r="D183" s="360" t="s">
        <v>1251</v>
      </c>
      <c r="E183" s="430" t="s">
        <v>1289</v>
      </c>
      <c r="F183" s="430" t="s">
        <v>1347</v>
      </c>
      <c r="G183" s="359" t="str">
        <f>IF(F183&lt;&gt;"",LOOKUP(F183,Governorate,data!$E$2:$E$19),"")</f>
        <v>IQ-G08</v>
      </c>
      <c r="H183" s="415" t="s">
        <v>7220</v>
      </c>
      <c r="I183" s="359" t="str">
        <f ca="1">IF(H183&lt;&gt;"",LOOKUP(H183,District2,data!$P$2:$P$19),"")</f>
        <v>IQ-D014</v>
      </c>
      <c r="J183" s="430"/>
      <c r="K183" s="430" t="s">
        <v>7126</v>
      </c>
      <c r="L183" s="430" t="s">
        <v>1256</v>
      </c>
      <c r="M183" s="415" t="s">
        <v>7158</v>
      </c>
      <c r="N183" s="430" t="s">
        <v>1261</v>
      </c>
      <c r="O183" s="422">
        <v>350</v>
      </c>
      <c r="P183" s="422">
        <v>350</v>
      </c>
      <c r="Q183" s="422"/>
      <c r="R183" s="431"/>
      <c r="S183" s="431">
        <v>0</v>
      </c>
      <c r="T183" s="431">
        <v>0</v>
      </c>
      <c r="U183" s="431">
        <v>0</v>
      </c>
      <c r="V183" s="431">
        <v>0</v>
      </c>
      <c r="W183" s="431">
        <v>0</v>
      </c>
      <c r="X183" s="431">
        <v>0</v>
      </c>
      <c r="Y183" s="431">
        <v>0</v>
      </c>
      <c r="Z183" s="431">
        <v>350</v>
      </c>
      <c r="AA183" s="431">
        <v>0</v>
      </c>
      <c r="AB183" s="431">
        <v>0</v>
      </c>
      <c r="AC183" s="431">
        <v>0</v>
      </c>
      <c r="AD183" s="431">
        <v>0</v>
      </c>
      <c r="AE183" s="431">
        <v>0</v>
      </c>
      <c r="AF183" s="431">
        <v>0</v>
      </c>
      <c r="AG183" s="431">
        <v>0</v>
      </c>
      <c r="AH183" s="431">
        <v>0</v>
      </c>
      <c r="AI183" s="431">
        <v>0</v>
      </c>
      <c r="AJ183" s="431">
        <v>0</v>
      </c>
      <c r="AK183" s="431">
        <v>0</v>
      </c>
      <c r="AL183" s="432">
        <v>0</v>
      </c>
      <c r="AM183" s="431">
        <v>0</v>
      </c>
      <c r="AN183" s="432">
        <v>0</v>
      </c>
      <c r="AO183" s="431">
        <v>0</v>
      </c>
      <c r="AP183" s="431">
        <v>0</v>
      </c>
      <c r="AQ183" s="431"/>
    </row>
    <row r="184" spans="1:43" ht="12.75" customHeight="1">
      <c r="A184" s="157">
        <v>183</v>
      </c>
      <c r="B184" s="224">
        <v>42039</v>
      </c>
      <c r="C184" s="57" t="s">
        <v>1273</v>
      </c>
      <c r="D184" s="57" t="s">
        <v>1248</v>
      </c>
      <c r="E184" s="427"/>
      <c r="F184" s="427" t="s">
        <v>1347</v>
      </c>
      <c r="G184" s="46" t="str">
        <f>IF(F184&lt;&gt;"",LOOKUP(F184,Governorate,[1]data!$E$2:$E$19),"")</f>
        <v>IQ-G08</v>
      </c>
      <c r="H184" s="416" t="s">
        <v>1348</v>
      </c>
      <c r="I184" s="46" t="str">
        <f ca="1">IF(H184&lt;&gt;"",LOOKUP(H184,District2,data!$P$2:$P$19),"")</f>
        <v>IQ-D051</v>
      </c>
      <c r="J184" s="427"/>
      <c r="K184" s="427" t="s">
        <v>7126</v>
      </c>
      <c r="L184" s="427" t="s">
        <v>1256</v>
      </c>
      <c r="M184" s="415" t="s">
        <v>7158</v>
      </c>
      <c r="N184" s="427" t="s">
        <v>7125</v>
      </c>
      <c r="O184" s="173">
        <v>1900</v>
      </c>
      <c r="P184" s="419"/>
      <c r="Q184" s="419"/>
      <c r="R184" s="47"/>
      <c r="S184" s="431">
        <v>0</v>
      </c>
      <c r="T184" s="431">
        <v>0</v>
      </c>
      <c r="U184" s="431">
        <v>0</v>
      </c>
      <c r="V184" s="431">
        <v>0</v>
      </c>
      <c r="W184" s="431">
        <v>0</v>
      </c>
      <c r="X184" s="431">
        <v>0</v>
      </c>
      <c r="Y184" s="431">
        <v>0</v>
      </c>
      <c r="Z184" s="431">
        <v>0</v>
      </c>
      <c r="AA184" s="431">
        <v>0</v>
      </c>
      <c r="AB184" s="431">
        <v>0</v>
      </c>
      <c r="AC184" s="47">
        <v>1900</v>
      </c>
      <c r="AD184" s="47">
        <v>0</v>
      </c>
      <c r="AE184" s="47">
        <v>0</v>
      </c>
      <c r="AF184" s="47">
        <v>0</v>
      </c>
      <c r="AG184" s="47">
        <v>0</v>
      </c>
      <c r="AH184" s="47">
        <v>0</v>
      </c>
      <c r="AI184" s="47">
        <v>0</v>
      </c>
      <c r="AJ184" s="47">
        <v>0</v>
      </c>
      <c r="AK184" s="47">
        <v>0</v>
      </c>
      <c r="AL184" s="114">
        <v>0</v>
      </c>
      <c r="AM184" s="47">
        <v>0</v>
      </c>
      <c r="AN184" s="114">
        <v>0</v>
      </c>
      <c r="AO184" s="47">
        <v>0</v>
      </c>
      <c r="AP184" s="47">
        <v>0</v>
      </c>
      <c r="AQ184" s="431"/>
    </row>
    <row r="185" spans="1:43" ht="12.75" customHeight="1">
      <c r="A185" s="157">
        <v>184</v>
      </c>
      <c r="B185" s="341">
        <v>42039</v>
      </c>
      <c r="C185" s="48" t="s">
        <v>1321</v>
      </c>
      <c r="D185" s="360" t="s">
        <v>1251</v>
      </c>
      <c r="E185" s="355" t="s">
        <v>1308</v>
      </c>
      <c r="F185" s="430" t="s">
        <v>1347</v>
      </c>
      <c r="G185" s="359"/>
      <c r="H185" s="355" t="s">
        <v>7239</v>
      </c>
      <c r="I185" s="359"/>
      <c r="J185" s="430"/>
      <c r="K185" s="430" t="s">
        <v>7126</v>
      </c>
      <c r="L185" s="430" t="s">
        <v>1256</v>
      </c>
      <c r="M185" s="430" t="s">
        <v>7158</v>
      </c>
      <c r="N185" s="430"/>
      <c r="O185" s="347">
        <v>20</v>
      </c>
      <c r="P185" s="175">
        <v>20</v>
      </c>
      <c r="Q185" s="175"/>
      <c r="R185" s="431"/>
      <c r="S185" s="431">
        <v>0</v>
      </c>
      <c r="T185" s="431">
        <v>0</v>
      </c>
      <c r="U185" s="347">
        <v>20</v>
      </c>
      <c r="V185" s="347"/>
      <c r="W185" s="347">
        <v>120</v>
      </c>
      <c r="X185" s="347">
        <v>20</v>
      </c>
      <c r="Y185" s="347">
        <v>20</v>
      </c>
      <c r="Z185" s="431"/>
      <c r="AA185" s="347">
        <v>20</v>
      </c>
      <c r="AB185" s="347">
        <v>0</v>
      </c>
      <c r="AC185" s="347">
        <v>0</v>
      </c>
      <c r="AD185" s="47">
        <v>0</v>
      </c>
      <c r="AE185" s="47">
        <v>0</v>
      </c>
      <c r="AF185" s="47">
        <v>0</v>
      </c>
      <c r="AG185" s="47">
        <v>0</v>
      </c>
      <c r="AH185" s="47">
        <v>0</v>
      </c>
      <c r="AI185" s="47">
        <v>0</v>
      </c>
      <c r="AJ185" s="47">
        <v>0</v>
      </c>
      <c r="AK185" s="47">
        <v>0</v>
      </c>
      <c r="AL185" s="114">
        <v>0</v>
      </c>
      <c r="AM185" s="47">
        <v>0</v>
      </c>
      <c r="AN185" s="114">
        <v>0</v>
      </c>
      <c r="AO185" s="47">
        <v>0</v>
      </c>
      <c r="AP185" s="47">
        <v>0</v>
      </c>
      <c r="AQ185" s="431"/>
    </row>
    <row r="186" spans="1:43" ht="12.75" customHeight="1">
      <c r="A186" s="157">
        <v>185</v>
      </c>
      <c r="B186" s="341">
        <v>42039</v>
      </c>
      <c r="C186" s="48" t="s">
        <v>1321</v>
      </c>
      <c r="D186" s="360" t="s">
        <v>1251</v>
      </c>
      <c r="E186" s="355" t="s">
        <v>1308</v>
      </c>
      <c r="F186" s="430" t="s">
        <v>1347</v>
      </c>
      <c r="G186" s="359"/>
      <c r="H186" s="355" t="s">
        <v>24</v>
      </c>
      <c r="I186" s="359"/>
      <c r="J186" s="430"/>
      <c r="K186" s="430" t="s">
        <v>7126</v>
      </c>
      <c r="L186" s="430" t="s">
        <v>1256</v>
      </c>
      <c r="M186" s="430" t="s">
        <v>7158</v>
      </c>
      <c r="N186" s="430"/>
      <c r="O186" s="347">
        <v>200</v>
      </c>
      <c r="P186" s="175">
        <v>200</v>
      </c>
      <c r="Q186" s="175"/>
      <c r="R186" s="431"/>
      <c r="S186" s="431">
        <v>0</v>
      </c>
      <c r="T186" s="431">
        <v>0</v>
      </c>
      <c r="U186" s="347">
        <v>200</v>
      </c>
      <c r="V186" s="347">
        <v>0</v>
      </c>
      <c r="W186" s="347">
        <v>1200</v>
      </c>
      <c r="X186" s="347">
        <v>200</v>
      </c>
      <c r="Y186" s="347">
        <v>200</v>
      </c>
      <c r="Z186" s="431">
        <v>0</v>
      </c>
      <c r="AA186" s="347">
        <v>200</v>
      </c>
      <c r="AB186" s="347">
        <v>0</v>
      </c>
      <c r="AC186" s="347">
        <v>0</v>
      </c>
      <c r="AD186" s="47">
        <v>0</v>
      </c>
      <c r="AE186" s="47">
        <v>0</v>
      </c>
      <c r="AF186" s="47">
        <v>0</v>
      </c>
      <c r="AG186" s="47">
        <v>0</v>
      </c>
      <c r="AH186" s="47">
        <v>0</v>
      </c>
      <c r="AI186" s="47">
        <v>0</v>
      </c>
      <c r="AJ186" s="47">
        <v>0</v>
      </c>
      <c r="AK186" s="47">
        <v>0</v>
      </c>
      <c r="AL186" s="114">
        <v>0</v>
      </c>
      <c r="AM186" s="47">
        <v>0</v>
      </c>
      <c r="AN186" s="114">
        <v>0</v>
      </c>
      <c r="AO186" s="47">
        <v>0</v>
      </c>
      <c r="AP186" s="47">
        <v>0</v>
      </c>
      <c r="AQ186" s="431"/>
    </row>
    <row r="187" spans="1:43" ht="12.75" customHeight="1">
      <c r="A187" s="157">
        <v>186</v>
      </c>
      <c r="B187" s="341">
        <v>42039</v>
      </c>
      <c r="C187" s="48" t="s">
        <v>1321</v>
      </c>
      <c r="D187" s="360" t="s">
        <v>1251</v>
      </c>
      <c r="E187" s="355" t="s">
        <v>1308</v>
      </c>
      <c r="F187" s="430" t="s">
        <v>1347</v>
      </c>
      <c r="G187" s="359"/>
      <c r="H187" s="415" t="s">
        <v>7220</v>
      </c>
      <c r="I187" s="359"/>
      <c r="J187" s="430"/>
      <c r="K187" s="430" t="s">
        <v>7126</v>
      </c>
      <c r="L187" s="430" t="s">
        <v>1256</v>
      </c>
      <c r="M187" s="430" t="s">
        <v>7158</v>
      </c>
      <c r="N187" s="430"/>
      <c r="O187" s="175">
        <v>500</v>
      </c>
      <c r="P187" s="175">
        <v>500</v>
      </c>
      <c r="Q187" s="175"/>
      <c r="R187" s="431"/>
      <c r="S187" s="431">
        <v>0</v>
      </c>
      <c r="T187" s="347">
        <v>500</v>
      </c>
      <c r="U187" s="347">
        <v>0</v>
      </c>
      <c r="V187" s="347">
        <v>3000</v>
      </c>
      <c r="W187" s="347">
        <v>3000</v>
      </c>
      <c r="X187" s="347">
        <v>500</v>
      </c>
      <c r="Y187" s="347">
        <v>500</v>
      </c>
      <c r="Z187" s="431">
        <v>500</v>
      </c>
      <c r="AA187" s="347">
        <v>0</v>
      </c>
      <c r="AB187" s="347">
        <v>500</v>
      </c>
      <c r="AC187" s="347">
        <v>0</v>
      </c>
      <c r="AD187" s="47">
        <v>0</v>
      </c>
      <c r="AE187" s="47">
        <v>0</v>
      </c>
      <c r="AF187" s="47">
        <v>0</v>
      </c>
      <c r="AG187" s="47">
        <v>0</v>
      </c>
      <c r="AH187" s="47">
        <v>0</v>
      </c>
      <c r="AI187" s="47">
        <v>0</v>
      </c>
      <c r="AJ187" s="47">
        <v>0</v>
      </c>
      <c r="AK187" s="47">
        <v>0</v>
      </c>
      <c r="AL187" s="114">
        <v>0</v>
      </c>
      <c r="AM187" s="47">
        <v>0</v>
      </c>
      <c r="AN187" s="114">
        <v>0</v>
      </c>
      <c r="AO187" s="47">
        <v>0</v>
      </c>
      <c r="AP187" s="47">
        <v>0</v>
      </c>
      <c r="AQ187" s="431"/>
    </row>
    <row r="188" spans="1:43" ht="12.75" customHeight="1">
      <c r="A188" s="157">
        <v>187</v>
      </c>
      <c r="B188" s="341">
        <v>42039</v>
      </c>
      <c r="C188" s="430" t="s">
        <v>1321</v>
      </c>
      <c r="D188" s="430" t="s">
        <v>1251</v>
      </c>
      <c r="E188" s="360" t="s">
        <v>7288</v>
      </c>
      <c r="F188" s="430" t="s">
        <v>7085</v>
      </c>
      <c r="G188" s="359"/>
      <c r="H188" s="430"/>
      <c r="I188" s="359"/>
      <c r="J188" s="51" t="s">
        <v>1262</v>
      </c>
      <c r="K188" s="51" t="s">
        <v>1259</v>
      </c>
      <c r="L188" s="430" t="s">
        <v>1256</v>
      </c>
      <c r="M188" s="430" t="s">
        <v>7158</v>
      </c>
      <c r="N188" s="430" t="s">
        <v>1261</v>
      </c>
      <c r="O188" s="174">
        <v>39</v>
      </c>
      <c r="P188" s="178">
        <v>39</v>
      </c>
      <c r="Q188" s="178"/>
      <c r="R188" s="431"/>
      <c r="S188" s="217">
        <v>0</v>
      </c>
      <c r="T188" s="217">
        <v>0</v>
      </c>
      <c r="U188" s="217">
        <v>39</v>
      </c>
      <c r="V188" s="217">
        <v>234</v>
      </c>
      <c r="W188" s="217">
        <v>234</v>
      </c>
      <c r="X188" s="217">
        <v>39</v>
      </c>
      <c r="Y188" s="217">
        <v>39</v>
      </c>
      <c r="Z188" s="218">
        <v>0</v>
      </c>
      <c r="AA188" s="217">
        <v>39</v>
      </c>
      <c r="AB188" s="217">
        <v>39</v>
      </c>
      <c r="AC188" s="217">
        <v>39</v>
      </c>
      <c r="AD188" s="431">
        <v>0</v>
      </c>
      <c r="AE188" s="431">
        <v>0</v>
      </c>
      <c r="AF188" s="431">
        <v>0</v>
      </c>
      <c r="AG188" s="431">
        <v>0</v>
      </c>
      <c r="AH188" s="431">
        <v>0</v>
      </c>
      <c r="AI188" s="431">
        <v>0</v>
      </c>
      <c r="AJ188" s="431">
        <v>0</v>
      </c>
      <c r="AK188" s="431">
        <v>0</v>
      </c>
      <c r="AL188" s="432">
        <v>0</v>
      </c>
      <c r="AM188" s="431">
        <v>0</v>
      </c>
      <c r="AN188" s="432">
        <v>0</v>
      </c>
      <c r="AO188" s="431">
        <v>0</v>
      </c>
      <c r="AP188" s="431">
        <v>0</v>
      </c>
      <c r="AQ188" s="431"/>
    </row>
    <row r="189" spans="1:43" ht="12.75" customHeight="1">
      <c r="A189" s="157">
        <v>188</v>
      </c>
      <c r="B189" s="341">
        <v>42039</v>
      </c>
      <c r="C189" s="430" t="s">
        <v>1321</v>
      </c>
      <c r="D189" s="430" t="s">
        <v>1251</v>
      </c>
      <c r="E189" s="360" t="s">
        <v>7288</v>
      </c>
      <c r="F189" s="430" t="s">
        <v>7085</v>
      </c>
      <c r="G189" s="359"/>
      <c r="H189" s="430" t="s">
        <v>7092</v>
      </c>
      <c r="I189" s="359"/>
      <c r="J189" s="51"/>
      <c r="K189" s="51" t="s">
        <v>7126</v>
      </c>
      <c r="L189" s="430" t="s">
        <v>1256</v>
      </c>
      <c r="M189" s="430" t="s">
        <v>7158</v>
      </c>
      <c r="N189" s="430" t="s">
        <v>1261</v>
      </c>
      <c r="O189" s="174">
        <v>256</v>
      </c>
      <c r="P189" s="178">
        <v>256</v>
      </c>
      <c r="Q189" s="178"/>
      <c r="R189" s="431"/>
      <c r="S189" s="217">
        <v>0</v>
      </c>
      <c r="T189" s="217">
        <v>0</v>
      </c>
      <c r="U189" s="217">
        <v>256</v>
      </c>
      <c r="V189" s="217">
        <v>0</v>
      </c>
      <c r="W189" s="217">
        <v>1536</v>
      </c>
      <c r="X189" s="217">
        <v>256</v>
      </c>
      <c r="Y189" s="217">
        <v>256</v>
      </c>
      <c r="Z189" s="218">
        <v>0</v>
      </c>
      <c r="AA189" s="217">
        <v>256</v>
      </c>
      <c r="AB189" s="217">
        <v>256</v>
      </c>
      <c r="AC189" s="217">
        <v>256</v>
      </c>
      <c r="AD189" s="431">
        <v>0</v>
      </c>
      <c r="AE189" s="431">
        <v>0</v>
      </c>
      <c r="AF189" s="431">
        <v>0</v>
      </c>
      <c r="AG189" s="431">
        <v>0</v>
      </c>
      <c r="AH189" s="431">
        <v>0</v>
      </c>
      <c r="AI189" s="431">
        <v>0</v>
      </c>
      <c r="AJ189" s="431">
        <v>0</v>
      </c>
      <c r="AK189" s="431">
        <v>0</v>
      </c>
      <c r="AL189" s="432">
        <v>0</v>
      </c>
      <c r="AM189" s="431">
        <v>0</v>
      </c>
      <c r="AN189" s="432">
        <v>0</v>
      </c>
      <c r="AO189" s="431">
        <v>0</v>
      </c>
      <c r="AP189" s="431">
        <v>0</v>
      </c>
      <c r="AQ189" s="431"/>
    </row>
    <row r="190" spans="1:43" ht="12.75" customHeight="1">
      <c r="A190" s="157">
        <v>189</v>
      </c>
      <c r="B190" s="341">
        <v>42040</v>
      </c>
      <c r="C190" s="360" t="s">
        <v>1289</v>
      </c>
      <c r="D190" s="360" t="s">
        <v>1251</v>
      </c>
      <c r="E190" s="430" t="s">
        <v>1289</v>
      </c>
      <c r="F190" s="430" t="s">
        <v>1347</v>
      </c>
      <c r="G190" s="359" t="str">
        <f>IF(F190&lt;&gt;"",LOOKUP(F190,Governorate,data!$E$2:$E$19),"")</f>
        <v>IQ-G08</v>
      </c>
      <c r="H190" s="415" t="s">
        <v>7220</v>
      </c>
      <c r="I190" s="359" t="str">
        <f ca="1">IF(H190&lt;&gt;"",LOOKUP(H190,District2,data!$P$2:$P$19),"")</f>
        <v>IQ-D014</v>
      </c>
      <c r="J190" s="430"/>
      <c r="K190" s="430" t="s">
        <v>7126</v>
      </c>
      <c r="L190" s="430" t="s">
        <v>1256</v>
      </c>
      <c r="M190" s="415" t="s">
        <v>7158</v>
      </c>
      <c r="N190" s="430" t="s">
        <v>1261</v>
      </c>
      <c r="O190" s="422">
        <v>450</v>
      </c>
      <c r="P190" s="422">
        <v>450</v>
      </c>
      <c r="Q190" s="422"/>
      <c r="R190" s="431"/>
      <c r="S190" s="431">
        <v>0</v>
      </c>
      <c r="T190" s="431">
        <v>0</v>
      </c>
      <c r="U190" s="431">
        <v>450</v>
      </c>
      <c r="V190" s="431">
        <v>2700</v>
      </c>
      <c r="W190" s="431">
        <v>2700</v>
      </c>
      <c r="X190" s="431">
        <v>450</v>
      </c>
      <c r="Y190" s="431">
        <v>450</v>
      </c>
      <c r="Z190" s="431">
        <v>450</v>
      </c>
      <c r="AA190" s="431">
        <v>450</v>
      </c>
      <c r="AB190" s="431">
        <v>450</v>
      </c>
      <c r="AC190" s="431">
        <v>0</v>
      </c>
      <c r="AD190" s="431">
        <v>0</v>
      </c>
      <c r="AE190" s="431">
        <v>0</v>
      </c>
      <c r="AF190" s="431">
        <v>0</v>
      </c>
      <c r="AG190" s="431">
        <v>0</v>
      </c>
      <c r="AH190" s="431">
        <v>0</v>
      </c>
      <c r="AI190" s="431">
        <v>0</v>
      </c>
      <c r="AJ190" s="431">
        <v>0</v>
      </c>
      <c r="AK190" s="431">
        <v>0</v>
      </c>
      <c r="AL190" s="432">
        <v>0</v>
      </c>
      <c r="AM190" s="431">
        <v>0</v>
      </c>
      <c r="AN190" s="432">
        <v>0</v>
      </c>
      <c r="AO190" s="431">
        <v>0</v>
      </c>
      <c r="AP190" s="431">
        <v>0</v>
      </c>
      <c r="AQ190" s="431"/>
    </row>
    <row r="191" spans="1:43" ht="12.75" customHeight="1">
      <c r="A191" s="157">
        <v>190</v>
      </c>
      <c r="B191" s="418">
        <v>42040</v>
      </c>
      <c r="C191" s="360" t="s">
        <v>1321</v>
      </c>
      <c r="D191" s="360" t="s">
        <v>1251</v>
      </c>
      <c r="E191" s="360"/>
      <c r="F191" s="430" t="s">
        <v>7111</v>
      </c>
      <c r="G191" s="359" t="str">
        <f>IF(F191&lt;&gt;"",LOOKUP(F191,Governorate,data!$E$2:$E$19),"")</f>
        <v>IQ-G15</v>
      </c>
      <c r="H191" s="415"/>
      <c r="I191" s="359" t="str">
        <f>IF(H191&lt;&gt;"",LOOKUP(H191,District2,data!$P$2:$P$19),"")</f>
        <v/>
      </c>
      <c r="J191" s="430"/>
      <c r="K191" s="430" t="s">
        <v>7126</v>
      </c>
      <c r="L191" s="430" t="s">
        <v>1256</v>
      </c>
      <c r="M191" s="430" t="s">
        <v>7158</v>
      </c>
      <c r="N191" s="430" t="s">
        <v>1261</v>
      </c>
      <c r="O191" s="175">
        <v>378</v>
      </c>
      <c r="P191" s="175">
        <v>378</v>
      </c>
      <c r="Q191" s="175"/>
      <c r="R191" s="431"/>
      <c r="S191" s="431">
        <v>0</v>
      </c>
      <c r="T191" s="431">
        <v>0</v>
      </c>
      <c r="U191" s="431">
        <v>378</v>
      </c>
      <c r="V191" s="431">
        <v>2268</v>
      </c>
      <c r="W191" s="431">
        <v>2268</v>
      </c>
      <c r="X191" s="431">
        <v>378</v>
      </c>
      <c r="Y191" s="431">
        <v>378</v>
      </c>
      <c r="Z191" s="431">
        <v>0</v>
      </c>
      <c r="AA191" s="431">
        <v>378</v>
      </c>
      <c r="AB191" s="431">
        <v>378</v>
      </c>
      <c r="AC191" s="431">
        <v>0</v>
      </c>
      <c r="AD191" s="431">
        <v>0</v>
      </c>
      <c r="AE191" s="431">
        <v>0</v>
      </c>
      <c r="AF191" s="431">
        <v>0</v>
      </c>
      <c r="AG191" s="431">
        <v>0</v>
      </c>
      <c r="AH191" s="431">
        <v>0</v>
      </c>
      <c r="AI191" s="431">
        <v>0</v>
      </c>
      <c r="AJ191" s="431">
        <v>0</v>
      </c>
      <c r="AK191" s="431">
        <v>0</v>
      </c>
      <c r="AL191" s="432">
        <v>0</v>
      </c>
      <c r="AM191" s="431">
        <v>0</v>
      </c>
      <c r="AN191" s="432">
        <v>0</v>
      </c>
      <c r="AO191" s="431">
        <v>0</v>
      </c>
      <c r="AP191" s="431">
        <v>0</v>
      </c>
      <c r="AQ191" s="431"/>
    </row>
    <row r="192" spans="1:43" ht="12.75" customHeight="1">
      <c r="A192" s="157">
        <v>191</v>
      </c>
      <c r="B192" s="341">
        <v>42040</v>
      </c>
      <c r="C192" s="430" t="s">
        <v>1286</v>
      </c>
      <c r="D192" s="430" t="s">
        <v>1250</v>
      </c>
      <c r="E192" s="360"/>
      <c r="F192" s="430" t="s">
        <v>1347</v>
      </c>
      <c r="G192" s="359" t="str">
        <f>IF(F192&lt;&gt;"",LOOKUP(F192,Governorate,data!$E$2:$E$19),"")</f>
        <v>IQ-G08</v>
      </c>
      <c r="H192" s="415" t="s">
        <v>7232</v>
      </c>
      <c r="I192" s="359" t="str">
        <f ca="1">IF(H192&lt;&gt;"",LOOKUP(H192,District2,data!$P$2:$P$19),"")</f>
        <v>IQ-D048</v>
      </c>
      <c r="J192" s="430"/>
      <c r="K192" s="430" t="s">
        <v>7126</v>
      </c>
      <c r="L192" s="430" t="s">
        <v>1256</v>
      </c>
      <c r="M192" s="430" t="s">
        <v>7158</v>
      </c>
      <c r="N192" s="430" t="s">
        <v>7125</v>
      </c>
      <c r="O192" s="177" t="s">
        <v>7260</v>
      </c>
      <c r="P192" s="175"/>
      <c r="Q192" s="175"/>
      <c r="R192" s="431"/>
      <c r="S192" s="431">
        <v>0</v>
      </c>
      <c r="T192" s="431">
        <v>0</v>
      </c>
      <c r="U192" s="347">
        <v>0</v>
      </c>
      <c r="V192" s="431">
        <v>0</v>
      </c>
      <c r="W192" s="347">
        <v>0</v>
      </c>
      <c r="X192" s="347">
        <v>0</v>
      </c>
      <c r="Y192" s="347">
        <v>0</v>
      </c>
      <c r="Z192" s="347">
        <v>0</v>
      </c>
      <c r="AA192" s="347">
        <v>0</v>
      </c>
      <c r="AB192" s="347">
        <v>0</v>
      </c>
      <c r="AC192" s="347">
        <v>560</v>
      </c>
      <c r="AD192" s="431">
        <v>0</v>
      </c>
      <c r="AE192" s="431">
        <v>0</v>
      </c>
      <c r="AF192" s="431">
        <v>0</v>
      </c>
      <c r="AG192" s="431">
        <v>0</v>
      </c>
      <c r="AH192" s="431">
        <v>0</v>
      </c>
      <c r="AI192" s="431">
        <v>0</v>
      </c>
      <c r="AJ192" s="431">
        <v>0</v>
      </c>
      <c r="AK192" s="431">
        <v>0</v>
      </c>
      <c r="AL192" s="431">
        <v>0</v>
      </c>
      <c r="AM192" s="431">
        <v>0</v>
      </c>
      <c r="AN192" s="432">
        <v>0</v>
      </c>
      <c r="AO192" s="347">
        <v>1680</v>
      </c>
      <c r="AP192" s="431">
        <v>0</v>
      </c>
      <c r="AQ192" s="431"/>
    </row>
    <row r="193" spans="1:43" ht="12.75" customHeight="1">
      <c r="A193" s="157">
        <v>192</v>
      </c>
      <c r="B193" s="341">
        <v>42040</v>
      </c>
      <c r="C193" s="225" t="s">
        <v>1321</v>
      </c>
      <c r="D193" s="360" t="s">
        <v>1251</v>
      </c>
      <c r="E193" s="355" t="s">
        <v>1308</v>
      </c>
      <c r="F193" s="430" t="s">
        <v>1347</v>
      </c>
      <c r="G193" s="359"/>
      <c r="H193" s="415" t="s">
        <v>7220</v>
      </c>
      <c r="I193" s="359"/>
      <c r="J193" s="430"/>
      <c r="K193" s="430" t="s">
        <v>7126</v>
      </c>
      <c r="L193" s="430" t="s">
        <v>1256</v>
      </c>
      <c r="M193" s="430" t="s">
        <v>7158</v>
      </c>
      <c r="N193" s="430"/>
      <c r="O193" s="175">
        <v>575</v>
      </c>
      <c r="P193" s="175">
        <v>575</v>
      </c>
      <c r="Q193" s="175"/>
      <c r="R193" s="431"/>
      <c r="S193" s="431">
        <v>0</v>
      </c>
      <c r="T193" s="347">
        <v>575</v>
      </c>
      <c r="U193" s="347">
        <v>0</v>
      </c>
      <c r="V193" s="347">
        <v>3450</v>
      </c>
      <c r="W193" s="347">
        <v>3450</v>
      </c>
      <c r="X193" s="347">
        <v>575</v>
      </c>
      <c r="Y193" s="347">
        <v>575</v>
      </c>
      <c r="Z193" s="431">
        <v>575</v>
      </c>
      <c r="AA193" s="347">
        <v>0</v>
      </c>
      <c r="AB193" s="347">
        <v>575</v>
      </c>
      <c r="AC193" s="347">
        <v>0</v>
      </c>
      <c r="AD193" s="431">
        <v>0</v>
      </c>
      <c r="AE193" s="431">
        <v>0</v>
      </c>
      <c r="AF193" s="431">
        <v>0</v>
      </c>
      <c r="AG193" s="431">
        <v>0</v>
      </c>
      <c r="AH193" s="431">
        <v>0</v>
      </c>
      <c r="AI193" s="431">
        <v>0</v>
      </c>
      <c r="AJ193" s="431">
        <v>0</v>
      </c>
      <c r="AK193" s="431">
        <v>0</v>
      </c>
      <c r="AL193" s="431">
        <v>0</v>
      </c>
      <c r="AM193" s="431">
        <v>0</v>
      </c>
      <c r="AN193" s="432">
        <v>0</v>
      </c>
      <c r="AO193" s="432">
        <v>0</v>
      </c>
      <c r="AP193" s="432">
        <v>0</v>
      </c>
      <c r="AQ193" s="431"/>
    </row>
    <row r="194" spans="1:43" ht="12.75" customHeight="1">
      <c r="A194" s="157">
        <v>193</v>
      </c>
      <c r="B194" s="341">
        <v>42040</v>
      </c>
      <c r="C194" s="225" t="s">
        <v>1321</v>
      </c>
      <c r="D194" s="360" t="s">
        <v>1251</v>
      </c>
      <c r="E194" s="355" t="s">
        <v>1308</v>
      </c>
      <c r="F194" s="430" t="s">
        <v>1347</v>
      </c>
      <c r="G194" s="359"/>
      <c r="H194" s="355" t="s">
        <v>7241</v>
      </c>
      <c r="I194" s="359"/>
      <c r="J194" s="430"/>
      <c r="K194" s="430" t="s">
        <v>7126</v>
      </c>
      <c r="L194" s="430" t="s">
        <v>1256</v>
      </c>
      <c r="M194" s="430" t="s">
        <v>7158</v>
      </c>
      <c r="N194" s="430"/>
      <c r="O194" s="175">
        <v>78</v>
      </c>
      <c r="P194" s="175">
        <v>78</v>
      </c>
      <c r="Q194" s="175"/>
      <c r="R194" s="431"/>
      <c r="S194" s="431">
        <v>0</v>
      </c>
      <c r="T194" s="431">
        <v>0</v>
      </c>
      <c r="U194" s="347">
        <v>78</v>
      </c>
      <c r="V194" s="347">
        <v>468</v>
      </c>
      <c r="W194" s="347">
        <v>468</v>
      </c>
      <c r="X194" s="347">
        <v>78</v>
      </c>
      <c r="Y194" s="347">
        <v>78</v>
      </c>
      <c r="Z194" s="431">
        <v>0</v>
      </c>
      <c r="AA194" s="347">
        <v>0</v>
      </c>
      <c r="AB194" s="347">
        <v>0</v>
      </c>
      <c r="AC194" s="347">
        <v>0</v>
      </c>
      <c r="AD194" s="431">
        <v>0</v>
      </c>
      <c r="AE194" s="431">
        <v>0</v>
      </c>
      <c r="AF194" s="431">
        <v>0</v>
      </c>
      <c r="AG194" s="431">
        <v>0</v>
      </c>
      <c r="AH194" s="431">
        <v>0</v>
      </c>
      <c r="AI194" s="431">
        <v>0</v>
      </c>
      <c r="AJ194" s="431">
        <v>0</v>
      </c>
      <c r="AK194" s="431">
        <v>0</v>
      </c>
      <c r="AL194" s="431">
        <v>0</v>
      </c>
      <c r="AM194" s="431">
        <v>0</v>
      </c>
      <c r="AN194" s="432">
        <v>0</v>
      </c>
      <c r="AO194" s="432">
        <v>0</v>
      </c>
      <c r="AP194" s="432">
        <v>0</v>
      </c>
      <c r="AQ194" s="431"/>
    </row>
    <row r="195" spans="1:43" ht="12.75" customHeight="1">
      <c r="A195" s="157">
        <v>194</v>
      </c>
      <c r="B195" s="341">
        <v>42040</v>
      </c>
      <c r="C195" s="225" t="s">
        <v>1321</v>
      </c>
      <c r="D195" s="360" t="s">
        <v>1251</v>
      </c>
      <c r="E195" s="355" t="s">
        <v>1308</v>
      </c>
      <c r="F195" s="430" t="s">
        <v>1347</v>
      </c>
      <c r="G195" s="359"/>
      <c r="H195" s="355" t="s">
        <v>557</v>
      </c>
      <c r="I195" s="359"/>
      <c r="J195" s="430"/>
      <c r="K195" s="430" t="s">
        <v>7126</v>
      </c>
      <c r="L195" s="430" t="s">
        <v>1256</v>
      </c>
      <c r="M195" s="430" t="s">
        <v>7158</v>
      </c>
      <c r="N195" s="430"/>
      <c r="O195" s="175">
        <v>101</v>
      </c>
      <c r="P195" s="175">
        <v>101</v>
      </c>
      <c r="Q195" s="175"/>
      <c r="R195" s="431"/>
      <c r="S195" s="431">
        <v>0</v>
      </c>
      <c r="T195" s="431">
        <v>0</v>
      </c>
      <c r="U195" s="347">
        <v>101</v>
      </c>
      <c r="V195" s="347">
        <v>606</v>
      </c>
      <c r="W195" s="347">
        <v>606</v>
      </c>
      <c r="X195" s="347">
        <v>101</v>
      </c>
      <c r="Y195" s="347">
        <v>101</v>
      </c>
      <c r="Z195" s="431">
        <v>0</v>
      </c>
      <c r="AA195" s="347">
        <v>0</v>
      </c>
      <c r="AB195" s="347">
        <v>0</v>
      </c>
      <c r="AC195" s="347">
        <v>0</v>
      </c>
      <c r="AD195" s="431">
        <v>0</v>
      </c>
      <c r="AE195" s="431">
        <v>0</v>
      </c>
      <c r="AF195" s="431">
        <v>0</v>
      </c>
      <c r="AG195" s="431">
        <v>0</v>
      </c>
      <c r="AH195" s="431">
        <v>0</v>
      </c>
      <c r="AI195" s="431">
        <v>0</v>
      </c>
      <c r="AJ195" s="431">
        <v>0</v>
      </c>
      <c r="AK195" s="431">
        <v>0</v>
      </c>
      <c r="AL195" s="431">
        <v>0</v>
      </c>
      <c r="AM195" s="431">
        <v>0</v>
      </c>
      <c r="AN195" s="432">
        <v>0</v>
      </c>
      <c r="AO195" s="432">
        <v>0</v>
      </c>
      <c r="AP195" s="432">
        <v>0</v>
      </c>
      <c r="AQ195" s="431"/>
    </row>
    <row r="196" spans="1:43" ht="12.75" customHeight="1">
      <c r="A196" s="157">
        <v>195</v>
      </c>
      <c r="B196" s="341">
        <v>42040</v>
      </c>
      <c r="C196" s="225" t="s">
        <v>1321</v>
      </c>
      <c r="D196" s="360" t="s">
        <v>1251</v>
      </c>
      <c r="E196" s="355" t="s">
        <v>1308</v>
      </c>
      <c r="F196" s="430" t="s">
        <v>1347</v>
      </c>
      <c r="G196" s="359"/>
      <c r="H196" s="355" t="s">
        <v>557</v>
      </c>
      <c r="I196" s="359"/>
      <c r="J196" s="430"/>
      <c r="K196" s="430" t="s">
        <v>7126</v>
      </c>
      <c r="L196" s="430" t="s">
        <v>1256</v>
      </c>
      <c r="M196" s="430" t="s">
        <v>7158</v>
      </c>
      <c r="N196" s="430"/>
      <c r="O196" s="175">
        <v>149</v>
      </c>
      <c r="P196" s="175">
        <v>149</v>
      </c>
      <c r="Q196" s="175"/>
      <c r="R196" s="431"/>
      <c r="S196" s="431">
        <v>0</v>
      </c>
      <c r="T196" s="431">
        <v>0</v>
      </c>
      <c r="U196" s="347">
        <v>149</v>
      </c>
      <c r="V196" s="347">
        <v>894</v>
      </c>
      <c r="W196" s="347">
        <v>894</v>
      </c>
      <c r="X196" s="347">
        <v>149</v>
      </c>
      <c r="Y196" s="347">
        <v>149</v>
      </c>
      <c r="Z196" s="431">
        <v>0</v>
      </c>
      <c r="AA196" s="347">
        <v>0</v>
      </c>
      <c r="AB196" s="347">
        <v>0</v>
      </c>
      <c r="AC196" s="347">
        <v>0</v>
      </c>
      <c r="AD196" s="431">
        <v>0</v>
      </c>
      <c r="AE196" s="431">
        <v>0</v>
      </c>
      <c r="AF196" s="431">
        <v>0</v>
      </c>
      <c r="AG196" s="431">
        <v>0</v>
      </c>
      <c r="AH196" s="431">
        <v>0</v>
      </c>
      <c r="AI196" s="431">
        <v>0</v>
      </c>
      <c r="AJ196" s="431">
        <v>0</v>
      </c>
      <c r="AK196" s="431">
        <v>0</v>
      </c>
      <c r="AL196" s="431">
        <v>0</v>
      </c>
      <c r="AM196" s="431">
        <v>0</v>
      </c>
      <c r="AN196" s="432">
        <v>0</v>
      </c>
      <c r="AO196" s="432">
        <v>0</v>
      </c>
      <c r="AP196" s="432">
        <v>0</v>
      </c>
      <c r="AQ196" s="431"/>
    </row>
    <row r="197" spans="1:43" ht="12.75" customHeight="1">
      <c r="A197" s="157">
        <v>196</v>
      </c>
      <c r="B197" s="341">
        <v>42040</v>
      </c>
      <c r="C197" s="430" t="s">
        <v>1321</v>
      </c>
      <c r="D197" s="430" t="s">
        <v>1251</v>
      </c>
      <c r="E197" s="360" t="s">
        <v>7288</v>
      </c>
      <c r="F197" s="430" t="s">
        <v>7085</v>
      </c>
      <c r="G197" s="359"/>
      <c r="H197" s="430" t="s">
        <v>7092</v>
      </c>
      <c r="I197" s="359"/>
      <c r="J197" s="51"/>
      <c r="K197" s="51" t="s">
        <v>7126</v>
      </c>
      <c r="L197" s="430" t="s">
        <v>1256</v>
      </c>
      <c r="M197" s="430" t="s">
        <v>7158</v>
      </c>
      <c r="N197" s="430" t="s">
        <v>1261</v>
      </c>
      <c r="O197" s="174">
        <v>252</v>
      </c>
      <c r="P197" s="178">
        <v>252</v>
      </c>
      <c r="Q197" s="178"/>
      <c r="R197" s="431"/>
      <c r="S197" s="217">
        <v>0</v>
      </c>
      <c r="T197" s="217">
        <v>0</v>
      </c>
      <c r="U197" s="217">
        <v>252</v>
      </c>
      <c r="V197" s="217">
        <v>0</v>
      </c>
      <c r="W197" s="217">
        <v>1512</v>
      </c>
      <c r="X197" s="217">
        <v>252</v>
      </c>
      <c r="Y197" s="217">
        <v>252</v>
      </c>
      <c r="Z197" s="218">
        <v>0</v>
      </c>
      <c r="AA197" s="217">
        <v>252</v>
      </c>
      <c r="AB197" s="217">
        <v>252</v>
      </c>
      <c r="AC197" s="217">
        <v>252</v>
      </c>
      <c r="AD197" s="431">
        <v>0</v>
      </c>
      <c r="AE197" s="431">
        <v>0</v>
      </c>
      <c r="AF197" s="431">
        <v>0</v>
      </c>
      <c r="AG197" s="431">
        <v>0</v>
      </c>
      <c r="AH197" s="431">
        <v>0</v>
      </c>
      <c r="AI197" s="431">
        <v>0</v>
      </c>
      <c r="AJ197" s="431">
        <v>0</v>
      </c>
      <c r="AK197" s="431">
        <v>0</v>
      </c>
      <c r="AL197" s="432">
        <v>0</v>
      </c>
      <c r="AM197" s="431">
        <v>0</v>
      </c>
      <c r="AN197" s="432">
        <v>0</v>
      </c>
      <c r="AO197" s="431">
        <v>0</v>
      </c>
      <c r="AP197" s="431">
        <v>0</v>
      </c>
      <c r="AQ197" s="431"/>
    </row>
    <row r="198" spans="1:43" ht="12.75" customHeight="1">
      <c r="A198" s="157">
        <v>197</v>
      </c>
      <c r="B198" s="341">
        <v>42042</v>
      </c>
      <c r="C198" s="360" t="s">
        <v>1289</v>
      </c>
      <c r="D198" s="360" t="s">
        <v>1251</v>
      </c>
      <c r="E198" s="430" t="s">
        <v>1289</v>
      </c>
      <c r="F198" s="430" t="s">
        <v>7108</v>
      </c>
      <c r="G198" s="359" t="str">
        <f>IF(F198&lt;&gt;"",LOOKUP(F198,Governorate,data!$E$2:$E$19),"")</f>
        <v>IQ-G12</v>
      </c>
      <c r="H198" s="415" t="s">
        <v>7109</v>
      </c>
      <c r="I198" s="359" t="str">
        <f ca="1">IF(H198&lt;&gt;"",LOOKUP(H198,District2,data!$P$2:$P$19),"")</f>
        <v>IQ-D072</v>
      </c>
      <c r="J198" s="430"/>
      <c r="K198" s="430" t="s">
        <v>7126</v>
      </c>
      <c r="L198" s="430" t="s">
        <v>1256</v>
      </c>
      <c r="M198" s="415" t="s">
        <v>7158</v>
      </c>
      <c r="N198" s="430" t="s">
        <v>1261</v>
      </c>
      <c r="O198" s="422">
        <v>80</v>
      </c>
      <c r="P198" s="422">
        <v>80</v>
      </c>
      <c r="Q198" s="422"/>
      <c r="R198" s="431"/>
      <c r="S198" s="431">
        <v>0</v>
      </c>
      <c r="T198" s="431">
        <v>0</v>
      </c>
      <c r="U198" s="431">
        <v>80</v>
      </c>
      <c r="V198" s="431">
        <v>320</v>
      </c>
      <c r="W198" s="431">
        <v>320</v>
      </c>
      <c r="X198" s="431">
        <v>0</v>
      </c>
      <c r="Y198" s="431">
        <v>0</v>
      </c>
      <c r="Z198" s="431">
        <v>0</v>
      </c>
      <c r="AA198" s="431">
        <v>80</v>
      </c>
      <c r="AB198" s="431">
        <v>80</v>
      </c>
      <c r="AC198" s="431">
        <v>80</v>
      </c>
      <c r="AD198" s="431">
        <v>0</v>
      </c>
      <c r="AE198" s="431">
        <v>0</v>
      </c>
      <c r="AF198" s="431">
        <v>0</v>
      </c>
      <c r="AG198" s="431">
        <v>0</v>
      </c>
      <c r="AH198" s="431">
        <v>0</v>
      </c>
      <c r="AI198" s="431">
        <v>0</v>
      </c>
      <c r="AJ198" s="431">
        <v>0</v>
      </c>
      <c r="AK198" s="431">
        <v>0</v>
      </c>
      <c r="AL198" s="432">
        <v>80</v>
      </c>
      <c r="AM198" s="431">
        <v>80</v>
      </c>
      <c r="AN198" s="432">
        <v>0</v>
      </c>
      <c r="AO198" s="431">
        <v>0</v>
      </c>
      <c r="AP198" s="431">
        <v>320</v>
      </c>
      <c r="AQ198" s="431"/>
    </row>
    <row r="199" spans="1:43" ht="12.75" customHeight="1">
      <c r="A199" s="157">
        <v>198</v>
      </c>
      <c r="B199" s="418">
        <v>42042</v>
      </c>
      <c r="C199" s="430" t="s">
        <v>1321</v>
      </c>
      <c r="D199" s="360" t="s">
        <v>1251</v>
      </c>
      <c r="E199" s="430"/>
      <c r="F199" s="430" t="s">
        <v>7082</v>
      </c>
      <c r="G199" s="359" t="str">
        <f>IF(F199&lt;&gt;"",LOOKUP(F199,Governorate,data!$E$2:$E$19),"")</f>
        <v>IQ-G10</v>
      </c>
      <c r="H199" s="415"/>
      <c r="I199" s="359" t="str">
        <f>IF(H199&lt;&gt;"",LOOKUP(H199,District2,data!$P$2:$P$19),"")</f>
        <v/>
      </c>
      <c r="J199" s="430"/>
      <c r="K199" s="430" t="s">
        <v>1259</v>
      </c>
      <c r="L199" s="430" t="s">
        <v>1256</v>
      </c>
      <c r="M199" s="430" t="s">
        <v>7158</v>
      </c>
      <c r="N199" s="430" t="s">
        <v>1261</v>
      </c>
      <c r="O199" s="175">
        <v>350</v>
      </c>
      <c r="P199" s="175">
        <v>350</v>
      </c>
      <c r="Q199" s="175"/>
      <c r="R199" s="431"/>
      <c r="S199" s="431">
        <v>0</v>
      </c>
      <c r="T199" s="431">
        <v>0</v>
      </c>
      <c r="U199" s="431">
        <v>350</v>
      </c>
      <c r="V199" s="431">
        <v>2100</v>
      </c>
      <c r="W199" s="431">
        <v>2100</v>
      </c>
      <c r="X199" s="431">
        <v>350</v>
      </c>
      <c r="Y199" s="431">
        <v>350</v>
      </c>
      <c r="Z199" s="431">
        <v>0</v>
      </c>
      <c r="AA199" s="431">
        <v>0</v>
      </c>
      <c r="AB199" s="431">
        <v>350</v>
      </c>
      <c r="AC199" s="431">
        <v>0</v>
      </c>
      <c r="AD199" s="431">
        <v>0</v>
      </c>
      <c r="AE199" s="431">
        <v>0</v>
      </c>
      <c r="AF199" s="431">
        <v>0</v>
      </c>
      <c r="AG199" s="431">
        <v>0</v>
      </c>
      <c r="AH199" s="431">
        <v>0</v>
      </c>
      <c r="AI199" s="431">
        <v>0</v>
      </c>
      <c r="AJ199" s="431">
        <v>0</v>
      </c>
      <c r="AK199" s="431">
        <v>0</v>
      </c>
      <c r="AL199" s="432">
        <v>0</v>
      </c>
      <c r="AM199" s="431">
        <v>0</v>
      </c>
      <c r="AN199" s="432">
        <v>0</v>
      </c>
      <c r="AO199" s="431">
        <v>0</v>
      </c>
      <c r="AP199" s="431">
        <v>0</v>
      </c>
      <c r="AQ199" s="431"/>
    </row>
    <row r="200" spans="1:43" ht="12.75" customHeight="1">
      <c r="A200" s="157">
        <v>199</v>
      </c>
      <c r="B200" s="341">
        <v>42042</v>
      </c>
      <c r="C200" s="226" t="s">
        <v>1265</v>
      </c>
      <c r="D200" s="360" t="s">
        <v>1250</v>
      </c>
      <c r="E200" s="360"/>
      <c r="F200" s="430" t="s">
        <v>1347</v>
      </c>
      <c r="G200" s="359" t="str">
        <f>IF(F200&lt;&gt;"",LOOKUP(F200,Governorate,data!$E$2:$E$19),"")</f>
        <v>IQ-G08</v>
      </c>
      <c r="H200" s="415" t="s">
        <v>1348</v>
      </c>
      <c r="I200" s="359" t="str">
        <f ca="1">IF(H200&lt;&gt;"",LOOKUP(H200,District2,data!$P$2:$P$19),"")</f>
        <v>IQ-D051</v>
      </c>
      <c r="J200" s="430"/>
      <c r="K200" s="430" t="s">
        <v>7126</v>
      </c>
      <c r="L200" s="430" t="s">
        <v>1256</v>
      </c>
      <c r="M200" s="430" t="s">
        <v>7158</v>
      </c>
      <c r="N200" s="430" t="s">
        <v>7125</v>
      </c>
      <c r="O200" s="177" t="s">
        <v>7260</v>
      </c>
      <c r="P200" s="175"/>
      <c r="Q200" s="175"/>
      <c r="R200" s="431"/>
      <c r="S200" s="431">
        <v>0</v>
      </c>
      <c r="T200" s="431">
        <v>0</v>
      </c>
      <c r="U200" s="431">
        <v>0</v>
      </c>
      <c r="V200" s="431">
        <v>0</v>
      </c>
      <c r="W200" s="431">
        <v>0</v>
      </c>
      <c r="X200" s="431">
        <v>0</v>
      </c>
      <c r="Y200" s="431">
        <v>0</v>
      </c>
      <c r="Z200" s="431">
        <v>0</v>
      </c>
      <c r="AA200" s="431">
        <v>0</v>
      </c>
      <c r="AB200" s="431">
        <v>0</v>
      </c>
      <c r="AC200" s="431">
        <v>0</v>
      </c>
      <c r="AD200" s="431">
        <v>0</v>
      </c>
      <c r="AE200" s="431">
        <v>0</v>
      </c>
      <c r="AF200" s="431">
        <v>0</v>
      </c>
      <c r="AG200" s="431">
        <v>0</v>
      </c>
      <c r="AH200" s="431">
        <v>0</v>
      </c>
      <c r="AI200" s="431">
        <v>0</v>
      </c>
      <c r="AJ200" s="431">
        <v>0</v>
      </c>
      <c r="AK200" s="431">
        <v>0</v>
      </c>
      <c r="AL200" s="431">
        <v>0</v>
      </c>
      <c r="AM200" s="431">
        <v>0</v>
      </c>
      <c r="AN200" s="347">
        <v>217</v>
      </c>
      <c r="AO200" s="347">
        <v>217</v>
      </c>
      <c r="AP200" s="431">
        <v>0</v>
      </c>
      <c r="AQ200" s="431"/>
    </row>
    <row r="201" spans="1:43" ht="12.75" customHeight="1">
      <c r="A201" s="157">
        <v>200</v>
      </c>
      <c r="B201" s="341">
        <v>42042</v>
      </c>
      <c r="C201" s="226" t="s">
        <v>1265</v>
      </c>
      <c r="D201" s="430" t="s">
        <v>1250</v>
      </c>
      <c r="E201" s="430"/>
      <c r="F201" s="430" t="s">
        <v>1347</v>
      </c>
      <c r="G201" s="359" t="str">
        <f>IF(F201&lt;&gt;"",LOOKUP(F201,Governorate,data!$E$2:$E$19),"")</f>
        <v>IQ-G08</v>
      </c>
      <c r="H201" s="415" t="s">
        <v>7110</v>
      </c>
      <c r="I201" s="359" t="str">
        <f ca="1">IF(H201&lt;&gt;"",LOOKUP(H201,District2,data!$P$2:$P$19),"")</f>
        <v>IQ-D050</v>
      </c>
      <c r="J201" s="430"/>
      <c r="K201" s="430" t="s">
        <v>7126</v>
      </c>
      <c r="L201" s="430" t="s">
        <v>1256</v>
      </c>
      <c r="M201" s="430" t="s">
        <v>7158</v>
      </c>
      <c r="N201" s="430" t="s">
        <v>7125</v>
      </c>
      <c r="O201" s="177" t="s">
        <v>7260</v>
      </c>
      <c r="P201" s="175"/>
      <c r="Q201" s="175"/>
      <c r="R201" s="431"/>
      <c r="S201" s="431">
        <v>0</v>
      </c>
      <c r="T201" s="431">
        <v>0</v>
      </c>
      <c r="U201" s="431">
        <v>0</v>
      </c>
      <c r="V201" s="431">
        <v>0</v>
      </c>
      <c r="W201" s="431">
        <v>0</v>
      </c>
      <c r="X201" s="431">
        <v>0</v>
      </c>
      <c r="Y201" s="431">
        <v>0</v>
      </c>
      <c r="Z201" s="431">
        <v>0</v>
      </c>
      <c r="AA201" s="431">
        <v>0</v>
      </c>
      <c r="AB201" s="431">
        <v>0</v>
      </c>
      <c r="AC201" s="431">
        <v>0</v>
      </c>
      <c r="AD201" s="431">
        <v>0</v>
      </c>
      <c r="AE201" s="431">
        <v>0</v>
      </c>
      <c r="AF201" s="431">
        <v>0</v>
      </c>
      <c r="AG201" s="431">
        <v>0</v>
      </c>
      <c r="AH201" s="431">
        <v>0</v>
      </c>
      <c r="AI201" s="431">
        <v>0</v>
      </c>
      <c r="AJ201" s="431">
        <v>0</v>
      </c>
      <c r="AK201" s="431">
        <v>0</v>
      </c>
      <c r="AL201" s="431">
        <v>0</v>
      </c>
      <c r="AM201" s="431">
        <v>0</v>
      </c>
      <c r="AN201" s="347">
        <v>155</v>
      </c>
      <c r="AO201" s="347">
        <v>155</v>
      </c>
      <c r="AP201" s="431">
        <v>0</v>
      </c>
      <c r="AQ201" s="431"/>
    </row>
    <row r="202" spans="1:43" ht="12.75" customHeight="1">
      <c r="A202" s="157">
        <v>201</v>
      </c>
      <c r="B202" s="341">
        <v>42042</v>
      </c>
      <c r="C202" s="226" t="s">
        <v>1265</v>
      </c>
      <c r="D202" s="360" t="s">
        <v>1250</v>
      </c>
      <c r="E202" s="360"/>
      <c r="F202" s="430" t="s">
        <v>1347</v>
      </c>
      <c r="G202" s="359" t="str">
        <f>IF(F202&lt;&gt;"",LOOKUP(F202,Governorate,data!$E$2:$E$19),"")</f>
        <v>IQ-G08</v>
      </c>
      <c r="H202" s="415" t="s">
        <v>7110</v>
      </c>
      <c r="I202" s="359" t="str">
        <f ca="1">IF(H202&lt;&gt;"",LOOKUP(H202,District2,data!$P$2:$P$19),"")</f>
        <v>IQ-D050</v>
      </c>
      <c r="J202" s="430"/>
      <c r="K202" s="430" t="s">
        <v>7126</v>
      </c>
      <c r="L202" s="430" t="s">
        <v>1256</v>
      </c>
      <c r="M202" s="430" t="s">
        <v>7158</v>
      </c>
      <c r="N202" s="430" t="s">
        <v>7125</v>
      </c>
      <c r="O202" s="177" t="s">
        <v>7260</v>
      </c>
      <c r="P202" s="175"/>
      <c r="Q202" s="175"/>
      <c r="R202" s="431"/>
      <c r="S202" s="431">
        <v>0</v>
      </c>
      <c r="T202" s="431">
        <v>0</v>
      </c>
      <c r="U202" s="431">
        <v>0</v>
      </c>
      <c r="V202" s="431">
        <v>0</v>
      </c>
      <c r="W202" s="431">
        <v>0</v>
      </c>
      <c r="X202" s="431">
        <v>0</v>
      </c>
      <c r="Y202" s="431">
        <v>0</v>
      </c>
      <c r="Z202" s="431">
        <v>0</v>
      </c>
      <c r="AA202" s="431">
        <v>0</v>
      </c>
      <c r="AB202" s="431">
        <v>0</v>
      </c>
      <c r="AC202" s="431">
        <v>0</v>
      </c>
      <c r="AD202" s="431">
        <v>0</v>
      </c>
      <c r="AE202" s="431">
        <v>0</v>
      </c>
      <c r="AF202" s="431">
        <v>0</v>
      </c>
      <c r="AG202" s="431">
        <v>0</v>
      </c>
      <c r="AH202" s="431">
        <v>0</v>
      </c>
      <c r="AI202" s="431">
        <v>0</v>
      </c>
      <c r="AJ202" s="431">
        <v>0</v>
      </c>
      <c r="AK202" s="431">
        <v>0</v>
      </c>
      <c r="AL202" s="431">
        <v>0</v>
      </c>
      <c r="AM202" s="431">
        <v>0</v>
      </c>
      <c r="AN202" s="347">
        <v>262</v>
      </c>
      <c r="AO202" s="347">
        <v>262</v>
      </c>
      <c r="AP202" s="431">
        <v>0</v>
      </c>
      <c r="AQ202" s="431"/>
    </row>
    <row r="203" spans="1:43" ht="12.75" customHeight="1">
      <c r="A203" s="157">
        <v>202</v>
      </c>
      <c r="B203" s="341">
        <v>42042</v>
      </c>
      <c r="C203" s="225" t="s">
        <v>1321</v>
      </c>
      <c r="D203" s="430" t="s">
        <v>1251</v>
      </c>
      <c r="E203" s="355" t="s">
        <v>1308</v>
      </c>
      <c r="F203" s="430" t="s">
        <v>1347</v>
      </c>
      <c r="G203" s="359"/>
      <c r="H203" s="355" t="s">
        <v>7241</v>
      </c>
      <c r="I203" s="359"/>
      <c r="J203" s="430"/>
      <c r="K203" s="430" t="s">
        <v>7126</v>
      </c>
      <c r="L203" s="430" t="s">
        <v>1256</v>
      </c>
      <c r="M203" s="430" t="s">
        <v>7158</v>
      </c>
      <c r="N203" s="430"/>
      <c r="O203" s="175">
        <v>36</v>
      </c>
      <c r="P203" s="175">
        <v>36</v>
      </c>
      <c r="Q203" s="175"/>
      <c r="R203" s="431"/>
      <c r="S203" s="431">
        <v>0</v>
      </c>
      <c r="T203" s="431">
        <v>0</v>
      </c>
      <c r="U203" s="347">
        <v>36</v>
      </c>
      <c r="V203" s="347">
        <v>216</v>
      </c>
      <c r="W203" s="347">
        <v>216</v>
      </c>
      <c r="X203" s="347">
        <v>36</v>
      </c>
      <c r="Y203" s="347">
        <v>36</v>
      </c>
      <c r="Z203" s="431">
        <v>0</v>
      </c>
      <c r="AA203" s="347">
        <v>0</v>
      </c>
      <c r="AB203" s="347">
        <v>0</v>
      </c>
      <c r="AC203" s="347">
        <v>0</v>
      </c>
      <c r="AD203" s="431"/>
      <c r="AE203" s="431"/>
      <c r="AF203" s="431"/>
      <c r="AG203" s="431"/>
      <c r="AH203" s="431"/>
      <c r="AI203" s="431"/>
      <c r="AJ203" s="431"/>
      <c r="AK203" s="431"/>
      <c r="AL203" s="432"/>
      <c r="AM203" s="431"/>
      <c r="AN203" s="432"/>
      <c r="AO203" s="431"/>
      <c r="AP203" s="431"/>
      <c r="AQ203" s="431"/>
    </row>
    <row r="204" spans="1:43" ht="12.75" customHeight="1">
      <c r="A204" s="157">
        <v>203</v>
      </c>
      <c r="B204" s="341">
        <v>42042</v>
      </c>
      <c r="C204" s="225" t="s">
        <v>1321</v>
      </c>
      <c r="D204" s="430" t="s">
        <v>1251</v>
      </c>
      <c r="E204" s="355" t="s">
        <v>1308</v>
      </c>
      <c r="F204" s="430" t="s">
        <v>1347</v>
      </c>
      <c r="G204" s="359"/>
      <c r="H204" s="355" t="s">
        <v>557</v>
      </c>
      <c r="I204" s="359"/>
      <c r="J204" s="430"/>
      <c r="K204" s="430" t="s">
        <v>7126</v>
      </c>
      <c r="L204" s="430" t="s">
        <v>1256</v>
      </c>
      <c r="M204" s="430" t="s">
        <v>7158</v>
      </c>
      <c r="N204" s="430"/>
      <c r="O204" s="175">
        <v>149</v>
      </c>
      <c r="P204" s="175">
        <v>149</v>
      </c>
      <c r="Q204" s="175"/>
      <c r="R204" s="431"/>
      <c r="S204" s="431">
        <v>0</v>
      </c>
      <c r="T204" s="431">
        <v>0</v>
      </c>
      <c r="U204" s="347">
        <v>146</v>
      </c>
      <c r="V204" s="347">
        <v>876</v>
      </c>
      <c r="W204" s="347">
        <v>876</v>
      </c>
      <c r="X204" s="347">
        <v>146</v>
      </c>
      <c r="Y204" s="347">
        <v>146</v>
      </c>
      <c r="Z204" s="431">
        <v>0</v>
      </c>
      <c r="AA204" s="347">
        <v>0</v>
      </c>
      <c r="AB204" s="347">
        <v>0</v>
      </c>
      <c r="AC204" s="347">
        <v>0</v>
      </c>
      <c r="AD204" s="431"/>
      <c r="AE204" s="431"/>
      <c r="AF204" s="431"/>
      <c r="AG204" s="431"/>
      <c r="AH204" s="431"/>
      <c r="AI204" s="431"/>
      <c r="AJ204" s="431"/>
      <c r="AK204" s="431"/>
      <c r="AL204" s="432"/>
      <c r="AM204" s="431"/>
      <c r="AN204" s="432"/>
      <c r="AO204" s="431"/>
      <c r="AP204" s="431"/>
      <c r="AQ204" s="431"/>
    </row>
    <row r="205" spans="1:43" ht="12.75" customHeight="1">
      <c r="A205" s="157">
        <v>204</v>
      </c>
      <c r="B205" s="341">
        <v>42042</v>
      </c>
      <c r="C205" s="225" t="s">
        <v>1321</v>
      </c>
      <c r="D205" s="430" t="s">
        <v>1251</v>
      </c>
      <c r="E205" s="355" t="s">
        <v>1308</v>
      </c>
      <c r="F205" s="430" t="s">
        <v>1347</v>
      </c>
      <c r="G205" s="359"/>
      <c r="H205" s="355" t="s">
        <v>7241</v>
      </c>
      <c r="I205" s="359"/>
      <c r="J205" s="430"/>
      <c r="K205" s="430" t="s">
        <v>7126</v>
      </c>
      <c r="L205" s="430" t="s">
        <v>1256</v>
      </c>
      <c r="M205" s="430" t="s">
        <v>7158</v>
      </c>
      <c r="N205" s="430"/>
      <c r="O205" s="175">
        <v>561</v>
      </c>
      <c r="P205" s="175">
        <v>561</v>
      </c>
      <c r="Q205" s="175"/>
      <c r="R205" s="431"/>
      <c r="S205" s="431">
        <v>0</v>
      </c>
      <c r="T205" s="431">
        <v>0</v>
      </c>
      <c r="U205" s="347">
        <v>561</v>
      </c>
      <c r="V205" s="347">
        <v>3366</v>
      </c>
      <c r="W205" s="347">
        <v>3366</v>
      </c>
      <c r="X205" s="347">
        <v>561</v>
      </c>
      <c r="Y205" s="347">
        <v>561</v>
      </c>
      <c r="Z205" s="431">
        <v>0</v>
      </c>
      <c r="AA205" s="347">
        <v>0</v>
      </c>
      <c r="AB205" s="347">
        <v>0</v>
      </c>
      <c r="AC205" s="347">
        <v>0</v>
      </c>
      <c r="AD205" s="431"/>
      <c r="AE205" s="431"/>
      <c r="AF205" s="431"/>
      <c r="AG205" s="431"/>
      <c r="AH205" s="431"/>
      <c r="AI205" s="431"/>
      <c r="AJ205" s="431"/>
      <c r="AK205" s="431"/>
      <c r="AL205" s="432"/>
      <c r="AM205" s="431"/>
      <c r="AN205" s="432"/>
      <c r="AO205" s="431"/>
      <c r="AP205" s="431"/>
      <c r="AQ205" s="431"/>
    </row>
    <row r="206" spans="1:43" ht="12.75" customHeight="1">
      <c r="A206" s="157">
        <v>205</v>
      </c>
      <c r="B206" s="418">
        <v>42043</v>
      </c>
      <c r="C206" s="415" t="s">
        <v>1321</v>
      </c>
      <c r="D206" s="430" t="s">
        <v>1251</v>
      </c>
      <c r="E206" s="415"/>
      <c r="F206" s="415" t="s">
        <v>7101</v>
      </c>
      <c r="G206" s="60" t="str">
        <f>IF(F206&lt;&gt;"",LOOKUP(F206,Governorate,data!$E$2:$E$19),"")</f>
        <v>IQ-G07</v>
      </c>
      <c r="H206" s="415"/>
      <c r="I206" s="60" t="str">
        <f>IF(H206&lt;&gt;"",LOOKUP(H206,District2,data!$P$2:$P$19),"")</f>
        <v/>
      </c>
      <c r="J206" s="415"/>
      <c r="K206" s="415" t="s">
        <v>1259</v>
      </c>
      <c r="L206" s="415" t="s">
        <v>1256</v>
      </c>
      <c r="M206" s="415" t="s">
        <v>7158</v>
      </c>
      <c r="N206" s="415" t="s">
        <v>1261</v>
      </c>
      <c r="O206" s="172">
        <v>220</v>
      </c>
      <c r="P206" s="172">
        <v>220</v>
      </c>
      <c r="Q206" s="172"/>
      <c r="R206" s="431"/>
      <c r="S206" s="431">
        <v>0</v>
      </c>
      <c r="T206" s="431">
        <v>0</v>
      </c>
      <c r="U206" s="431">
        <v>220</v>
      </c>
      <c r="V206" s="431">
        <v>1320</v>
      </c>
      <c r="W206" s="431">
        <v>1320</v>
      </c>
      <c r="X206" s="431">
        <v>220</v>
      </c>
      <c r="Y206" s="431">
        <v>220</v>
      </c>
      <c r="Z206" s="431">
        <v>0</v>
      </c>
      <c r="AA206" s="431">
        <v>0</v>
      </c>
      <c r="AB206" s="431">
        <v>220</v>
      </c>
      <c r="AC206" s="431">
        <v>0</v>
      </c>
      <c r="AD206" s="431">
        <v>0</v>
      </c>
      <c r="AE206" s="431">
        <v>0</v>
      </c>
      <c r="AF206" s="431">
        <v>0</v>
      </c>
      <c r="AG206" s="431">
        <v>0</v>
      </c>
      <c r="AH206" s="431">
        <v>0</v>
      </c>
      <c r="AI206" s="431">
        <v>0</v>
      </c>
      <c r="AJ206" s="431">
        <v>0</v>
      </c>
      <c r="AK206" s="431">
        <v>0</v>
      </c>
      <c r="AL206" s="432">
        <v>0</v>
      </c>
      <c r="AM206" s="431">
        <v>0</v>
      </c>
      <c r="AN206" s="432">
        <v>0</v>
      </c>
      <c r="AO206" s="431">
        <v>0</v>
      </c>
      <c r="AP206" s="431">
        <v>0</v>
      </c>
      <c r="AQ206" s="431"/>
    </row>
    <row r="207" spans="1:43" ht="12.75" customHeight="1">
      <c r="A207" s="157">
        <v>206</v>
      </c>
      <c r="B207" s="418">
        <v>42043</v>
      </c>
      <c r="C207" s="360" t="s">
        <v>1321</v>
      </c>
      <c r="D207" s="430" t="s">
        <v>1251</v>
      </c>
      <c r="E207" s="360"/>
      <c r="F207" s="430" t="s">
        <v>7082</v>
      </c>
      <c r="G207" s="359" t="str">
        <f>IF(F207&lt;&gt;"",LOOKUP(F207,Governorate,data!$E$2:$E$19),"")</f>
        <v>IQ-G10</v>
      </c>
      <c r="H207" s="415"/>
      <c r="I207" s="359" t="str">
        <f>IF(H207&lt;&gt;"",LOOKUP(H207,District2,data!$P$2:$P$19),"")</f>
        <v/>
      </c>
      <c r="J207" s="430"/>
      <c r="K207" s="430" t="s">
        <v>1259</v>
      </c>
      <c r="L207" s="430" t="s">
        <v>1256</v>
      </c>
      <c r="M207" s="430" t="s">
        <v>7158</v>
      </c>
      <c r="N207" s="430" t="s">
        <v>1261</v>
      </c>
      <c r="O207" s="175">
        <v>350</v>
      </c>
      <c r="P207" s="175">
        <v>350</v>
      </c>
      <c r="Q207" s="175"/>
      <c r="R207" s="431"/>
      <c r="S207" s="431">
        <v>0</v>
      </c>
      <c r="T207" s="431">
        <v>0</v>
      </c>
      <c r="U207" s="431">
        <v>350</v>
      </c>
      <c r="V207" s="431">
        <v>2100</v>
      </c>
      <c r="W207" s="431">
        <v>2100</v>
      </c>
      <c r="X207" s="431">
        <v>350</v>
      </c>
      <c r="Y207" s="431">
        <v>350</v>
      </c>
      <c r="Z207" s="431">
        <v>0</v>
      </c>
      <c r="AA207" s="431">
        <v>0</v>
      </c>
      <c r="AB207" s="431">
        <v>350</v>
      </c>
      <c r="AC207" s="431">
        <v>0</v>
      </c>
      <c r="AD207" s="431">
        <v>0</v>
      </c>
      <c r="AE207" s="431">
        <v>0</v>
      </c>
      <c r="AF207" s="431">
        <v>0</v>
      </c>
      <c r="AG207" s="431">
        <v>0</v>
      </c>
      <c r="AH207" s="431">
        <v>0</v>
      </c>
      <c r="AI207" s="431">
        <v>0</v>
      </c>
      <c r="AJ207" s="431">
        <v>0</v>
      </c>
      <c r="AK207" s="431">
        <v>0</v>
      </c>
      <c r="AL207" s="432">
        <v>0</v>
      </c>
      <c r="AM207" s="431">
        <v>0</v>
      </c>
      <c r="AN207" s="432">
        <v>0</v>
      </c>
      <c r="AO207" s="431">
        <v>0</v>
      </c>
      <c r="AP207" s="431">
        <v>0</v>
      </c>
      <c r="AQ207" s="431"/>
    </row>
    <row r="208" spans="1:43" ht="12.75" customHeight="1">
      <c r="A208" s="157">
        <v>207</v>
      </c>
      <c r="B208" s="341">
        <v>42043</v>
      </c>
      <c r="C208" s="226" t="s">
        <v>1284</v>
      </c>
      <c r="D208" s="430" t="s">
        <v>1250</v>
      </c>
      <c r="E208" s="355" t="s">
        <v>1291</v>
      </c>
      <c r="F208" s="430" t="s">
        <v>1347</v>
      </c>
      <c r="G208" s="359"/>
      <c r="H208" s="355" t="s">
        <v>23</v>
      </c>
      <c r="I208" s="359"/>
      <c r="J208" s="430"/>
      <c r="K208" s="430" t="s">
        <v>7126</v>
      </c>
      <c r="L208" s="430" t="s">
        <v>1256</v>
      </c>
      <c r="M208" s="430" t="s">
        <v>7158</v>
      </c>
      <c r="N208" s="430"/>
      <c r="O208" s="347">
        <v>237</v>
      </c>
      <c r="P208" s="175">
        <v>237</v>
      </c>
      <c r="Q208" s="175"/>
      <c r="R208" s="431"/>
      <c r="S208" s="431">
        <v>0</v>
      </c>
      <c r="T208" s="431">
        <v>0</v>
      </c>
      <c r="U208" s="431">
        <v>0</v>
      </c>
      <c r="V208" s="431">
        <v>0</v>
      </c>
      <c r="W208" s="347">
        <v>1422</v>
      </c>
      <c r="X208" s="347">
        <v>0</v>
      </c>
      <c r="Y208" s="347">
        <v>474</v>
      </c>
      <c r="Z208" s="431">
        <v>0</v>
      </c>
      <c r="AA208" s="347">
        <v>237</v>
      </c>
      <c r="AB208" s="347">
        <v>0</v>
      </c>
      <c r="AC208" s="347">
        <v>0</v>
      </c>
      <c r="AD208" s="347">
        <v>0</v>
      </c>
      <c r="AE208" s="347">
        <v>0</v>
      </c>
      <c r="AF208" s="347">
        <v>0</v>
      </c>
      <c r="AG208" s="347">
        <v>0</v>
      </c>
      <c r="AH208" s="347">
        <v>0</v>
      </c>
      <c r="AI208" s="347">
        <v>0</v>
      </c>
      <c r="AJ208" s="347">
        <v>0</v>
      </c>
      <c r="AK208" s="347">
        <v>0</v>
      </c>
      <c r="AL208" s="347">
        <v>0</v>
      </c>
      <c r="AM208" s="347">
        <v>0</v>
      </c>
      <c r="AN208" s="347">
        <v>0</v>
      </c>
      <c r="AO208" s="347">
        <v>0</v>
      </c>
      <c r="AP208" s="347">
        <v>0</v>
      </c>
      <c r="AQ208" s="431"/>
    </row>
    <row r="209" spans="1:43" ht="12.75" customHeight="1">
      <c r="A209" s="157">
        <v>208</v>
      </c>
      <c r="B209" s="341">
        <v>42043</v>
      </c>
      <c r="C209" s="430" t="s">
        <v>1321</v>
      </c>
      <c r="D209" s="430" t="s">
        <v>1251</v>
      </c>
      <c r="E209" s="360" t="s">
        <v>7288</v>
      </c>
      <c r="F209" s="430" t="s">
        <v>7085</v>
      </c>
      <c r="G209" s="359"/>
      <c r="H209" s="430" t="s">
        <v>7092</v>
      </c>
      <c r="I209" s="359"/>
      <c r="J209" s="51"/>
      <c r="K209" s="51" t="s">
        <v>7126</v>
      </c>
      <c r="L209" s="430" t="s">
        <v>1256</v>
      </c>
      <c r="M209" s="430" t="s">
        <v>7158</v>
      </c>
      <c r="N209" s="430" t="s">
        <v>1261</v>
      </c>
      <c r="O209" s="174">
        <v>240</v>
      </c>
      <c r="P209" s="178">
        <v>240</v>
      </c>
      <c r="Q209" s="178"/>
      <c r="R209" s="431"/>
      <c r="S209" s="217">
        <v>0</v>
      </c>
      <c r="T209" s="217">
        <v>0</v>
      </c>
      <c r="U209" s="217">
        <v>240</v>
      </c>
      <c r="V209" s="217">
        <v>0</v>
      </c>
      <c r="W209" s="217">
        <v>1440</v>
      </c>
      <c r="X209" s="217">
        <v>240</v>
      </c>
      <c r="Y209" s="217">
        <v>240</v>
      </c>
      <c r="Z209" s="218">
        <v>0</v>
      </c>
      <c r="AA209" s="217">
        <v>240</v>
      </c>
      <c r="AB209" s="217">
        <v>240</v>
      </c>
      <c r="AC209" s="217">
        <v>240</v>
      </c>
      <c r="AD209" s="431">
        <v>0</v>
      </c>
      <c r="AE209" s="431">
        <v>0</v>
      </c>
      <c r="AF209" s="431">
        <v>0</v>
      </c>
      <c r="AG209" s="431">
        <v>0</v>
      </c>
      <c r="AH209" s="431">
        <v>0</v>
      </c>
      <c r="AI209" s="431">
        <v>0</v>
      </c>
      <c r="AJ209" s="431">
        <v>0</v>
      </c>
      <c r="AK209" s="431">
        <v>0</v>
      </c>
      <c r="AL209" s="432">
        <v>0</v>
      </c>
      <c r="AM209" s="431">
        <v>0</v>
      </c>
      <c r="AN209" s="432">
        <v>0</v>
      </c>
      <c r="AO209" s="431">
        <v>0</v>
      </c>
      <c r="AP209" s="431">
        <v>0</v>
      </c>
      <c r="AQ209" s="431"/>
    </row>
    <row r="210" spans="1:43" ht="12.75" customHeight="1">
      <c r="A210" s="157">
        <v>209</v>
      </c>
      <c r="B210" s="418">
        <v>42044</v>
      </c>
      <c r="C210" s="415" t="s">
        <v>1321</v>
      </c>
      <c r="D210" s="415" t="s">
        <v>1251</v>
      </c>
      <c r="E210" s="415"/>
      <c r="F210" s="415" t="s">
        <v>7101</v>
      </c>
      <c r="G210" s="60" t="str">
        <f>IF(F210&lt;&gt;"",LOOKUP(F210,Governorate,data!$E$2:$E$19),"")</f>
        <v>IQ-G07</v>
      </c>
      <c r="H210" s="415"/>
      <c r="I210" s="60" t="str">
        <f>IF(H210&lt;&gt;"",LOOKUP(H210,District2,data!$P$2:$P$19),"")</f>
        <v/>
      </c>
      <c r="J210" s="415"/>
      <c r="K210" s="415" t="s">
        <v>1259</v>
      </c>
      <c r="L210" s="415" t="s">
        <v>1256</v>
      </c>
      <c r="M210" s="415" t="s">
        <v>7158</v>
      </c>
      <c r="N210" s="415" t="s">
        <v>1261</v>
      </c>
      <c r="O210" s="175">
        <v>134</v>
      </c>
      <c r="P210" s="175">
        <v>134</v>
      </c>
      <c r="Q210" s="175"/>
      <c r="R210" s="431"/>
      <c r="S210" s="431">
        <v>0</v>
      </c>
      <c r="T210" s="431">
        <v>0</v>
      </c>
      <c r="U210" s="431">
        <v>134</v>
      </c>
      <c r="V210" s="431">
        <v>804</v>
      </c>
      <c r="W210" s="431">
        <v>804</v>
      </c>
      <c r="X210" s="431">
        <v>134</v>
      </c>
      <c r="Y210" s="431">
        <v>134</v>
      </c>
      <c r="Z210" s="431">
        <v>0</v>
      </c>
      <c r="AA210" s="431">
        <v>0</v>
      </c>
      <c r="AB210" s="431">
        <v>134</v>
      </c>
      <c r="AC210" s="431">
        <v>0</v>
      </c>
      <c r="AD210" s="431">
        <v>0</v>
      </c>
      <c r="AE210" s="431">
        <v>0</v>
      </c>
      <c r="AF210" s="431">
        <v>0</v>
      </c>
      <c r="AG210" s="431">
        <v>0</v>
      </c>
      <c r="AH210" s="431">
        <v>0</v>
      </c>
      <c r="AI210" s="431">
        <v>0</v>
      </c>
      <c r="AJ210" s="431">
        <v>0</v>
      </c>
      <c r="AK210" s="431">
        <v>0</v>
      </c>
      <c r="AL210" s="432">
        <v>0</v>
      </c>
      <c r="AM210" s="431">
        <v>0</v>
      </c>
      <c r="AN210" s="432">
        <v>0</v>
      </c>
      <c r="AO210" s="431">
        <v>0</v>
      </c>
      <c r="AP210" s="431">
        <v>0</v>
      </c>
      <c r="AQ210" s="431"/>
    </row>
    <row r="211" spans="1:43" ht="12.75" customHeight="1">
      <c r="A211" s="157">
        <v>210</v>
      </c>
      <c r="B211" s="418">
        <v>42044</v>
      </c>
      <c r="C211" s="415" t="s">
        <v>1321</v>
      </c>
      <c r="D211" s="415" t="s">
        <v>1251</v>
      </c>
      <c r="E211" s="415"/>
      <c r="F211" s="415" t="s">
        <v>7101</v>
      </c>
      <c r="G211" s="60" t="str">
        <f>IF(F211&lt;&gt;"",LOOKUP(F211,Governorate,data!$E$2:$E$19),"")</f>
        <v>IQ-G07</v>
      </c>
      <c r="H211" s="415"/>
      <c r="I211" s="60" t="str">
        <f>IF(H211&lt;&gt;"",LOOKUP(H211,District2,data!$P$2:$P$19),"")</f>
        <v/>
      </c>
      <c r="J211" s="415"/>
      <c r="K211" s="415" t="s">
        <v>1259</v>
      </c>
      <c r="L211" s="415" t="s">
        <v>1256</v>
      </c>
      <c r="M211" s="415" t="s">
        <v>7158</v>
      </c>
      <c r="N211" s="415" t="s">
        <v>1261</v>
      </c>
      <c r="O211" s="175">
        <v>25</v>
      </c>
      <c r="P211" s="175">
        <v>25</v>
      </c>
      <c r="Q211" s="175"/>
      <c r="R211" s="431"/>
      <c r="S211" s="431">
        <v>0</v>
      </c>
      <c r="T211" s="431">
        <v>0</v>
      </c>
      <c r="U211" s="431">
        <v>25</v>
      </c>
      <c r="V211" s="431">
        <v>150</v>
      </c>
      <c r="W211" s="431">
        <v>150</v>
      </c>
      <c r="X211" s="431">
        <v>25</v>
      </c>
      <c r="Y211" s="431">
        <v>25</v>
      </c>
      <c r="Z211" s="431">
        <v>0</v>
      </c>
      <c r="AA211" s="431">
        <v>0</v>
      </c>
      <c r="AB211" s="431">
        <v>25</v>
      </c>
      <c r="AC211" s="431">
        <v>0</v>
      </c>
      <c r="AD211" s="431">
        <v>0</v>
      </c>
      <c r="AE211" s="431">
        <v>0</v>
      </c>
      <c r="AF211" s="431">
        <v>0</v>
      </c>
      <c r="AG211" s="431">
        <v>0</v>
      </c>
      <c r="AH211" s="431">
        <v>0</v>
      </c>
      <c r="AI211" s="431">
        <v>0</v>
      </c>
      <c r="AJ211" s="431">
        <v>0</v>
      </c>
      <c r="AK211" s="431">
        <v>0</v>
      </c>
      <c r="AL211" s="432">
        <v>0</v>
      </c>
      <c r="AM211" s="431">
        <v>0</v>
      </c>
      <c r="AN211" s="432">
        <v>0</v>
      </c>
      <c r="AO211" s="431">
        <v>0</v>
      </c>
      <c r="AP211" s="431">
        <v>0</v>
      </c>
      <c r="AQ211" s="431"/>
    </row>
    <row r="212" spans="1:43" ht="12.75" customHeight="1">
      <c r="A212" s="157">
        <v>211</v>
      </c>
      <c r="B212" s="418">
        <v>42044</v>
      </c>
      <c r="C212" s="415" t="s">
        <v>1321</v>
      </c>
      <c r="D212" s="415" t="s">
        <v>1251</v>
      </c>
      <c r="E212" s="415"/>
      <c r="F212" s="415" t="s">
        <v>7101</v>
      </c>
      <c r="G212" s="60" t="str">
        <f>IF(F212&lt;&gt;"",LOOKUP(F212,Governorate,data!$E$2:$E$19),"")</f>
        <v>IQ-G07</v>
      </c>
      <c r="H212" s="415"/>
      <c r="I212" s="60" t="str">
        <f>IF(H212&lt;&gt;"",LOOKUP(H212,District2,data!$P$2:$P$19),"")</f>
        <v/>
      </c>
      <c r="J212" s="415"/>
      <c r="K212" s="415" t="s">
        <v>1259</v>
      </c>
      <c r="L212" s="415" t="s">
        <v>1256</v>
      </c>
      <c r="M212" s="415" t="s">
        <v>7158</v>
      </c>
      <c r="N212" s="415" t="s">
        <v>1261</v>
      </c>
      <c r="O212" s="175">
        <v>180</v>
      </c>
      <c r="P212" s="175">
        <v>180</v>
      </c>
      <c r="Q212" s="175"/>
      <c r="R212" s="431"/>
      <c r="S212" s="431">
        <v>0</v>
      </c>
      <c r="T212" s="431">
        <v>0</v>
      </c>
      <c r="U212" s="431">
        <v>180</v>
      </c>
      <c r="V212" s="431">
        <v>1080</v>
      </c>
      <c r="W212" s="431">
        <v>1080</v>
      </c>
      <c r="X212" s="431">
        <v>180</v>
      </c>
      <c r="Y212" s="431">
        <v>180</v>
      </c>
      <c r="Z212" s="431">
        <v>0</v>
      </c>
      <c r="AA212" s="431">
        <v>0</v>
      </c>
      <c r="AB212" s="431">
        <v>180</v>
      </c>
      <c r="AC212" s="431">
        <v>0</v>
      </c>
      <c r="AD212" s="431">
        <v>0</v>
      </c>
      <c r="AE212" s="431">
        <v>0</v>
      </c>
      <c r="AF212" s="431">
        <v>0</v>
      </c>
      <c r="AG212" s="431">
        <v>0</v>
      </c>
      <c r="AH212" s="431">
        <v>0</v>
      </c>
      <c r="AI212" s="431">
        <v>0</v>
      </c>
      <c r="AJ212" s="431">
        <v>0</v>
      </c>
      <c r="AK212" s="431">
        <v>0</v>
      </c>
      <c r="AL212" s="432">
        <v>0</v>
      </c>
      <c r="AM212" s="431">
        <v>0</v>
      </c>
      <c r="AN212" s="432">
        <v>0</v>
      </c>
      <c r="AO212" s="431">
        <v>0</v>
      </c>
      <c r="AP212" s="431">
        <v>0</v>
      </c>
      <c r="AQ212" s="431"/>
    </row>
    <row r="213" spans="1:43" ht="12.75" customHeight="1">
      <c r="A213" s="157">
        <v>212</v>
      </c>
      <c r="B213" s="418">
        <v>42044</v>
      </c>
      <c r="C213" s="430" t="s">
        <v>1321</v>
      </c>
      <c r="D213" s="430" t="s">
        <v>1251</v>
      </c>
      <c r="E213" s="430"/>
      <c r="F213" s="430" t="s">
        <v>7082</v>
      </c>
      <c r="G213" s="359" t="str">
        <f>IF(F213&lt;&gt;"",LOOKUP(F213,Governorate,data!$E$2:$E$19),"")</f>
        <v>IQ-G10</v>
      </c>
      <c r="H213" s="415"/>
      <c r="I213" s="359" t="str">
        <f>IF(H213&lt;&gt;"",LOOKUP(H213,District2,data!$P$2:$P$19),"")</f>
        <v/>
      </c>
      <c r="J213" s="430"/>
      <c r="K213" s="430" t="s">
        <v>1259</v>
      </c>
      <c r="L213" s="430" t="s">
        <v>1256</v>
      </c>
      <c r="M213" s="430" t="s">
        <v>7158</v>
      </c>
      <c r="N213" s="430" t="s">
        <v>1261</v>
      </c>
      <c r="O213" s="175">
        <v>400</v>
      </c>
      <c r="P213" s="175">
        <v>400</v>
      </c>
      <c r="Q213" s="175"/>
      <c r="R213" s="431"/>
      <c r="S213" s="431">
        <v>0</v>
      </c>
      <c r="T213" s="431">
        <v>0</v>
      </c>
      <c r="U213" s="431">
        <v>400</v>
      </c>
      <c r="V213" s="431">
        <v>2400</v>
      </c>
      <c r="W213" s="431">
        <v>2400</v>
      </c>
      <c r="X213" s="431">
        <v>400</v>
      </c>
      <c r="Y213" s="431">
        <v>400</v>
      </c>
      <c r="Z213" s="431">
        <v>0</v>
      </c>
      <c r="AA213" s="431">
        <v>0</v>
      </c>
      <c r="AB213" s="431">
        <v>400</v>
      </c>
      <c r="AC213" s="431">
        <v>0</v>
      </c>
      <c r="AD213" s="431">
        <v>0</v>
      </c>
      <c r="AE213" s="431">
        <v>0</v>
      </c>
      <c r="AF213" s="431">
        <v>0</v>
      </c>
      <c r="AG213" s="431">
        <v>0</v>
      </c>
      <c r="AH213" s="431">
        <v>0</v>
      </c>
      <c r="AI213" s="431">
        <v>0</v>
      </c>
      <c r="AJ213" s="431">
        <v>0</v>
      </c>
      <c r="AK213" s="431">
        <v>0</v>
      </c>
      <c r="AL213" s="432">
        <v>0</v>
      </c>
      <c r="AM213" s="431">
        <v>0</v>
      </c>
      <c r="AN213" s="432">
        <v>0</v>
      </c>
      <c r="AO213" s="431">
        <v>0</v>
      </c>
      <c r="AP213" s="431">
        <v>0</v>
      </c>
      <c r="AQ213" s="431"/>
    </row>
    <row r="214" spans="1:43" ht="12.75" customHeight="1">
      <c r="A214" s="157">
        <v>213</v>
      </c>
      <c r="B214" s="341">
        <v>42044</v>
      </c>
      <c r="C214" s="225" t="s">
        <v>1321</v>
      </c>
      <c r="D214" s="430" t="s">
        <v>1251</v>
      </c>
      <c r="E214" s="355" t="s">
        <v>1308</v>
      </c>
      <c r="F214" s="430" t="s">
        <v>1347</v>
      </c>
      <c r="G214" s="359"/>
      <c r="H214" s="415" t="s">
        <v>7220</v>
      </c>
      <c r="I214" s="359"/>
      <c r="J214" s="430"/>
      <c r="K214" s="430" t="s">
        <v>7126</v>
      </c>
      <c r="L214" s="430" t="s">
        <v>1256</v>
      </c>
      <c r="M214" s="430" t="s">
        <v>7158</v>
      </c>
      <c r="N214" s="430"/>
      <c r="O214" s="175">
        <v>500</v>
      </c>
      <c r="P214" s="175">
        <v>500</v>
      </c>
      <c r="Q214" s="175"/>
      <c r="R214" s="431"/>
      <c r="S214" s="431">
        <v>0</v>
      </c>
      <c r="T214" s="347">
        <v>500</v>
      </c>
      <c r="U214" s="431">
        <v>500</v>
      </c>
      <c r="V214" s="431">
        <v>3000</v>
      </c>
      <c r="W214" s="431">
        <v>3000</v>
      </c>
      <c r="X214" s="431">
        <v>500</v>
      </c>
      <c r="Y214" s="431">
        <v>500</v>
      </c>
      <c r="Z214" s="431">
        <v>0</v>
      </c>
      <c r="AA214" s="431">
        <v>0</v>
      </c>
      <c r="AB214" s="431">
        <v>500</v>
      </c>
      <c r="AC214" s="431">
        <v>0</v>
      </c>
      <c r="AD214" s="431">
        <v>0</v>
      </c>
      <c r="AE214" s="431">
        <v>0</v>
      </c>
      <c r="AF214" s="431">
        <v>0</v>
      </c>
      <c r="AG214" s="431">
        <v>0</v>
      </c>
      <c r="AH214" s="431">
        <v>0</v>
      </c>
      <c r="AI214" s="431">
        <v>0</v>
      </c>
      <c r="AJ214" s="431">
        <v>0</v>
      </c>
      <c r="AK214" s="431">
        <v>0</v>
      </c>
      <c r="AL214" s="431">
        <v>0</v>
      </c>
      <c r="AM214" s="431">
        <v>0</v>
      </c>
      <c r="AN214" s="431">
        <v>0</v>
      </c>
      <c r="AO214" s="431">
        <v>0</v>
      </c>
      <c r="AP214" s="431">
        <v>0</v>
      </c>
      <c r="AQ214" s="431"/>
    </row>
    <row r="215" spans="1:43" ht="12.75" customHeight="1">
      <c r="A215" s="157">
        <v>214</v>
      </c>
      <c r="B215" s="341">
        <v>42044</v>
      </c>
      <c r="C215" s="225" t="s">
        <v>1321</v>
      </c>
      <c r="D215" s="430" t="s">
        <v>1251</v>
      </c>
      <c r="E215" s="355" t="s">
        <v>1308</v>
      </c>
      <c r="F215" s="430" t="s">
        <v>1347</v>
      </c>
      <c r="G215" s="359"/>
      <c r="H215" s="355" t="s">
        <v>24</v>
      </c>
      <c r="I215" s="359"/>
      <c r="J215" s="430"/>
      <c r="K215" s="430" t="s">
        <v>7126</v>
      </c>
      <c r="L215" s="430" t="s">
        <v>1256</v>
      </c>
      <c r="M215" s="430" t="s">
        <v>7158</v>
      </c>
      <c r="N215" s="430"/>
      <c r="O215" s="175">
        <v>761</v>
      </c>
      <c r="P215" s="175">
        <v>761</v>
      </c>
      <c r="Q215" s="175"/>
      <c r="R215" s="431"/>
      <c r="S215" s="431">
        <v>0</v>
      </c>
      <c r="T215" s="431">
        <v>0</v>
      </c>
      <c r="U215" s="431">
        <v>761</v>
      </c>
      <c r="V215" s="431">
        <v>4566</v>
      </c>
      <c r="W215" s="431">
        <v>4566</v>
      </c>
      <c r="X215" s="431">
        <v>761</v>
      </c>
      <c r="Y215" s="431">
        <v>761</v>
      </c>
      <c r="Z215" s="431">
        <v>0</v>
      </c>
      <c r="AA215" s="431">
        <v>0</v>
      </c>
      <c r="AB215" s="431">
        <v>761</v>
      </c>
      <c r="AC215" s="431">
        <v>0</v>
      </c>
      <c r="AD215" s="431">
        <v>0</v>
      </c>
      <c r="AE215" s="431">
        <v>0</v>
      </c>
      <c r="AF215" s="431">
        <v>0</v>
      </c>
      <c r="AG215" s="431">
        <v>0</v>
      </c>
      <c r="AH215" s="431">
        <v>0</v>
      </c>
      <c r="AI215" s="431">
        <v>0</v>
      </c>
      <c r="AJ215" s="431">
        <v>0</v>
      </c>
      <c r="AK215" s="431">
        <v>0</v>
      </c>
      <c r="AL215" s="431">
        <v>0</v>
      </c>
      <c r="AM215" s="431">
        <v>0</v>
      </c>
      <c r="AN215" s="431">
        <v>0</v>
      </c>
      <c r="AO215" s="431">
        <v>0</v>
      </c>
      <c r="AP215" s="431">
        <v>0</v>
      </c>
      <c r="AQ215" s="431"/>
    </row>
    <row r="216" spans="1:43" ht="12.75" customHeight="1">
      <c r="A216" s="157">
        <v>215</v>
      </c>
      <c r="B216" s="341">
        <v>42044</v>
      </c>
      <c r="C216" s="430" t="s">
        <v>1321</v>
      </c>
      <c r="D216" s="430" t="s">
        <v>1251</v>
      </c>
      <c r="E216" s="360" t="s">
        <v>7288</v>
      </c>
      <c r="F216" s="430" t="s">
        <v>7085</v>
      </c>
      <c r="G216" s="359"/>
      <c r="H216" s="430"/>
      <c r="I216" s="359"/>
      <c r="J216" s="51"/>
      <c r="K216" s="51" t="s">
        <v>7126</v>
      </c>
      <c r="L216" s="430" t="s">
        <v>1256</v>
      </c>
      <c r="M216" s="430" t="s">
        <v>7158</v>
      </c>
      <c r="N216" s="430" t="s">
        <v>1261</v>
      </c>
      <c r="O216" s="174">
        <v>78</v>
      </c>
      <c r="P216" s="178">
        <v>78</v>
      </c>
      <c r="Q216" s="178"/>
      <c r="R216" s="431"/>
      <c r="S216" s="217">
        <v>0</v>
      </c>
      <c r="T216" s="217">
        <v>0</v>
      </c>
      <c r="U216" s="217">
        <v>78</v>
      </c>
      <c r="V216" s="217">
        <v>0</v>
      </c>
      <c r="W216" s="217">
        <v>468</v>
      </c>
      <c r="X216" s="217">
        <v>78</v>
      </c>
      <c r="Y216" s="217">
        <v>78</v>
      </c>
      <c r="Z216" s="218">
        <v>0</v>
      </c>
      <c r="AA216" s="217">
        <v>78</v>
      </c>
      <c r="AB216" s="217">
        <v>78</v>
      </c>
      <c r="AC216" s="217">
        <v>78</v>
      </c>
      <c r="AD216" s="431">
        <v>0</v>
      </c>
      <c r="AE216" s="431">
        <v>0</v>
      </c>
      <c r="AF216" s="431">
        <v>0</v>
      </c>
      <c r="AG216" s="431">
        <v>0</v>
      </c>
      <c r="AH216" s="431">
        <v>0</v>
      </c>
      <c r="AI216" s="431">
        <v>0</v>
      </c>
      <c r="AJ216" s="431">
        <v>0</v>
      </c>
      <c r="AK216" s="431">
        <v>0</v>
      </c>
      <c r="AL216" s="432">
        <v>0</v>
      </c>
      <c r="AM216" s="431">
        <v>0</v>
      </c>
      <c r="AN216" s="432">
        <v>0</v>
      </c>
      <c r="AO216" s="431">
        <v>0</v>
      </c>
      <c r="AP216" s="431">
        <v>0</v>
      </c>
      <c r="AQ216" s="431"/>
    </row>
    <row r="217" spans="1:43" ht="12.75" customHeight="1">
      <c r="A217" s="157">
        <v>216</v>
      </c>
      <c r="B217" s="342">
        <v>42045</v>
      </c>
      <c r="C217" s="360" t="s">
        <v>1289</v>
      </c>
      <c r="D217" s="360" t="s">
        <v>1251</v>
      </c>
      <c r="E217" s="430" t="s">
        <v>1289</v>
      </c>
      <c r="F217" s="430" t="s">
        <v>7108</v>
      </c>
      <c r="G217" s="359" t="str">
        <f>IF(F217&lt;&gt;"",LOOKUP(F217,Governorate,data!$E$2:$E$19),"")</f>
        <v>IQ-G12</v>
      </c>
      <c r="H217" s="415" t="s">
        <v>7109</v>
      </c>
      <c r="I217" s="359" t="str">
        <f ca="1">IF(H217&lt;&gt;"",LOOKUP(H217,District2,data!$P$2:$P$19),"")</f>
        <v>IQ-D072</v>
      </c>
      <c r="J217" s="430"/>
      <c r="K217" s="430" t="s">
        <v>7126</v>
      </c>
      <c r="L217" s="430" t="s">
        <v>1256</v>
      </c>
      <c r="M217" s="415" t="s">
        <v>7158</v>
      </c>
      <c r="N217" s="430" t="s">
        <v>1261</v>
      </c>
      <c r="O217" s="422">
        <v>72</v>
      </c>
      <c r="P217" s="422">
        <v>72</v>
      </c>
      <c r="Q217" s="422"/>
      <c r="R217" s="431"/>
      <c r="S217" s="431">
        <v>0</v>
      </c>
      <c r="T217" s="431">
        <v>0</v>
      </c>
      <c r="U217" s="431">
        <v>72</v>
      </c>
      <c r="V217" s="431">
        <v>288</v>
      </c>
      <c r="W217" s="431">
        <v>288</v>
      </c>
      <c r="X217" s="431">
        <v>0</v>
      </c>
      <c r="Y217" s="431">
        <v>0</v>
      </c>
      <c r="Z217" s="431">
        <v>0</v>
      </c>
      <c r="AA217" s="431">
        <v>72</v>
      </c>
      <c r="AB217" s="431">
        <v>72</v>
      </c>
      <c r="AC217" s="431">
        <v>72</v>
      </c>
      <c r="AD217" s="431">
        <v>0</v>
      </c>
      <c r="AE217" s="431">
        <v>0</v>
      </c>
      <c r="AF217" s="431">
        <v>0</v>
      </c>
      <c r="AG217" s="431">
        <v>0</v>
      </c>
      <c r="AH217" s="431">
        <v>0</v>
      </c>
      <c r="AI217" s="431">
        <v>0</v>
      </c>
      <c r="AJ217" s="431">
        <v>0</v>
      </c>
      <c r="AK217" s="431">
        <v>0</v>
      </c>
      <c r="AL217" s="432">
        <v>72</v>
      </c>
      <c r="AM217" s="431">
        <v>72</v>
      </c>
      <c r="AN217" s="432">
        <v>0</v>
      </c>
      <c r="AO217" s="431">
        <v>0</v>
      </c>
      <c r="AP217" s="431">
        <v>288</v>
      </c>
      <c r="AQ217" s="431"/>
    </row>
    <row r="218" spans="1:43" ht="12.75" customHeight="1">
      <c r="A218" s="157">
        <v>217</v>
      </c>
      <c r="B218" s="341">
        <v>42045</v>
      </c>
      <c r="C218" s="360" t="s">
        <v>1289</v>
      </c>
      <c r="D218" s="360" t="s">
        <v>1251</v>
      </c>
      <c r="E218" s="430" t="s">
        <v>1289</v>
      </c>
      <c r="F218" s="430" t="s">
        <v>1347</v>
      </c>
      <c r="G218" s="359" t="str">
        <f>IF(F218&lt;&gt;"",LOOKUP(F218,Governorate,data!$E$2:$E$19),"")</f>
        <v>IQ-G08</v>
      </c>
      <c r="H218" s="415" t="s">
        <v>5464</v>
      </c>
      <c r="I218" s="359" t="str">
        <f ca="1">IF(H218&lt;&gt;"",LOOKUP(H218,District2,data!$P$2:$P$19),"")</f>
        <v>IQ-D010</v>
      </c>
      <c r="J218" s="430"/>
      <c r="K218" s="430" t="s">
        <v>7126</v>
      </c>
      <c r="L218" s="430" t="s">
        <v>1256</v>
      </c>
      <c r="M218" s="415" t="s">
        <v>7158</v>
      </c>
      <c r="N218" s="430" t="s">
        <v>1261</v>
      </c>
      <c r="O218" s="422">
        <v>366</v>
      </c>
      <c r="P218" s="422">
        <v>366</v>
      </c>
      <c r="Q218" s="422"/>
      <c r="R218" s="431"/>
      <c r="S218" s="431">
        <v>0</v>
      </c>
      <c r="T218" s="431">
        <v>0</v>
      </c>
      <c r="U218" s="431">
        <v>0</v>
      </c>
      <c r="V218" s="431">
        <v>0</v>
      </c>
      <c r="W218" s="431">
        <v>0</v>
      </c>
      <c r="X218" s="431">
        <v>0</v>
      </c>
      <c r="Y218" s="431">
        <v>0</v>
      </c>
      <c r="Z218" s="431">
        <v>366</v>
      </c>
      <c r="AA218" s="431">
        <v>0</v>
      </c>
      <c r="AB218" s="431">
        <v>0</v>
      </c>
      <c r="AC218" s="431">
        <v>0</v>
      </c>
      <c r="AD218" s="431">
        <v>0</v>
      </c>
      <c r="AE218" s="431">
        <v>0</v>
      </c>
      <c r="AF218" s="431">
        <v>0</v>
      </c>
      <c r="AG218" s="431">
        <v>0</v>
      </c>
      <c r="AH218" s="431">
        <v>0</v>
      </c>
      <c r="AI218" s="431">
        <v>0</v>
      </c>
      <c r="AJ218" s="431">
        <v>0</v>
      </c>
      <c r="AK218" s="431">
        <v>0</v>
      </c>
      <c r="AL218" s="432">
        <v>0</v>
      </c>
      <c r="AM218" s="431">
        <v>0</v>
      </c>
      <c r="AN218" s="432">
        <v>0</v>
      </c>
      <c r="AO218" s="431">
        <v>0</v>
      </c>
      <c r="AP218" s="431">
        <v>0</v>
      </c>
      <c r="AQ218" s="431"/>
    </row>
    <row r="219" spans="1:43" ht="12.75" customHeight="1">
      <c r="A219" s="157">
        <v>218</v>
      </c>
      <c r="B219" s="418">
        <v>42045</v>
      </c>
      <c r="C219" s="360" t="s">
        <v>1321</v>
      </c>
      <c r="D219" s="430" t="s">
        <v>1251</v>
      </c>
      <c r="E219" s="360"/>
      <c r="F219" s="430" t="s">
        <v>7082</v>
      </c>
      <c r="G219" s="359" t="str">
        <f>IF(F219&lt;&gt;"",LOOKUP(F219,Governorate,data!$E$2:$E$19),"")</f>
        <v>IQ-G10</v>
      </c>
      <c r="H219" s="415"/>
      <c r="I219" s="359" t="str">
        <f>IF(H219&lt;&gt;"",LOOKUP(H219,District2,data!$P$2:$P$19),"")</f>
        <v/>
      </c>
      <c r="J219" s="430"/>
      <c r="K219" s="430" t="s">
        <v>1259</v>
      </c>
      <c r="L219" s="430" t="s">
        <v>1256</v>
      </c>
      <c r="M219" s="430" t="s">
        <v>7158</v>
      </c>
      <c r="N219" s="430" t="s">
        <v>1261</v>
      </c>
      <c r="O219" s="175">
        <v>350</v>
      </c>
      <c r="P219" s="175">
        <v>350</v>
      </c>
      <c r="Q219" s="175"/>
      <c r="R219" s="431"/>
      <c r="S219" s="431">
        <v>0</v>
      </c>
      <c r="T219" s="431">
        <v>0</v>
      </c>
      <c r="U219" s="431">
        <v>350</v>
      </c>
      <c r="V219" s="431">
        <v>2100</v>
      </c>
      <c r="W219" s="431">
        <v>2100</v>
      </c>
      <c r="X219" s="431">
        <v>350</v>
      </c>
      <c r="Y219" s="431">
        <v>350</v>
      </c>
      <c r="Z219" s="431">
        <v>0</v>
      </c>
      <c r="AA219" s="431">
        <v>0</v>
      </c>
      <c r="AB219" s="431">
        <v>350</v>
      </c>
      <c r="AC219" s="431">
        <v>0</v>
      </c>
      <c r="AD219" s="431">
        <v>0</v>
      </c>
      <c r="AE219" s="431">
        <v>0</v>
      </c>
      <c r="AF219" s="431">
        <v>0</v>
      </c>
      <c r="AG219" s="431">
        <v>0</v>
      </c>
      <c r="AH219" s="431">
        <v>0</v>
      </c>
      <c r="AI219" s="431">
        <v>0</v>
      </c>
      <c r="AJ219" s="431">
        <v>0</v>
      </c>
      <c r="AK219" s="431">
        <v>0</v>
      </c>
      <c r="AL219" s="432">
        <v>0</v>
      </c>
      <c r="AM219" s="431">
        <v>0</v>
      </c>
      <c r="AN219" s="432">
        <v>0</v>
      </c>
      <c r="AO219" s="431">
        <v>0</v>
      </c>
      <c r="AP219" s="431">
        <v>0</v>
      </c>
      <c r="AQ219" s="431"/>
    </row>
    <row r="220" spans="1:43" ht="12.75" customHeight="1">
      <c r="A220" s="157">
        <v>219</v>
      </c>
      <c r="B220" s="341">
        <v>42045</v>
      </c>
      <c r="C220" s="430" t="s">
        <v>1286</v>
      </c>
      <c r="D220" s="430" t="s">
        <v>1250</v>
      </c>
      <c r="E220" s="430"/>
      <c r="F220" s="430" t="s">
        <v>1347</v>
      </c>
      <c r="G220" s="359" t="str">
        <f>IF(F220&lt;&gt;"",LOOKUP(F220,Governorate,data!$E$2:$E$19),"")</f>
        <v>IQ-G08</v>
      </c>
      <c r="H220" s="415" t="s">
        <v>7232</v>
      </c>
      <c r="I220" s="359" t="str">
        <f ca="1">IF(H220&lt;&gt;"",LOOKUP(H220,District2,data!$P$2:$P$19),"")</f>
        <v>IQ-D048</v>
      </c>
      <c r="J220" s="430"/>
      <c r="K220" s="430" t="s">
        <v>7126</v>
      </c>
      <c r="L220" s="430" t="s">
        <v>1256</v>
      </c>
      <c r="M220" s="430" t="s">
        <v>7158</v>
      </c>
      <c r="N220" s="430" t="s">
        <v>7125</v>
      </c>
      <c r="O220" s="177" t="s">
        <v>7260</v>
      </c>
      <c r="P220" s="175"/>
      <c r="Q220" s="175"/>
      <c r="R220" s="431"/>
      <c r="S220" s="431">
        <v>0</v>
      </c>
      <c r="T220" s="431">
        <v>0</v>
      </c>
      <c r="U220" s="347">
        <v>0</v>
      </c>
      <c r="V220" s="431">
        <v>0</v>
      </c>
      <c r="W220" s="347">
        <v>0</v>
      </c>
      <c r="X220" s="347">
        <v>0</v>
      </c>
      <c r="Y220" s="347">
        <v>0</v>
      </c>
      <c r="Z220" s="347">
        <v>0</v>
      </c>
      <c r="AA220" s="347">
        <v>0</v>
      </c>
      <c r="AB220" s="347">
        <v>0</v>
      </c>
      <c r="AC220" s="347">
        <v>0</v>
      </c>
      <c r="AD220" s="431">
        <v>0</v>
      </c>
      <c r="AE220" s="431">
        <v>0</v>
      </c>
      <c r="AF220" s="431">
        <v>0</v>
      </c>
      <c r="AG220" s="431">
        <v>0</v>
      </c>
      <c r="AH220" s="431">
        <v>0</v>
      </c>
      <c r="AI220" s="431">
        <v>0</v>
      </c>
      <c r="AJ220" s="431">
        <v>0</v>
      </c>
      <c r="AK220" s="431">
        <v>0</v>
      </c>
      <c r="AL220" s="431">
        <v>0</v>
      </c>
      <c r="AM220" s="431">
        <v>0</v>
      </c>
      <c r="AN220" s="432">
        <v>0</v>
      </c>
      <c r="AO220" s="347">
        <v>1890</v>
      </c>
      <c r="AP220" s="431">
        <v>0</v>
      </c>
      <c r="AQ220" s="431"/>
    </row>
    <row r="221" spans="1:43" ht="12.75" customHeight="1">
      <c r="A221" s="157">
        <v>220</v>
      </c>
      <c r="B221" s="341">
        <v>42045</v>
      </c>
      <c r="C221" s="225" t="s">
        <v>1321</v>
      </c>
      <c r="D221" s="430" t="s">
        <v>1251</v>
      </c>
      <c r="E221" s="355" t="s">
        <v>1308</v>
      </c>
      <c r="F221" s="430" t="s">
        <v>1347</v>
      </c>
      <c r="G221" s="359"/>
      <c r="H221" s="415" t="s">
        <v>7220</v>
      </c>
      <c r="I221" s="359"/>
      <c r="J221" s="430"/>
      <c r="K221" s="430" t="s">
        <v>7126</v>
      </c>
      <c r="L221" s="430" t="s">
        <v>1256</v>
      </c>
      <c r="M221" s="430" t="s">
        <v>7158</v>
      </c>
      <c r="N221" s="430"/>
      <c r="O221" s="175">
        <v>500</v>
      </c>
      <c r="P221" s="175">
        <v>500</v>
      </c>
      <c r="Q221" s="175"/>
      <c r="R221" s="431"/>
      <c r="S221" s="431">
        <v>0</v>
      </c>
      <c r="T221" s="347">
        <v>500</v>
      </c>
      <c r="U221" s="431">
        <v>500</v>
      </c>
      <c r="V221" s="431">
        <v>3000</v>
      </c>
      <c r="W221" s="431">
        <v>3000</v>
      </c>
      <c r="X221" s="431">
        <v>500</v>
      </c>
      <c r="Y221" s="431">
        <v>500</v>
      </c>
      <c r="Z221" s="431">
        <v>0</v>
      </c>
      <c r="AA221" s="431">
        <v>0</v>
      </c>
      <c r="AB221" s="431">
        <v>500</v>
      </c>
      <c r="AC221" s="431">
        <v>0</v>
      </c>
      <c r="AD221" s="431">
        <v>0</v>
      </c>
      <c r="AE221" s="431">
        <v>0</v>
      </c>
      <c r="AF221" s="431">
        <v>0</v>
      </c>
      <c r="AG221" s="431">
        <v>0</v>
      </c>
      <c r="AH221" s="431">
        <v>0</v>
      </c>
      <c r="AI221" s="431">
        <v>0</v>
      </c>
      <c r="AJ221" s="431">
        <v>0</v>
      </c>
      <c r="AK221" s="431">
        <v>0</v>
      </c>
      <c r="AL221" s="431">
        <v>0</v>
      </c>
      <c r="AM221" s="431">
        <v>0</v>
      </c>
      <c r="AN221" s="431">
        <v>0</v>
      </c>
      <c r="AO221" s="431">
        <v>0</v>
      </c>
      <c r="AP221" s="431">
        <v>0</v>
      </c>
      <c r="AQ221" s="431"/>
    </row>
    <row r="222" spans="1:43" ht="12.75" customHeight="1">
      <c r="A222" s="157">
        <v>221</v>
      </c>
      <c r="B222" s="341">
        <v>42045</v>
      </c>
      <c r="C222" s="225" t="s">
        <v>1321</v>
      </c>
      <c r="D222" s="430" t="s">
        <v>1251</v>
      </c>
      <c r="E222" s="355" t="s">
        <v>1308</v>
      </c>
      <c r="F222" s="430" t="s">
        <v>1347</v>
      </c>
      <c r="G222" s="359"/>
      <c r="H222" s="355" t="s">
        <v>1176</v>
      </c>
      <c r="I222" s="359"/>
      <c r="J222" s="430"/>
      <c r="K222" s="430" t="s">
        <v>7126</v>
      </c>
      <c r="L222" s="430" t="s">
        <v>1256</v>
      </c>
      <c r="M222" s="430" t="s">
        <v>7158</v>
      </c>
      <c r="N222" s="430"/>
      <c r="O222" s="175">
        <v>148</v>
      </c>
      <c r="P222" s="175">
        <v>148</v>
      </c>
      <c r="Q222" s="175"/>
      <c r="R222" s="431"/>
      <c r="S222" s="431">
        <v>0</v>
      </c>
      <c r="T222" s="347">
        <v>0</v>
      </c>
      <c r="U222" s="347">
        <v>148</v>
      </c>
      <c r="V222" s="347">
        <v>0</v>
      </c>
      <c r="W222" s="347">
        <v>888</v>
      </c>
      <c r="X222" s="347">
        <v>148</v>
      </c>
      <c r="Y222" s="347">
        <v>148</v>
      </c>
      <c r="Z222" s="431">
        <v>0</v>
      </c>
      <c r="AA222" s="347">
        <v>148</v>
      </c>
      <c r="AB222" s="347">
        <v>0</v>
      </c>
      <c r="AC222" s="347"/>
      <c r="AD222" s="431"/>
      <c r="AE222" s="431"/>
      <c r="AF222" s="431"/>
      <c r="AG222" s="431"/>
      <c r="AH222" s="431"/>
      <c r="AI222" s="431"/>
      <c r="AJ222" s="431"/>
      <c r="AK222" s="431"/>
      <c r="AL222" s="432"/>
      <c r="AM222" s="431"/>
      <c r="AN222" s="432"/>
      <c r="AO222" s="431"/>
      <c r="AP222" s="431"/>
      <c r="AQ222" s="431"/>
    </row>
    <row r="223" spans="1:43" ht="12.75" customHeight="1">
      <c r="A223" s="157">
        <v>222</v>
      </c>
      <c r="B223" s="341">
        <v>42045</v>
      </c>
      <c r="C223" s="226" t="s">
        <v>1266</v>
      </c>
      <c r="D223" s="430" t="s">
        <v>1250</v>
      </c>
      <c r="E223" s="355"/>
      <c r="F223" s="430" t="s">
        <v>1347</v>
      </c>
      <c r="G223" s="359"/>
      <c r="H223" s="355" t="s">
        <v>24</v>
      </c>
      <c r="I223" s="359"/>
      <c r="J223" s="430"/>
      <c r="K223" s="430" t="s">
        <v>7126</v>
      </c>
      <c r="L223" s="430" t="s">
        <v>1256</v>
      </c>
      <c r="M223" s="430" t="s">
        <v>7158</v>
      </c>
      <c r="N223" s="430"/>
      <c r="O223" s="347">
        <v>200</v>
      </c>
      <c r="P223" s="175">
        <v>200</v>
      </c>
      <c r="Q223" s="175"/>
      <c r="R223" s="431"/>
      <c r="S223" s="431">
        <v>0</v>
      </c>
      <c r="T223" s="431">
        <v>0</v>
      </c>
      <c r="U223" s="431">
        <v>0</v>
      </c>
      <c r="V223" s="347">
        <v>1200</v>
      </c>
      <c r="W223" s="347">
        <v>1200</v>
      </c>
      <c r="X223" s="347">
        <v>0</v>
      </c>
      <c r="Y223" s="347">
        <v>0</v>
      </c>
      <c r="Z223" s="347">
        <v>0</v>
      </c>
      <c r="AA223" s="347">
        <v>200</v>
      </c>
      <c r="AB223" s="347">
        <v>0</v>
      </c>
      <c r="AC223" s="347">
        <v>0</v>
      </c>
      <c r="AD223" s="347">
        <v>0</v>
      </c>
      <c r="AE223" s="347">
        <v>0</v>
      </c>
      <c r="AF223" s="347">
        <v>0</v>
      </c>
      <c r="AG223" s="347">
        <v>0</v>
      </c>
      <c r="AH223" s="347">
        <v>0</v>
      </c>
      <c r="AI223" s="347">
        <v>0</v>
      </c>
      <c r="AJ223" s="347">
        <v>0</v>
      </c>
      <c r="AK223" s="347">
        <v>0</v>
      </c>
      <c r="AL223" s="347">
        <v>0</v>
      </c>
      <c r="AM223" s="347">
        <v>0</v>
      </c>
      <c r="AN223" s="347">
        <v>0</v>
      </c>
      <c r="AO223" s="347">
        <v>0</v>
      </c>
      <c r="AP223" s="347">
        <v>0</v>
      </c>
      <c r="AQ223" s="431"/>
    </row>
    <row r="224" spans="1:43" ht="12.75" customHeight="1">
      <c r="A224" s="157">
        <v>223</v>
      </c>
      <c r="B224" s="341">
        <v>42045</v>
      </c>
      <c r="C224" s="226" t="s">
        <v>1284</v>
      </c>
      <c r="D224" s="430" t="s">
        <v>1250</v>
      </c>
      <c r="E224" s="355" t="s">
        <v>1291</v>
      </c>
      <c r="F224" s="430" t="s">
        <v>1347</v>
      </c>
      <c r="G224" s="359"/>
      <c r="H224" s="355" t="s">
        <v>23</v>
      </c>
      <c r="I224" s="359"/>
      <c r="J224" s="430"/>
      <c r="K224" s="430" t="s">
        <v>7126</v>
      </c>
      <c r="L224" s="430" t="s">
        <v>1256</v>
      </c>
      <c r="M224" s="430" t="s">
        <v>7158</v>
      </c>
      <c r="N224" s="430"/>
      <c r="O224" s="347">
        <v>26</v>
      </c>
      <c r="P224" s="175">
        <v>26</v>
      </c>
      <c r="Q224" s="175"/>
      <c r="R224" s="431"/>
      <c r="S224" s="431">
        <v>0</v>
      </c>
      <c r="T224" s="431">
        <v>0</v>
      </c>
      <c r="U224" s="431">
        <v>0</v>
      </c>
      <c r="V224" s="431">
        <v>0</v>
      </c>
      <c r="W224" s="347">
        <v>156</v>
      </c>
      <c r="X224" s="347">
        <v>0</v>
      </c>
      <c r="Y224" s="347">
        <v>52</v>
      </c>
      <c r="Z224" s="431">
        <v>0</v>
      </c>
      <c r="AA224" s="347">
        <v>26</v>
      </c>
      <c r="AB224" s="347">
        <v>0</v>
      </c>
      <c r="AC224" s="347">
        <v>0</v>
      </c>
      <c r="AD224" s="347">
        <v>0</v>
      </c>
      <c r="AE224" s="347">
        <v>0</v>
      </c>
      <c r="AF224" s="347">
        <v>0</v>
      </c>
      <c r="AG224" s="347">
        <v>0</v>
      </c>
      <c r="AH224" s="347">
        <v>0</v>
      </c>
      <c r="AI224" s="347">
        <v>0</v>
      </c>
      <c r="AJ224" s="347">
        <v>0</v>
      </c>
      <c r="AK224" s="347">
        <v>0</v>
      </c>
      <c r="AL224" s="347">
        <v>0</v>
      </c>
      <c r="AM224" s="347">
        <v>0</v>
      </c>
      <c r="AN224" s="347">
        <v>0</v>
      </c>
      <c r="AO224" s="347">
        <v>0</v>
      </c>
      <c r="AP224" s="347">
        <v>0</v>
      </c>
      <c r="AQ224" s="431"/>
    </row>
    <row r="225" spans="1:43" ht="12.75" customHeight="1">
      <c r="A225" s="157">
        <v>224</v>
      </c>
      <c r="B225" s="341">
        <v>42045</v>
      </c>
      <c r="C225" s="430" t="s">
        <v>1321</v>
      </c>
      <c r="D225" s="430" t="s">
        <v>1251</v>
      </c>
      <c r="E225" s="360" t="s">
        <v>7288</v>
      </c>
      <c r="F225" s="430" t="s">
        <v>7085</v>
      </c>
      <c r="G225" s="359"/>
      <c r="H225" s="430" t="s">
        <v>7092</v>
      </c>
      <c r="I225" s="359"/>
      <c r="J225" s="51"/>
      <c r="K225" s="51" t="s">
        <v>7126</v>
      </c>
      <c r="L225" s="430" t="s">
        <v>1256</v>
      </c>
      <c r="M225" s="430" t="s">
        <v>7158</v>
      </c>
      <c r="N225" s="430" t="s">
        <v>1261</v>
      </c>
      <c r="O225" s="174">
        <v>175</v>
      </c>
      <c r="P225" s="178">
        <v>175</v>
      </c>
      <c r="Q225" s="178"/>
      <c r="R225" s="431"/>
      <c r="S225" s="217">
        <v>0</v>
      </c>
      <c r="T225" s="217">
        <v>0</v>
      </c>
      <c r="U225" s="217">
        <v>175</v>
      </c>
      <c r="V225" s="217">
        <v>0</v>
      </c>
      <c r="W225" s="217">
        <v>1050</v>
      </c>
      <c r="X225" s="217">
        <v>175</v>
      </c>
      <c r="Y225" s="217">
        <v>175</v>
      </c>
      <c r="Z225" s="218">
        <v>0</v>
      </c>
      <c r="AA225" s="217">
        <v>175</v>
      </c>
      <c r="AB225" s="217">
        <v>175</v>
      </c>
      <c r="AC225" s="217">
        <v>175</v>
      </c>
      <c r="AD225" s="431">
        <v>0</v>
      </c>
      <c r="AE225" s="431">
        <v>0</v>
      </c>
      <c r="AF225" s="431">
        <v>0</v>
      </c>
      <c r="AG225" s="431">
        <v>0</v>
      </c>
      <c r="AH225" s="431">
        <v>0</v>
      </c>
      <c r="AI225" s="431">
        <v>0</v>
      </c>
      <c r="AJ225" s="431">
        <v>0</v>
      </c>
      <c r="AK225" s="431">
        <v>0</v>
      </c>
      <c r="AL225" s="432">
        <v>0</v>
      </c>
      <c r="AM225" s="431">
        <v>0</v>
      </c>
      <c r="AN225" s="432">
        <v>0</v>
      </c>
      <c r="AO225" s="431">
        <v>0</v>
      </c>
      <c r="AP225" s="431">
        <v>0</v>
      </c>
      <c r="AQ225" s="431"/>
    </row>
    <row r="226" spans="1:43" ht="12.75" customHeight="1">
      <c r="A226" s="157">
        <v>225</v>
      </c>
      <c r="B226" s="342">
        <v>42046</v>
      </c>
      <c r="C226" s="360" t="s">
        <v>1289</v>
      </c>
      <c r="D226" s="360" t="s">
        <v>1251</v>
      </c>
      <c r="E226" s="430" t="s">
        <v>1289</v>
      </c>
      <c r="F226" s="430" t="s">
        <v>1347</v>
      </c>
      <c r="G226" s="359" t="str">
        <f>IF(F226&lt;&gt;"",LOOKUP(F226,Governorate,data!$E$2:$E$19),"")</f>
        <v>IQ-G08</v>
      </c>
      <c r="H226" s="415" t="s">
        <v>7221</v>
      </c>
      <c r="I226" s="359" t="str">
        <f ca="1">IF(H226&lt;&gt;"",LOOKUP(H226,District2,data!$P$2:$P$19),"")</f>
        <v>IQ-D064</v>
      </c>
      <c r="J226" s="430"/>
      <c r="K226" s="430" t="s">
        <v>7126</v>
      </c>
      <c r="L226" s="430" t="s">
        <v>1256</v>
      </c>
      <c r="M226" s="415" t="s">
        <v>7158</v>
      </c>
      <c r="N226" s="430" t="s">
        <v>1261</v>
      </c>
      <c r="O226" s="422">
        <v>400</v>
      </c>
      <c r="P226" s="422">
        <v>400</v>
      </c>
      <c r="Q226" s="422"/>
      <c r="R226" s="431"/>
      <c r="S226" s="431">
        <v>0</v>
      </c>
      <c r="T226" s="431">
        <v>0</v>
      </c>
      <c r="U226" s="431">
        <v>0</v>
      </c>
      <c r="V226" s="431">
        <v>0</v>
      </c>
      <c r="W226" s="431">
        <v>0</v>
      </c>
      <c r="X226" s="431">
        <v>0</v>
      </c>
      <c r="Y226" s="431">
        <v>0</v>
      </c>
      <c r="Z226" s="431">
        <v>400</v>
      </c>
      <c r="AA226" s="431">
        <v>0</v>
      </c>
      <c r="AB226" s="431">
        <v>0</v>
      </c>
      <c r="AC226" s="431">
        <v>0</v>
      </c>
      <c r="AD226" s="431">
        <v>0</v>
      </c>
      <c r="AE226" s="431">
        <v>0</v>
      </c>
      <c r="AF226" s="431">
        <v>0</v>
      </c>
      <c r="AG226" s="431">
        <v>0</v>
      </c>
      <c r="AH226" s="431">
        <v>0</v>
      </c>
      <c r="AI226" s="431">
        <v>0</v>
      </c>
      <c r="AJ226" s="431">
        <v>0</v>
      </c>
      <c r="AK226" s="431">
        <v>0</v>
      </c>
      <c r="AL226" s="432">
        <v>0</v>
      </c>
      <c r="AM226" s="431">
        <v>0</v>
      </c>
      <c r="AN226" s="432">
        <v>0</v>
      </c>
      <c r="AO226" s="431">
        <v>0</v>
      </c>
      <c r="AP226" s="431">
        <v>0</v>
      </c>
      <c r="AQ226" s="431"/>
    </row>
    <row r="227" spans="1:43" ht="12.75" customHeight="1">
      <c r="A227" s="157">
        <v>226</v>
      </c>
      <c r="B227" s="418">
        <v>42046</v>
      </c>
      <c r="C227" s="415" t="s">
        <v>1321</v>
      </c>
      <c r="D227" s="430" t="s">
        <v>1251</v>
      </c>
      <c r="E227" s="415"/>
      <c r="F227" s="415" t="s">
        <v>7101</v>
      </c>
      <c r="G227" s="60" t="str">
        <f>IF(F227&lt;&gt;"",LOOKUP(F227,Governorate,data!$E$2:$E$19),"")</f>
        <v>IQ-G07</v>
      </c>
      <c r="H227" s="415"/>
      <c r="I227" s="60" t="str">
        <f>IF(H227&lt;&gt;"",LOOKUP(H227,District2,data!$P$2:$P$19),"")</f>
        <v/>
      </c>
      <c r="J227" s="415"/>
      <c r="K227" s="415" t="s">
        <v>1259</v>
      </c>
      <c r="L227" s="415" t="s">
        <v>1256</v>
      </c>
      <c r="M227" s="415" t="s">
        <v>7158</v>
      </c>
      <c r="N227" s="415" t="s">
        <v>1261</v>
      </c>
      <c r="O227" s="175">
        <v>11</v>
      </c>
      <c r="P227" s="175">
        <v>11</v>
      </c>
      <c r="Q227" s="175"/>
      <c r="R227" s="431"/>
      <c r="S227" s="431">
        <v>0</v>
      </c>
      <c r="T227" s="431">
        <v>0</v>
      </c>
      <c r="U227" s="431">
        <v>11</v>
      </c>
      <c r="V227" s="431">
        <v>66</v>
      </c>
      <c r="W227" s="431">
        <v>66</v>
      </c>
      <c r="X227" s="431">
        <v>11</v>
      </c>
      <c r="Y227" s="431">
        <v>11</v>
      </c>
      <c r="Z227" s="431">
        <v>0</v>
      </c>
      <c r="AA227" s="431">
        <v>0</v>
      </c>
      <c r="AB227" s="431">
        <v>11</v>
      </c>
      <c r="AC227" s="431">
        <v>0</v>
      </c>
      <c r="AD227" s="431">
        <v>0</v>
      </c>
      <c r="AE227" s="431">
        <v>0</v>
      </c>
      <c r="AF227" s="431">
        <v>0</v>
      </c>
      <c r="AG227" s="431">
        <v>0</v>
      </c>
      <c r="AH227" s="431">
        <v>0</v>
      </c>
      <c r="AI227" s="431">
        <v>0</v>
      </c>
      <c r="AJ227" s="431">
        <v>0</v>
      </c>
      <c r="AK227" s="431">
        <v>0</v>
      </c>
      <c r="AL227" s="432">
        <v>0</v>
      </c>
      <c r="AM227" s="431">
        <v>0</v>
      </c>
      <c r="AN227" s="432">
        <v>0</v>
      </c>
      <c r="AO227" s="431">
        <v>0</v>
      </c>
      <c r="AP227" s="431">
        <v>0</v>
      </c>
      <c r="AQ227" s="431"/>
    </row>
    <row r="228" spans="1:43" ht="12.75" customHeight="1">
      <c r="A228" s="157">
        <v>227</v>
      </c>
      <c r="B228" s="418">
        <v>42046</v>
      </c>
      <c r="C228" s="415" t="s">
        <v>1321</v>
      </c>
      <c r="D228" s="415" t="s">
        <v>1251</v>
      </c>
      <c r="E228" s="415"/>
      <c r="F228" s="415" t="s">
        <v>7101</v>
      </c>
      <c r="G228" s="60" t="str">
        <f>IF(F228&lt;&gt;"",LOOKUP(F228,Governorate,data!$E$2:$E$19),"")</f>
        <v>IQ-G07</v>
      </c>
      <c r="H228" s="415"/>
      <c r="I228" s="60" t="str">
        <f>IF(H228&lt;&gt;"",LOOKUP(H228,District2,data!$P$2:$P$19),"")</f>
        <v/>
      </c>
      <c r="J228" s="415"/>
      <c r="K228" s="415" t="s">
        <v>1259</v>
      </c>
      <c r="L228" s="415" t="s">
        <v>1256</v>
      </c>
      <c r="M228" s="415" t="s">
        <v>7158</v>
      </c>
      <c r="N228" s="415" t="s">
        <v>1261</v>
      </c>
      <c r="O228" s="175">
        <v>100</v>
      </c>
      <c r="P228" s="175">
        <v>100</v>
      </c>
      <c r="Q228" s="175"/>
      <c r="R228" s="431"/>
      <c r="S228" s="431">
        <v>0</v>
      </c>
      <c r="T228" s="431">
        <v>0</v>
      </c>
      <c r="U228" s="431">
        <v>100</v>
      </c>
      <c r="V228" s="431">
        <v>600</v>
      </c>
      <c r="W228" s="431">
        <v>600</v>
      </c>
      <c r="X228" s="431">
        <v>100</v>
      </c>
      <c r="Y228" s="431">
        <v>100</v>
      </c>
      <c r="Z228" s="431">
        <v>0</v>
      </c>
      <c r="AA228" s="431">
        <v>0</v>
      </c>
      <c r="AB228" s="431">
        <v>100</v>
      </c>
      <c r="AC228" s="431">
        <v>0</v>
      </c>
      <c r="AD228" s="431">
        <v>0</v>
      </c>
      <c r="AE228" s="431">
        <v>0</v>
      </c>
      <c r="AF228" s="431">
        <v>0</v>
      </c>
      <c r="AG228" s="431">
        <v>0</v>
      </c>
      <c r="AH228" s="431">
        <v>0</v>
      </c>
      <c r="AI228" s="431">
        <v>0</v>
      </c>
      <c r="AJ228" s="431">
        <v>0</v>
      </c>
      <c r="AK228" s="431">
        <v>0</v>
      </c>
      <c r="AL228" s="432">
        <v>0</v>
      </c>
      <c r="AM228" s="431">
        <v>0</v>
      </c>
      <c r="AN228" s="432">
        <v>0</v>
      </c>
      <c r="AO228" s="431">
        <v>0</v>
      </c>
      <c r="AP228" s="431">
        <v>0</v>
      </c>
      <c r="AQ228" s="431"/>
    </row>
    <row r="229" spans="1:43" ht="12.75" customHeight="1">
      <c r="A229" s="157">
        <v>228</v>
      </c>
      <c r="B229" s="418">
        <v>42046</v>
      </c>
      <c r="C229" s="430" t="s">
        <v>1321</v>
      </c>
      <c r="D229" s="430" t="s">
        <v>1251</v>
      </c>
      <c r="E229" s="430"/>
      <c r="F229" s="430" t="s">
        <v>7082</v>
      </c>
      <c r="G229" s="359" t="str">
        <f>IF(F229&lt;&gt;"",LOOKUP(F229,Governorate,data!$E$2:$E$19),"")</f>
        <v>IQ-G10</v>
      </c>
      <c r="H229" s="415"/>
      <c r="I229" s="359" t="str">
        <f>IF(H229&lt;&gt;"",LOOKUP(H229,District2,data!$P$2:$P$19),"")</f>
        <v/>
      </c>
      <c r="J229" s="430"/>
      <c r="K229" s="430" t="s">
        <v>1259</v>
      </c>
      <c r="L229" s="430" t="s">
        <v>1256</v>
      </c>
      <c r="M229" s="430" t="s">
        <v>7158</v>
      </c>
      <c r="N229" s="430" t="s">
        <v>1261</v>
      </c>
      <c r="O229" s="175">
        <v>500</v>
      </c>
      <c r="P229" s="175">
        <v>500</v>
      </c>
      <c r="Q229" s="175"/>
      <c r="R229" s="431"/>
      <c r="S229" s="431">
        <v>0</v>
      </c>
      <c r="T229" s="431">
        <v>0</v>
      </c>
      <c r="U229" s="431">
        <v>500</v>
      </c>
      <c r="V229" s="431">
        <v>3000</v>
      </c>
      <c r="W229" s="431">
        <v>3000</v>
      </c>
      <c r="X229" s="431">
        <v>500</v>
      </c>
      <c r="Y229" s="431">
        <v>500</v>
      </c>
      <c r="Z229" s="431">
        <v>0</v>
      </c>
      <c r="AA229" s="431">
        <v>0</v>
      </c>
      <c r="AB229" s="431">
        <v>500</v>
      </c>
      <c r="AC229" s="431">
        <v>0</v>
      </c>
      <c r="AD229" s="431">
        <v>0</v>
      </c>
      <c r="AE229" s="431">
        <v>0</v>
      </c>
      <c r="AF229" s="431">
        <v>0</v>
      </c>
      <c r="AG229" s="431">
        <v>0</v>
      </c>
      <c r="AH229" s="431">
        <v>0</v>
      </c>
      <c r="AI229" s="431">
        <v>0</v>
      </c>
      <c r="AJ229" s="431">
        <v>0</v>
      </c>
      <c r="AK229" s="431">
        <v>0</v>
      </c>
      <c r="AL229" s="432">
        <v>0</v>
      </c>
      <c r="AM229" s="431">
        <v>0</v>
      </c>
      <c r="AN229" s="432">
        <v>0</v>
      </c>
      <c r="AO229" s="431">
        <v>0</v>
      </c>
      <c r="AP229" s="431">
        <v>0</v>
      </c>
      <c r="AQ229" s="431"/>
    </row>
    <row r="230" spans="1:43" ht="12.75" customHeight="1">
      <c r="A230" s="157">
        <v>229</v>
      </c>
      <c r="B230" s="341">
        <v>42046</v>
      </c>
      <c r="C230" s="226" t="s">
        <v>1265</v>
      </c>
      <c r="D230" s="430" t="s">
        <v>1250</v>
      </c>
      <c r="E230" s="430"/>
      <c r="F230" s="430" t="s">
        <v>1347</v>
      </c>
      <c r="G230" s="359" t="str">
        <f>IF(F230&lt;&gt;"",LOOKUP(F230,Governorate,data!$E$2:$E$19),"")</f>
        <v>IQ-G08</v>
      </c>
      <c r="H230" s="415" t="s">
        <v>1348</v>
      </c>
      <c r="I230" s="359" t="str">
        <f ca="1">IF(H230&lt;&gt;"",LOOKUP(H230,District2,data!$P$2:$P$19),"")</f>
        <v>IQ-D051</v>
      </c>
      <c r="J230" s="430"/>
      <c r="K230" s="430" t="s">
        <v>7126</v>
      </c>
      <c r="L230" s="430" t="s">
        <v>1256</v>
      </c>
      <c r="M230" s="430" t="s">
        <v>7158</v>
      </c>
      <c r="N230" s="430" t="s">
        <v>7125</v>
      </c>
      <c r="O230" s="177" t="s">
        <v>7260</v>
      </c>
      <c r="P230" s="175"/>
      <c r="Q230" s="175"/>
      <c r="R230" s="431"/>
      <c r="S230" s="431">
        <v>0</v>
      </c>
      <c r="T230" s="431">
        <v>0</v>
      </c>
      <c r="U230" s="431">
        <v>0</v>
      </c>
      <c r="V230" s="431">
        <v>0</v>
      </c>
      <c r="W230" s="431">
        <v>0</v>
      </c>
      <c r="X230" s="431">
        <v>0</v>
      </c>
      <c r="Y230" s="431">
        <v>0</v>
      </c>
      <c r="Z230" s="431">
        <v>0</v>
      </c>
      <c r="AA230" s="431">
        <v>0</v>
      </c>
      <c r="AB230" s="431">
        <v>0</v>
      </c>
      <c r="AC230" s="431">
        <v>0</v>
      </c>
      <c r="AD230" s="431">
        <v>0</v>
      </c>
      <c r="AE230" s="431">
        <v>0</v>
      </c>
      <c r="AF230" s="431">
        <v>0</v>
      </c>
      <c r="AG230" s="431">
        <v>0</v>
      </c>
      <c r="AH230" s="431">
        <v>0</v>
      </c>
      <c r="AI230" s="431">
        <v>0</v>
      </c>
      <c r="AJ230" s="431">
        <v>0</v>
      </c>
      <c r="AK230" s="431">
        <v>0</v>
      </c>
      <c r="AL230" s="431">
        <v>0</v>
      </c>
      <c r="AM230" s="431">
        <v>0</v>
      </c>
      <c r="AN230" s="347">
        <v>655</v>
      </c>
      <c r="AO230" s="347">
        <v>655</v>
      </c>
      <c r="AP230" s="431">
        <v>0</v>
      </c>
      <c r="AQ230" s="431"/>
    </row>
    <row r="231" spans="1:43" ht="12.75" customHeight="1">
      <c r="A231" s="157">
        <v>230</v>
      </c>
      <c r="B231" s="341">
        <v>42046</v>
      </c>
      <c r="C231" s="226" t="s">
        <v>1265</v>
      </c>
      <c r="D231" s="360" t="s">
        <v>1250</v>
      </c>
      <c r="E231" s="360"/>
      <c r="F231" s="430" t="s">
        <v>1347</v>
      </c>
      <c r="G231" s="359" t="str">
        <f>IF(F231&lt;&gt;"",LOOKUP(F231,Governorate,data!$E$2:$E$19),"")</f>
        <v>IQ-G08</v>
      </c>
      <c r="H231" s="415" t="s">
        <v>1348</v>
      </c>
      <c r="I231" s="359" t="str">
        <f ca="1">IF(H231&lt;&gt;"",LOOKUP(H231,District2,data!$P$2:$P$19),"")</f>
        <v>IQ-D051</v>
      </c>
      <c r="J231" s="430"/>
      <c r="K231" s="430" t="s">
        <v>7126</v>
      </c>
      <c r="L231" s="430" t="s">
        <v>1256</v>
      </c>
      <c r="M231" s="430" t="s">
        <v>7158</v>
      </c>
      <c r="N231" s="430" t="s">
        <v>7125</v>
      </c>
      <c r="O231" s="177" t="s">
        <v>7260</v>
      </c>
      <c r="P231" s="175"/>
      <c r="Q231" s="175"/>
      <c r="R231" s="431"/>
      <c r="S231" s="431">
        <v>0</v>
      </c>
      <c r="T231" s="431">
        <v>0</v>
      </c>
      <c r="U231" s="431">
        <v>0</v>
      </c>
      <c r="V231" s="431">
        <v>0</v>
      </c>
      <c r="W231" s="431">
        <v>0</v>
      </c>
      <c r="X231" s="431">
        <v>0</v>
      </c>
      <c r="Y231" s="431">
        <v>0</v>
      </c>
      <c r="Z231" s="431">
        <v>0</v>
      </c>
      <c r="AA231" s="431">
        <v>0</v>
      </c>
      <c r="AB231" s="431">
        <v>0</v>
      </c>
      <c r="AC231" s="431">
        <v>0</v>
      </c>
      <c r="AD231" s="431">
        <v>0</v>
      </c>
      <c r="AE231" s="431">
        <v>0</v>
      </c>
      <c r="AF231" s="431">
        <v>0</v>
      </c>
      <c r="AG231" s="431">
        <v>0</v>
      </c>
      <c r="AH231" s="431">
        <v>0</v>
      </c>
      <c r="AI231" s="431">
        <v>0</v>
      </c>
      <c r="AJ231" s="431">
        <v>0</v>
      </c>
      <c r="AK231" s="431">
        <v>0</v>
      </c>
      <c r="AL231" s="431">
        <v>0</v>
      </c>
      <c r="AM231" s="431">
        <v>0</v>
      </c>
      <c r="AN231" s="347">
        <v>240</v>
      </c>
      <c r="AO231" s="347">
        <v>240</v>
      </c>
      <c r="AP231" s="431">
        <v>0</v>
      </c>
      <c r="AQ231" s="431"/>
    </row>
    <row r="232" spans="1:43" ht="12.75" customHeight="1">
      <c r="A232" s="157">
        <v>231</v>
      </c>
      <c r="B232" s="341">
        <v>42046</v>
      </c>
      <c r="C232" s="226" t="s">
        <v>1265</v>
      </c>
      <c r="D232" s="430" t="s">
        <v>1250</v>
      </c>
      <c r="E232" s="430"/>
      <c r="F232" s="430" t="s">
        <v>1347</v>
      </c>
      <c r="G232" s="359" t="str">
        <f>IF(F232&lt;&gt;"",LOOKUP(F232,Governorate,data!$E$2:$E$19),"")</f>
        <v>IQ-G08</v>
      </c>
      <c r="H232" s="415" t="s">
        <v>1348</v>
      </c>
      <c r="I232" s="359" t="str">
        <f ca="1">IF(H232&lt;&gt;"",LOOKUP(H232,District2,data!$P$2:$P$19),"")</f>
        <v>IQ-D051</v>
      </c>
      <c r="J232" s="430"/>
      <c r="K232" s="430" t="s">
        <v>7126</v>
      </c>
      <c r="L232" s="430" t="s">
        <v>1256</v>
      </c>
      <c r="M232" s="430" t="s">
        <v>7158</v>
      </c>
      <c r="N232" s="430" t="s">
        <v>7125</v>
      </c>
      <c r="O232" s="177" t="s">
        <v>7260</v>
      </c>
      <c r="P232" s="175"/>
      <c r="Q232" s="175"/>
      <c r="R232" s="431"/>
      <c r="S232" s="431">
        <v>0</v>
      </c>
      <c r="T232" s="431">
        <v>0</v>
      </c>
      <c r="U232" s="431">
        <v>0</v>
      </c>
      <c r="V232" s="431">
        <v>0</v>
      </c>
      <c r="W232" s="431">
        <v>0</v>
      </c>
      <c r="X232" s="431">
        <v>0</v>
      </c>
      <c r="Y232" s="431">
        <v>0</v>
      </c>
      <c r="Z232" s="431">
        <v>0</v>
      </c>
      <c r="AA232" s="431">
        <v>0</v>
      </c>
      <c r="AB232" s="431">
        <v>0</v>
      </c>
      <c r="AC232" s="431">
        <v>0</v>
      </c>
      <c r="AD232" s="431">
        <v>0</v>
      </c>
      <c r="AE232" s="431">
        <v>0</v>
      </c>
      <c r="AF232" s="431">
        <v>0</v>
      </c>
      <c r="AG232" s="431">
        <v>0</v>
      </c>
      <c r="AH232" s="431">
        <v>0</v>
      </c>
      <c r="AI232" s="431">
        <v>0</v>
      </c>
      <c r="AJ232" s="431">
        <v>0</v>
      </c>
      <c r="AK232" s="431">
        <v>0</v>
      </c>
      <c r="AL232" s="431">
        <v>0</v>
      </c>
      <c r="AM232" s="431">
        <v>0</v>
      </c>
      <c r="AN232" s="347">
        <v>182</v>
      </c>
      <c r="AO232" s="347">
        <v>182</v>
      </c>
      <c r="AP232" s="431">
        <v>0</v>
      </c>
      <c r="AQ232" s="431"/>
    </row>
    <row r="233" spans="1:43" ht="12.75" customHeight="1">
      <c r="A233" s="157">
        <v>232</v>
      </c>
      <c r="B233" s="341">
        <v>42046</v>
      </c>
      <c r="C233" s="430" t="s">
        <v>1270</v>
      </c>
      <c r="D233" s="430" t="s">
        <v>1250</v>
      </c>
      <c r="E233" s="430" t="s">
        <v>1285</v>
      </c>
      <c r="F233" s="430" t="s">
        <v>1347</v>
      </c>
      <c r="G233" s="359" t="str">
        <f>IF(F233&lt;&gt;"",LOOKUP(F233,Governorate,data!$E$2:$E$19),"")</f>
        <v>IQ-G08</v>
      </c>
      <c r="H233" s="415" t="s">
        <v>1348</v>
      </c>
      <c r="I233" s="359" t="str">
        <f ca="1">IF(H233&lt;&gt;"",LOOKUP(H233,District2,data!$P$2:$P$19),"")</f>
        <v>IQ-D051</v>
      </c>
      <c r="J233" s="430"/>
      <c r="K233" s="430" t="s">
        <v>7126</v>
      </c>
      <c r="L233" s="430" t="s">
        <v>1256</v>
      </c>
      <c r="M233" s="430" t="s">
        <v>7158</v>
      </c>
      <c r="N233" s="430" t="s">
        <v>7125</v>
      </c>
      <c r="O233" s="176">
        <v>169</v>
      </c>
      <c r="P233" s="175"/>
      <c r="Q233" s="175"/>
      <c r="R233" s="431"/>
      <c r="S233" s="431">
        <v>0</v>
      </c>
      <c r="T233" s="431">
        <v>0</v>
      </c>
      <c r="U233" s="431">
        <v>0</v>
      </c>
      <c r="V233" s="431">
        <v>0</v>
      </c>
      <c r="W233" s="431">
        <v>0</v>
      </c>
      <c r="X233" s="431">
        <v>0</v>
      </c>
      <c r="Y233" s="431">
        <v>0</v>
      </c>
      <c r="Z233" s="431">
        <v>0</v>
      </c>
      <c r="AA233" s="431">
        <v>0</v>
      </c>
      <c r="AB233" s="431">
        <v>0</v>
      </c>
      <c r="AC233" s="347">
        <v>200</v>
      </c>
      <c r="AD233" s="347">
        <v>400</v>
      </c>
      <c r="AE233" s="431">
        <v>0</v>
      </c>
      <c r="AF233" s="347">
        <v>400</v>
      </c>
      <c r="AG233" s="431">
        <v>0</v>
      </c>
      <c r="AH233" s="431">
        <v>0</v>
      </c>
      <c r="AI233" s="431">
        <v>0</v>
      </c>
      <c r="AJ233" s="431">
        <v>0</v>
      </c>
      <c r="AK233" s="431">
        <v>0</v>
      </c>
      <c r="AL233" s="431">
        <v>0</v>
      </c>
      <c r="AM233" s="431">
        <v>0</v>
      </c>
      <c r="AN233" s="431">
        <v>0</v>
      </c>
      <c r="AO233" s="431">
        <v>0</v>
      </c>
      <c r="AP233" s="431">
        <v>0</v>
      </c>
      <c r="AQ233" s="431"/>
    </row>
    <row r="234" spans="1:43" ht="12.75" customHeight="1">
      <c r="A234" s="157">
        <v>233</v>
      </c>
      <c r="B234" s="341">
        <v>42046</v>
      </c>
      <c r="C234" s="226" t="s">
        <v>1284</v>
      </c>
      <c r="D234" s="430" t="s">
        <v>1250</v>
      </c>
      <c r="E234" s="355" t="s">
        <v>1291</v>
      </c>
      <c r="F234" s="430" t="s">
        <v>1347</v>
      </c>
      <c r="G234" s="359"/>
      <c r="H234" s="355" t="s">
        <v>23</v>
      </c>
      <c r="I234" s="359"/>
      <c r="J234" s="430"/>
      <c r="K234" s="430" t="s">
        <v>7126</v>
      </c>
      <c r="L234" s="430" t="s">
        <v>1256</v>
      </c>
      <c r="M234" s="430" t="s">
        <v>7158</v>
      </c>
      <c r="N234" s="430"/>
      <c r="O234" s="347">
        <v>24</v>
      </c>
      <c r="P234" s="175">
        <v>24</v>
      </c>
      <c r="Q234" s="175"/>
      <c r="R234" s="431"/>
      <c r="S234" s="431">
        <v>0</v>
      </c>
      <c r="T234" s="431">
        <v>0</v>
      </c>
      <c r="U234" s="431">
        <v>0</v>
      </c>
      <c r="V234" s="431">
        <v>0</v>
      </c>
      <c r="W234" s="347">
        <v>144</v>
      </c>
      <c r="X234" s="347">
        <v>0</v>
      </c>
      <c r="Y234" s="347">
        <v>48</v>
      </c>
      <c r="Z234" s="431">
        <v>0</v>
      </c>
      <c r="AA234" s="347">
        <v>24</v>
      </c>
      <c r="AB234" s="347">
        <v>0</v>
      </c>
      <c r="AC234" s="347">
        <v>0</v>
      </c>
      <c r="AD234" s="347">
        <v>0</v>
      </c>
      <c r="AE234" s="347">
        <v>0</v>
      </c>
      <c r="AF234" s="347">
        <v>0</v>
      </c>
      <c r="AG234" s="347">
        <v>0</v>
      </c>
      <c r="AH234" s="347">
        <v>0</v>
      </c>
      <c r="AI234" s="347">
        <v>0</v>
      </c>
      <c r="AJ234" s="347">
        <v>0</v>
      </c>
      <c r="AK234" s="347">
        <v>0</v>
      </c>
      <c r="AL234" s="347">
        <v>0</v>
      </c>
      <c r="AM234" s="347">
        <v>0</v>
      </c>
      <c r="AN234" s="347">
        <v>0</v>
      </c>
      <c r="AO234" s="347">
        <v>0</v>
      </c>
      <c r="AP234" s="347">
        <v>0</v>
      </c>
      <c r="AQ234" s="431"/>
    </row>
    <row r="235" spans="1:43" ht="12.75" customHeight="1">
      <c r="A235" s="157">
        <v>234</v>
      </c>
      <c r="B235" s="341">
        <v>42046</v>
      </c>
      <c r="C235" s="226" t="s">
        <v>1266</v>
      </c>
      <c r="D235" s="430" t="s">
        <v>1250</v>
      </c>
      <c r="E235" s="355"/>
      <c r="F235" s="430" t="s">
        <v>1347</v>
      </c>
      <c r="G235" s="359"/>
      <c r="H235" s="355" t="s">
        <v>24</v>
      </c>
      <c r="I235" s="359"/>
      <c r="J235" s="430"/>
      <c r="K235" s="430" t="s">
        <v>7126</v>
      </c>
      <c r="L235" s="430" t="s">
        <v>1256</v>
      </c>
      <c r="M235" s="430" t="s">
        <v>7158</v>
      </c>
      <c r="N235" s="430"/>
      <c r="O235" s="347">
        <v>90</v>
      </c>
      <c r="P235" s="175">
        <v>90</v>
      </c>
      <c r="Q235" s="175"/>
      <c r="R235" s="431"/>
      <c r="S235" s="431">
        <v>0</v>
      </c>
      <c r="T235" s="431">
        <v>0</v>
      </c>
      <c r="U235" s="431">
        <v>0</v>
      </c>
      <c r="V235" s="347">
        <v>540</v>
      </c>
      <c r="W235" s="347">
        <v>540</v>
      </c>
      <c r="X235" s="347">
        <v>0</v>
      </c>
      <c r="Y235" s="347">
        <v>0</v>
      </c>
      <c r="Z235" s="347">
        <v>0</v>
      </c>
      <c r="AA235" s="347">
        <v>90</v>
      </c>
      <c r="AB235" s="347">
        <v>0</v>
      </c>
      <c r="AC235" s="347">
        <v>0</v>
      </c>
      <c r="AD235" s="347">
        <v>0</v>
      </c>
      <c r="AE235" s="347">
        <v>0</v>
      </c>
      <c r="AF235" s="347">
        <v>0</v>
      </c>
      <c r="AG235" s="347">
        <v>0</v>
      </c>
      <c r="AH235" s="347">
        <v>0</v>
      </c>
      <c r="AI235" s="347">
        <v>0</v>
      </c>
      <c r="AJ235" s="347">
        <v>0</v>
      </c>
      <c r="AK235" s="347">
        <v>0</v>
      </c>
      <c r="AL235" s="347">
        <v>0</v>
      </c>
      <c r="AM235" s="347">
        <v>0</v>
      </c>
      <c r="AN235" s="347">
        <v>0</v>
      </c>
      <c r="AO235" s="347">
        <v>0</v>
      </c>
      <c r="AP235" s="347">
        <v>0</v>
      </c>
      <c r="AQ235" s="431"/>
    </row>
    <row r="236" spans="1:43" ht="12.75" customHeight="1">
      <c r="A236" s="157">
        <v>235</v>
      </c>
      <c r="B236" s="341">
        <v>42046</v>
      </c>
      <c r="C236" s="225" t="s">
        <v>1321</v>
      </c>
      <c r="D236" s="430" t="s">
        <v>1251</v>
      </c>
      <c r="E236" s="355" t="s">
        <v>1308</v>
      </c>
      <c r="F236" s="430" t="s">
        <v>1347</v>
      </c>
      <c r="G236" s="359"/>
      <c r="H236" s="355" t="s">
        <v>24</v>
      </c>
      <c r="I236" s="359"/>
      <c r="J236" s="430"/>
      <c r="K236" s="430" t="s">
        <v>7126</v>
      </c>
      <c r="L236" s="430" t="s">
        <v>1256</v>
      </c>
      <c r="M236" s="430" t="s">
        <v>7158</v>
      </c>
      <c r="N236" s="430"/>
      <c r="O236" s="175">
        <v>763</v>
      </c>
      <c r="P236" s="175">
        <v>763</v>
      </c>
      <c r="Q236" s="175"/>
      <c r="R236" s="431"/>
      <c r="S236" s="431">
        <v>0</v>
      </c>
      <c r="T236" s="347"/>
      <c r="U236" s="347"/>
      <c r="V236" s="347"/>
      <c r="W236" s="347"/>
      <c r="X236" s="347"/>
      <c r="Y236" s="347"/>
      <c r="Z236" s="431"/>
      <c r="AA236" s="347"/>
      <c r="AB236" s="347"/>
      <c r="AC236" s="347"/>
      <c r="AD236" s="431"/>
      <c r="AE236" s="431"/>
      <c r="AF236" s="431"/>
      <c r="AG236" s="431"/>
      <c r="AH236" s="431"/>
      <c r="AI236" s="431"/>
      <c r="AJ236" s="431"/>
      <c r="AK236" s="431"/>
      <c r="AL236" s="432"/>
      <c r="AM236" s="431"/>
      <c r="AN236" s="432"/>
      <c r="AO236" s="431"/>
      <c r="AP236" s="431"/>
      <c r="AQ236" s="431"/>
    </row>
    <row r="237" spans="1:43" ht="12.75" customHeight="1">
      <c r="A237" s="157">
        <v>236</v>
      </c>
      <c r="B237" s="341">
        <v>42046</v>
      </c>
      <c r="C237" s="225" t="s">
        <v>1321</v>
      </c>
      <c r="D237" s="430" t="s">
        <v>1251</v>
      </c>
      <c r="E237" s="355" t="s">
        <v>1308</v>
      </c>
      <c r="F237" s="430" t="s">
        <v>1347</v>
      </c>
      <c r="G237" s="359"/>
      <c r="H237" s="355" t="s">
        <v>24</v>
      </c>
      <c r="I237" s="359"/>
      <c r="J237" s="430"/>
      <c r="K237" s="430" t="s">
        <v>7126</v>
      </c>
      <c r="L237" s="430" t="s">
        <v>1256</v>
      </c>
      <c r="M237" s="430" t="s">
        <v>7158</v>
      </c>
      <c r="N237" s="430"/>
      <c r="O237" s="175">
        <v>365</v>
      </c>
      <c r="P237" s="175">
        <v>365</v>
      </c>
      <c r="Q237" s="175"/>
      <c r="R237" s="431"/>
      <c r="S237" s="431">
        <v>0</v>
      </c>
      <c r="T237" s="347"/>
      <c r="U237" s="347"/>
      <c r="V237" s="347"/>
      <c r="W237" s="347"/>
      <c r="X237" s="347"/>
      <c r="Y237" s="347"/>
      <c r="Z237" s="431"/>
      <c r="AA237" s="347"/>
      <c r="AB237" s="347"/>
      <c r="AC237" s="347"/>
      <c r="AD237" s="431"/>
      <c r="AE237" s="431"/>
      <c r="AF237" s="431"/>
      <c r="AG237" s="431"/>
      <c r="AH237" s="431"/>
      <c r="AI237" s="431"/>
      <c r="AJ237" s="431"/>
      <c r="AK237" s="431"/>
      <c r="AL237" s="432"/>
      <c r="AM237" s="431"/>
      <c r="AN237" s="432"/>
      <c r="AO237" s="431"/>
      <c r="AP237" s="431"/>
      <c r="AQ237" s="431"/>
    </row>
    <row r="238" spans="1:43" ht="12.75" customHeight="1">
      <c r="A238" s="157">
        <v>237</v>
      </c>
      <c r="B238" s="341">
        <v>42046</v>
      </c>
      <c r="C238" s="225" t="s">
        <v>1321</v>
      </c>
      <c r="D238" s="430" t="s">
        <v>1251</v>
      </c>
      <c r="E238" s="355" t="s">
        <v>1308</v>
      </c>
      <c r="F238" s="430" t="s">
        <v>1347</v>
      </c>
      <c r="G238" s="359"/>
      <c r="H238" s="415" t="s">
        <v>7220</v>
      </c>
      <c r="I238" s="359"/>
      <c r="J238" s="430"/>
      <c r="K238" s="430" t="s">
        <v>7126</v>
      </c>
      <c r="L238" s="430" t="s">
        <v>1256</v>
      </c>
      <c r="M238" s="430" t="s">
        <v>7158</v>
      </c>
      <c r="N238" s="430"/>
      <c r="O238" s="175">
        <v>500</v>
      </c>
      <c r="P238" s="175">
        <v>500</v>
      </c>
      <c r="Q238" s="175"/>
      <c r="R238" s="431"/>
      <c r="S238" s="431">
        <v>0</v>
      </c>
      <c r="T238" s="347">
        <v>500</v>
      </c>
      <c r="U238" s="431">
        <v>500</v>
      </c>
      <c r="V238" s="431">
        <v>3000</v>
      </c>
      <c r="W238" s="431">
        <v>3000</v>
      </c>
      <c r="X238" s="431">
        <v>500</v>
      </c>
      <c r="Y238" s="431">
        <v>500</v>
      </c>
      <c r="Z238" s="431">
        <v>0</v>
      </c>
      <c r="AA238" s="431">
        <v>0</v>
      </c>
      <c r="AB238" s="431">
        <v>500</v>
      </c>
      <c r="AC238" s="347">
        <v>0</v>
      </c>
      <c r="AD238" s="347">
        <v>0</v>
      </c>
      <c r="AE238" s="347">
        <v>0</v>
      </c>
      <c r="AF238" s="347">
        <v>0</v>
      </c>
      <c r="AG238" s="347">
        <v>0</v>
      </c>
      <c r="AH238" s="347">
        <v>0</v>
      </c>
      <c r="AI238" s="347">
        <v>0</v>
      </c>
      <c r="AJ238" s="347">
        <v>0</v>
      </c>
      <c r="AK238" s="347">
        <v>0</v>
      </c>
      <c r="AL238" s="347">
        <v>0</v>
      </c>
      <c r="AM238" s="347">
        <v>0</v>
      </c>
      <c r="AN238" s="347">
        <v>0</v>
      </c>
      <c r="AO238" s="347">
        <v>0</v>
      </c>
      <c r="AP238" s="347">
        <v>0</v>
      </c>
      <c r="AQ238" s="431"/>
    </row>
    <row r="239" spans="1:43" ht="12.75" customHeight="1">
      <c r="A239" s="157">
        <v>238</v>
      </c>
      <c r="B239" s="341">
        <v>42046</v>
      </c>
      <c r="C239" s="48" t="s">
        <v>1321</v>
      </c>
      <c r="D239" s="430" t="s">
        <v>1251</v>
      </c>
      <c r="E239" s="355" t="s">
        <v>1308</v>
      </c>
      <c r="F239" s="430" t="s">
        <v>1347</v>
      </c>
      <c r="G239" s="359"/>
      <c r="H239" s="415" t="s">
        <v>7220</v>
      </c>
      <c r="I239" s="359"/>
      <c r="J239" s="430"/>
      <c r="K239" s="430" t="s">
        <v>7126</v>
      </c>
      <c r="L239" s="430" t="s">
        <v>1256</v>
      </c>
      <c r="M239" s="430" t="s">
        <v>7158</v>
      </c>
      <c r="N239" s="430"/>
      <c r="O239" s="175">
        <v>500</v>
      </c>
      <c r="P239" s="175">
        <v>500</v>
      </c>
      <c r="Q239" s="175"/>
      <c r="R239" s="431"/>
      <c r="S239" s="431">
        <v>0</v>
      </c>
      <c r="T239" s="347">
        <v>500</v>
      </c>
      <c r="U239" s="431">
        <v>500</v>
      </c>
      <c r="V239" s="431">
        <v>3000</v>
      </c>
      <c r="W239" s="431">
        <v>3000</v>
      </c>
      <c r="X239" s="431">
        <v>500</v>
      </c>
      <c r="Y239" s="431">
        <v>500</v>
      </c>
      <c r="Z239" s="431">
        <v>0</v>
      </c>
      <c r="AA239" s="431">
        <v>0</v>
      </c>
      <c r="AB239" s="431">
        <v>500</v>
      </c>
      <c r="AC239" s="347">
        <v>0</v>
      </c>
      <c r="AD239" s="347">
        <v>0</v>
      </c>
      <c r="AE239" s="347">
        <v>0</v>
      </c>
      <c r="AF239" s="347">
        <v>0</v>
      </c>
      <c r="AG239" s="347">
        <v>0</v>
      </c>
      <c r="AH239" s="347">
        <v>0</v>
      </c>
      <c r="AI239" s="347">
        <v>0</v>
      </c>
      <c r="AJ239" s="347">
        <v>0</v>
      </c>
      <c r="AK239" s="347">
        <v>0</v>
      </c>
      <c r="AL239" s="347">
        <v>0</v>
      </c>
      <c r="AM239" s="347">
        <v>0</v>
      </c>
      <c r="AN239" s="347">
        <v>0</v>
      </c>
      <c r="AO239" s="347">
        <v>0</v>
      </c>
      <c r="AP239" s="347">
        <v>0</v>
      </c>
      <c r="AQ239" s="431"/>
    </row>
    <row r="240" spans="1:43" ht="12.75" customHeight="1">
      <c r="A240" s="157">
        <v>239</v>
      </c>
      <c r="B240" s="341">
        <v>42046</v>
      </c>
      <c r="C240" s="430" t="s">
        <v>1321</v>
      </c>
      <c r="D240" s="430" t="s">
        <v>1251</v>
      </c>
      <c r="E240" s="360" t="s">
        <v>7288</v>
      </c>
      <c r="F240" s="430" t="s">
        <v>7085</v>
      </c>
      <c r="G240" s="359"/>
      <c r="H240" s="430" t="s">
        <v>7092</v>
      </c>
      <c r="I240" s="359"/>
      <c r="J240" s="51"/>
      <c r="K240" s="51" t="s">
        <v>7126</v>
      </c>
      <c r="L240" s="430" t="s">
        <v>1256</v>
      </c>
      <c r="M240" s="430" t="s">
        <v>7158</v>
      </c>
      <c r="N240" s="430" t="s">
        <v>1261</v>
      </c>
      <c r="O240" s="174">
        <v>123</v>
      </c>
      <c r="P240" s="178">
        <v>123</v>
      </c>
      <c r="Q240" s="178"/>
      <c r="R240" s="431"/>
      <c r="S240" s="217">
        <v>0</v>
      </c>
      <c r="T240" s="217">
        <v>0</v>
      </c>
      <c r="U240" s="217">
        <v>123</v>
      </c>
      <c r="V240" s="217">
        <v>0</v>
      </c>
      <c r="W240" s="217">
        <v>738</v>
      </c>
      <c r="X240" s="217">
        <v>123</v>
      </c>
      <c r="Y240" s="217">
        <v>123</v>
      </c>
      <c r="Z240" s="218">
        <v>0</v>
      </c>
      <c r="AA240" s="217">
        <v>123</v>
      </c>
      <c r="AB240" s="217">
        <v>123</v>
      </c>
      <c r="AC240" s="217">
        <v>123</v>
      </c>
      <c r="AD240" s="431">
        <v>0</v>
      </c>
      <c r="AE240" s="431">
        <v>0</v>
      </c>
      <c r="AF240" s="431">
        <v>0</v>
      </c>
      <c r="AG240" s="431">
        <v>0</v>
      </c>
      <c r="AH240" s="431">
        <v>0</v>
      </c>
      <c r="AI240" s="431">
        <v>0</v>
      </c>
      <c r="AJ240" s="431">
        <v>0</v>
      </c>
      <c r="AK240" s="431">
        <v>0</v>
      </c>
      <c r="AL240" s="432">
        <v>0</v>
      </c>
      <c r="AM240" s="431">
        <v>0</v>
      </c>
      <c r="AN240" s="432">
        <v>0</v>
      </c>
      <c r="AO240" s="431">
        <v>0</v>
      </c>
      <c r="AP240" s="431">
        <v>0</v>
      </c>
      <c r="AQ240" s="431"/>
    </row>
    <row r="241" spans="1:43" ht="12.75" customHeight="1">
      <c r="A241" s="157">
        <v>240</v>
      </c>
      <c r="B241" s="341">
        <v>42047</v>
      </c>
      <c r="C241" s="360" t="s">
        <v>1289</v>
      </c>
      <c r="D241" s="360" t="s">
        <v>1251</v>
      </c>
      <c r="E241" s="430" t="s">
        <v>1289</v>
      </c>
      <c r="F241" s="430" t="s">
        <v>7095</v>
      </c>
      <c r="G241" s="359" t="str">
        <f>IF(F241&lt;&gt;"",LOOKUP(F241,Governorate,data!$E$2:$E$19),"")</f>
        <v>IQ-G11</v>
      </c>
      <c r="H241" s="415" t="s">
        <v>7103</v>
      </c>
      <c r="I241" s="359" t="str">
        <f ca="1">IF(H241&lt;&gt;"",LOOKUP(H241,District2,data!$P$2:$P$19),"")</f>
        <v>IQ-D064</v>
      </c>
      <c r="J241" s="430"/>
      <c r="K241" s="430" t="s">
        <v>7126</v>
      </c>
      <c r="L241" s="430" t="s">
        <v>1256</v>
      </c>
      <c r="M241" s="415" t="s">
        <v>7158</v>
      </c>
      <c r="N241" s="430" t="s">
        <v>1261</v>
      </c>
      <c r="O241" s="422">
        <v>100</v>
      </c>
      <c r="P241" s="422">
        <v>100</v>
      </c>
      <c r="Q241" s="422"/>
      <c r="R241" s="431"/>
      <c r="S241" s="431">
        <v>0</v>
      </c>
      <c r="T241" s="431">
        <v>0</v>
      </c>
      <c r="U241" s="431">
        <v>100</v>
      </c>
      <c r="V241" s="431">
        <v>400</v>
      </c>
      <c r="W241" s="431">
        <v>400</v>
      </c>
      <c r="X241" s="431">
        <v>0</v>
      </c>
      <c r="Y241" s="431">
        <v>0</v>
      </c>
      <c r="Z241" s="431">
        <v>0</v>
      </c>
      <c r="AA241" s="431">
        <v>100</v>
      </c>
      <c r="AB241" s="431">
        <v>100</v>
      </c>
      <c r="AC241" s="431">
        <v>100</v>
      </c>
      <c r="AD241" s="431">
        <v>0</v>
      </c>
      <c r="AE241" s="431">
        <v>0</v>
      </c>
      <c r="AF241" s="431">
        <v>0</v>
      </c>
      <c r="AG241" s="431">
        <v>0</v>
      </c>
      <c r="AH241" s="431">
        <v>0</v>
      </c>
      <c r="AI241" s="431">
        <v>0</v>
      </c>
      <c r="AJ241" s="431">
        <v>0</v>
      </c>
      <c r="AK241" s="431">
        <v>0</v>
      </c>
      <c r="AL241" s="432">
        <v>100</v>
      </c>
      <c r="AM241" s="431">
        <v>100</v>
      </c>
      <c r="AN241" s="432">
        <v>0</v>
      </c>
      <c r="AO241" s="431">
        <v>0</v>
      </c>
      <c r="AP241" s="431">
        <v>400</v>
      </c>
      <c r="AQ241" s="431"/>
    </row>
    <row r="242" spans="1:43" ht="12.75" customHeight="1">
      <c r="A242" s="157">
        <v>241</v>
      </c>
      <c r="B242" s="342">
        <v>42047</v>
      </c>
      <c r="C242" s="360" t="s">
        <v>1289</v>
      </c>
      <c r="D242" s="360" t="s">
        <v>1251</v>
      </c>
      <c r="E242" s="430" t="s">
        <v>1289</v>
      </c>
      <c r="F242" s="430" t="s">
        <v>7085</v>
      </c>
      <c r="G242" s="359" t="str">
        <f>IF(F242&lt;&gt;"",LOOKUP(F242,Governorate,data!$E$2:$E$19),"")</f>
        <v>IQ-G13</v>
      </c>
      <c r="H242" s="415" t="s">
        <v>7092</v>
      </c>
      <c r="I242" s="359" t="str">
        <f ca="1">IF(H242&lt;&gt;"",LOOKUP(H242,District2,data!$P$2:$P$19),"")</f>
        <v>IQ-D076</v>
      </c>
      <c r="J242" s="430"/>
      <c r="K242" s="430" t="s">
        <v>7126</v>
      </c>
      <c r="L242" s="430" t="s">
        <v>1256</v>
      </c>
      <c r="M242" s="415" t="s">
        <v>7158</v>
      </c>
      <c r="N242" s="430" t="s">
        <v>1261</v>
      </c>
      <c r="O242" s="422">
        <v>500</v>
      </c>
      <c r="P242" s="422">
        <v>500</v>
      </c>
      <c r="Q242" s="422"/>
      <c r="R242" s="431"/>
      <c r="S242" s="431">
        <v>0</v>
      </c>
      <c r="T242" s="431">
        <v>0</v>
      </c>
      <c r="U242" s="431">
        <v>500</v>
      </c>
      <c r="V242" s="431">
        <v>2000</v>
      </c>
      <c r="W242" s="431">
        <v>2000</v>
      </c>
      <c r="X242" s="431">
        <v>0</v>
      </c>
      <c r="Y242" s="431">
        <v>0</v>
      </c>
      <c r="Z242" s="431">
        <v>0</v>
      </c>
      <c r="AA242" s="431">
        <v>500</v>
      </c>
      <c r="AB242" s="431">
        <v>500</v>
      </c>
      <c r="AC242" s="431">
        <v>500</v>
      </c>
      <c r="AD242" s="431">
        <v>0</v>
      </c>
      <c r="AE242" s="431">
        <v>0</v>
      </c>
      <c r="AF242" s="431">
        <v>0</v>
      </c>
      <c r="AG242" s="431">
        <v>0</v>
      </c>
      <c r="AH242" s="431">
        <v>0</v>
      </c>
      <c r="AI242" s="431">
        <v>0</v>
      </c>
      <c r="AJ242" s="431">
        <v>0</v>
      </c>
      <c r="AK242" s="431">
        <v>0</v>
      </c>
      <c r="AL242" s="432">
        <v>500</v>
      </c>
      <c r="AM242" s="431">
        <v>500</v>
      </c>
      <c r="AN242" s="432">
        <v>0</v>
      </c>
      <c r="AO242" s="431">
        <v>0</v>
      </c>
      <c r="AP242" s="431">
        <v>2000</v>
      </c>
      <c r="AQ242" s="431"/>
    </row>
    <row r="243" spans="1:43" ht="12.75" customHeight="1">
      <c r="A243" s="157">
        <v>242</v>
      </c>
      <c r="B243" s="341">
        <v>42047</v>
      </c>
      <c r="C243" s="360" t="s">
        <v>1289</v>
      </c>
      <c r="D243" s="360" t="s">
        <v>1251</v>
      </c>
      <c r="E243" s="430" t="s">
        <v>1289</v>
      </c>
      <c r="F243" s="430" t="s">
        <v>7104</v>
      </c>
      <c r="G243" s="359" t="str">
        <f>IF(F243&lt;&gt;"",LOOKUP(F243,Governorate,data!$E$2:$E$19),"")</f>
        <v>IQ-G05</v>
      </c>
      <c r="H243" s="415" t="s">
        <v>7105</v>
      </c>
      <c r="I243" s="359" t="str">
        <f ca="1">IF(H243&lt;&gt;"",LOOKUP(H243,District2,data!$P$2:$P$19),"")</f>
        <v>IQ-D033</v>
      </c>
      <c r="J243" s="430"/>
      <c r="K243" s="430" t="s">
        <v>7126</v>
      </c>
      <c r="L243" s="430" t="s">
        <v>1256</v>
      </c>
      <c r="M243" s="415" t="s">
        <v>7158</v>
      </c>
      <c r="N243" s="430" t="s">
        <v>1261</v>
      </c>
      <c r="O243" s="422">
        <v>90</v>
      </c>
      <c r="P243" s="422">
        <v>90</v>
      </c>
      <c r="Q243" s="422"/>
      <c r="R243" s="431"/>
      <c r="S243" s="431">
        <v>0</v>
      </c>
      <c r="T243" s="431">
        <v>0</v>
      </c>
      <c r="U243" s="431">
        <v>90</v>
      </c>
      <c r="V243" s="431">
        <v>360</v>
      </c>
      <c r="W243" s="431">
        <v>360</v>
      </c>
      <c r="X243" s="431">
        <v>0</v>
      </c>
      <c r="Y243" s="431">
        <v>0</v>
      </c>
      <c r="Z243" s="431">
        <v>0</v>
      </c>
      <c r="AA243" s="431">
        <v>90</v>
      </c>
      <c r="AB243" s="431">
        <v>90</v>
      </c>
      <c r="AC243" s="431">
        <v>90</v>
      </c>
      <c r="AD243" s="431">
        <v>0</v>
      </c>
      <c r="AE243" s="431">
        <v>0</v>
      </c>
      <c r="AF243" s="431">
        <v>0</v>
      </c>
      <c r="AG243" s="431">
        <v>0</v>
      </c>
      <c r="AH243" s="431">
        <v>0</v>
      </c>
      <c r="AI243" s="431">
        <v>0</v>
      </c>
      <c r="AJ243" s="431">
        <v>0</v>
      </c>
      <c r="AK243" s="431">
        <v>0</v>
      </c>
      <c r="AL243" s="432">
        <v>90</v>
      </c>
      <c r="AM243" s="431">
        <v>90</v>
      </c>
      <c r="AN243" s="432">
        <v>0</v>
      </c>
      <c r="AO243" s="431">
        <v>0</v>
      </c>
      <c r="AP243" s="431">
        <v>360</v>
      </c>
      <c r="AQ243" s="431"/>
    </row>
    <row r="244" spans="1:43" ht="12.75" customHeight="1">
      <c r="A244" s="157">
        <v>243</v>
      </c>
      <c r="B244" s="341">
        <v>42047</v>
      </c>
      <c r="C244" s="360" t="s">
        <v>1289</v>
      </c>
      <c r="D244" s="360" t="s">
        <v>1251</v>
      </c>
      <c r="E244" s="430" t="s">
        <v>1289</v>
      </c>
      <c r="F244" s="430" t="s">
        <v>1347</v>
      </c>
      <c r="G244" s="359" t="str">
        <f>IF(F244&lt;&gt;"",LOOKUP(F244,Governorate,data!$E$2:$E$19),"")</f>
        <v>IQ-G08</v>
      </c>
      <c r="H244" s="415" t="s">
        <v>7110</v>
      </c>
      <c r="I244" s="359" t="str">
        <f ca="1">IF(H244&lt;&gt;"",LOOKUP(H244,District2,data!$P$2:$P$19),"")</f>
        <v>IQ-D050</v>
      </c>
      <c r="J244" s="430"/>
      <c r="K244" s="430" t="s">
        <v>7126</v>
      </c>
      <c r="L244" s="430" t="s">
        <v>1256</v>
      </c>
      <c r="M244" s="415" t="s">
        <v>7158</v>
      </c>
      <c r="N244" s="430" t="s">
        <v>1261</v>
      </c>
      <c r="O244" s="422">
        <v>234</v>
      </c>
      <c r="P244" s="422">
        <v>234</v>
      </c>
      <c r="Q244" s="422"/>
      <c r="R244" s="431"/>
      <c r="S244" s="431">
        <v>0</v>
      </c>
      <c r="T244" s="431">
        <v>0</v>
      </c>
      <c r="U244" s="431">
        <v>0</v>
      </c>
      <c r="V244" s="431">
        <v>0</v>
      </c>
      <c r="W244" s="431">
        <v>0</v>
      </c>
      <c r="X244" s="431">
        <v>0</v>
      </c>
      <c r="Y244" s="431">
        <v>0</v>
      </c>
      <c r="Z244" s="431">
        <v>234</v>
      </c>
      <c r="AA244" s="431">
        <v>0</v>
      </c>
      <c r="AB244" s="431">
        <v>0</v>
      </c>
      <c r="AC244" s="431">
        <v>0</v>
      </c>
      <c r="AD244" s="431">
        <v>0</v>
      </c>
      <c r="AE244" s="431">
        <v>0</v>
      </c>
      <c r="AF244" s="431">
        <v>0</v>
      </c>
      <c r="AG244" s="431">
        <v>0</v>
      </c>
      <c r="AH244" s="431">
        <v>0</v>
      </c>
      <c r="AI244" s="431">
        <v>0</v>
      </c>
      <c r="AJ244" s="431">
        <v>0</v>
      </c>
      <c r="AK244" s="431">
        <v>0</v>
      </c>
      <c r="AL244" s="432">
        <v>0</v>
      </c>
      <c r="AM244" s="431">
        <v>0</v>
      </c>
      <c r="AN244" s="432">
        <v>0</v>
      </c>
      <c r="AO244" s="431">
        <v>0</v>
      </c>
      <c r="AP244" s="431">
        <v>0</v>
      </c>
      <c r="AQ244" s="431"/>
    </row>
    <row r="245" spans="1:43" ht="12.75" customHeight="1">
      <c r="A245" s="157">
        <v>244</v>
      </c>
      <c r="B245" s="341">
        <v>42047</v>
      </c>
      <c r="C245" s="227" t="s">
        <v>1265</v>
      </c>
      <c r="D245" s="430" t="s">
        <v>1250</v>
      </c>
      <c r="E245" s="430"/>
      <c r="F245" s="430" t="s">
        <v>1347</v>
      </c>
      <c r="G245" s="359" t="str">
        <f>IF(F245&lt;&gt;"",LOOKUP(F245,Governorate,data!$E$2:$E$19),"")</f>
        <v>IQ-G08</v>
      </c>
      <c r="H245" s="415" t="s">
        <v>1348</v>
      </c>
      <c r="I245" s="359" t="str">
        <f ca="1">IF(H245&lt;&gt;"",LOOKUP(H245,District2,data!$P$2:$P$19),"")</f>
        <v>IQ-D051</v>
      </c>
      <c r="J245" s="430"/>
      <c r="K245" s="430" t="s">
        <v>7126</v>
      </c>
      <c r="L245" s="430" t="s">
        <v>1256</v>
      </c>
      <c r="M245" s="430" t="s">
        <v>7158</v>
      </c>
      <c r="N245" s="430" t="s">
        <v>7125</v>
      </c>
      <c r="O245" s="177" t="s">
        <v>7260</v>
      </c>
      <c r="P245" s="175"/>
      <c r="Q245" s="175"/>
      <c r="R245" s="431"/>
      <c r="S245" s="431">
        <v>0</v>
      </c>
      <c r="T245" s="431">
        <v>0</v>
      </c>
      <c r="U245" s="431">
        <v>0</v>
      </c>
      <c r="V245" s="431">
        <v>0</v>
      </c>
      <c r="W245" s="431">
        <v>0</v>
      </c>
      <c r="X245" s="431">
        <v>0</v>
      </c>
      <c r="Y245" s="431">
        <v>0</v>
      </c>
      <c r="Z245" s="431">
        <v>0</v>
      </c>
      <c r="AA245" s="431">
        <v>0</v>
      </c>
      <c r="AB245" s="431">
        <v>0</v>
      </c>
      <c r="AC245" s="431">
        <v>0</v>
      </c>
      <c r="AD245" s="431">
        <v>0</v>
      </c>
      <c r="AE245" s="431">
        <v>0</v>
      </c>
      <c r="AF245" s="431">
        <v>0</v>
      </c>
      <c r="AG245" s="431">
        <v>0</v>
      </c>
      <c r="AH245" s="431">
        <v>0</v>
      </c>
      <c r="AI245" s="431">
        <v>0</v>
      </c>
      <c r="AJ245" s="431">
        <v>0</v>
      </c>
      <c r="AK245" s="431">
        <v>0</v>
      </c>
      <c r="AL245" s="431">
        <v>0</v>
      </c>
      <c r="AM245" s="431">
        <v>0</v>
      </c>
      <c r="AN245" s="347">
        <v>1062</v>
      </c>
      <c r="AO245" s="347">
        <v>1062</v>
      </c>
      <c r="AP245" s="431">
        <v>0</v>
      </c>
      <c r="AQ245" s="431"/>
    </row>
    <row r="246" spans="1:43" ht="12.75" customHeight="1">
      <c r="A246" s="157">
        <v>245</v>
      </c>
      <c r="B246" s="341">
        <v>42047</v>
      </c>
      <c r="C246" s="227" t="s">
        <v>1265</v>
      </c>
      <c r="D246" s="360" t="s">
        <v>1250</v>
      </c>
      <c r="E246" s="360"/>
      <c r="F246" s="430" t="s">
        <v>1347</v>
      </c>
      <c r="G246" s="359" t="str">
        <f>IF(F246&lt;&gt;"",LOOKUP(F246,Governorate,data!$E$2:$E$19),"")</f>
        <v>IQ-G08</v>
      </c>
      <c r="H246" s="415" t="s">
        <v>1348</v>
      </c>
      <c r="I246" s="359" t="str">
        <f ca="1">IF(H246&lt;&gt;"",LOOKUP(H246,District2,data!$P$2:$P$19),"")</f>
        <v>IQ-D051</v>
      </c>
      <c r="J246" s="430"/>
      <c r="K246" s="430" t="s">
        <v>7126</v>
      </c>
      <c r="L246" s="430" t="s">
        <v>1256</v>
      </c>
      <c r="M246" s="430" t="s">
        <v>7158</v>
      </c>
      <c r="N246" s="430" t="s">
        <v>7125</v>
      </c>
      <c r="O246" s="177" t="s">
        <v>7260</v>
      </c>
      <c r="P246" s="175"/>
      <c r="Q246" s="175"/>
      <c r="R246" s="431"/>
      <c r="S246" s="431">
        <v>0</v>
      </c>
      <c r="T246" s="431">
        <v>0</v>
      </c>
      <c r="U246" s="431">
        <v>0</v>
      </c>
      <c r="V246" s="431">
        <v>0</v>
      </c>
      <c r="W246" s="431">
        <v>0</v>
      </c>
      <c r="X246" s="431">
        <v>0</v>
      </c>
      <c r="Y246" s="431">
        <v>0</v>
      </c>
      <c r="Z246" s="431">
        <v>0</v>
      </c>
      <c r="AA246" s="431">
        <v>0</v>
      </c>
      <c r="AB246" s="431">
        <v>0</v>
      </c>
      <c r="AC246" s="431">
        <v>0</v>
      </c>
      <c r="AD246" s="431">
        <v>0</v>
      </c>
      <c r="AE246" s="431">
        <v>0</v>
      </c>
      <c r="AF246" s="431">
        <v>0</v>
      </c>
      <c r="AG246" s="431">
        <v>0</v>
      </c>
      <c r="AH246" s="431">
        <v>0</v>
      </c>
      <c r="AI246" s="431">
        <v>0</v>
      </c>
      <c r="AJ246" s="431">
        <v>0</v>
      </c>
      <c r="AK246" s="431">
        <v>0</v>
      </c>
      <c r="AL246" s="431">
        <v>0</v>
      </c>
      <c r="AM246" s="431">
        <v>0</v>
      </c>
      <c r="AN246" s="347">
        <v>237</v>
      </c>
      <c r="AO246" s="347">
        <v>237</v>
      </c>
      <c r="AP246" s="431">
        <v>0</v>
      </c>
      <c r="AQ246" s="431"/>
    </row>
    <row r="247" spans="1:43" ht="12.75" customHeight="1">
      <c r="A247" s="157">
        <v>246</v>
      </c>
      <c r="B247" s="341">
        <v>42047</v>
      </c>
      <c r="C247" s="430" t="s">
        <v>1270</v>
      </c>
      <c r="D247" s="430" t="s">
        <v>1250</v>
      </c>
      <c r="E247" s="430" t="s">
        <v>1285</v>
      </c>
      <c r="F247" s="430" t="s">
        <v>1347</v>
      </c>
      <c r="G247" s="359" t="str">
        <f>IF(F247&lt;&gt;"",LOOKUP(F247,Governorate,data!$E$2:$E$19),"")</f>
        <v>IQ-G08</v>
      </c>
      <c r="H247" s="415" t="s">
        <v>1348</v>
      </c>
      <c r="I247" s="359" t="str">
        <f ca="1">IF(H247&lt;&gt;"",LOOKUP(H247,District2,data!$P$2:$P$19),"")</f>
        <v>IQ-D051</v>
      </c>
      <c r="J247" s="430"/>
      <c r="K247" s="430" t="s">
        <v>7126</v>
      </c>
      <c r="L247" s="430" t="s">
        <v>1256</v>
      </c>
      <c r="M247" s="430" t="s">
        <v>7158</v>
      </c>
      <c r="N247" s="430" t="s">
        <v>7125</v>
      </c>
      <c r="O247" s="44">
        <v>169</v>
      </c>
      <c r="P247" s="422"/>
      <c r="Q247" s="422"/>
      <c r="R247" s="431"/>
      <c r="S247" s="431">
        <v>0</v>
      </c>
      <c r="T247" s="431">
        <v>0</v>
      </c>
      <c r="U247" s="431">
        <v>0</v>
      </c>
      <c r="V247" s="431">
        <v>0</v>
      </c>
      <c r="W247" s="431">
        <v>0</v>
      </c>
      <c r="X247" s="431">
        <v>0</v>
      </c>
      <c r="Y247" s="431">
        <v>0</v>
      </c>
      <c r="Z247" s="431">
        <v>0</v>
      </c>
      <c r="AA247" s="431">
        <v>0</v>
      </c>
      <c r="AB247" s="431">
        <v>0</v>
      </c>
      <c r="AC247" s="347">
        <v>220</v>
      </c>
      <c r="AD247" s="347">
        <v>440</v>
      </c>
      <c r="AE247" s="431">
        <v>0</v>
      </c>
      <c r="AF247" s="347">
        <v>440</v>
      </c>
      <c r="AG247" s="431">
        <v>0</v>
      </c>
      <c r="AH247" s="431">
        <v>0</v>
      </c>
      <c r="AI247" s="431">
        <v>0</v>
      </c>
      <c r="AJ247" s="431">
        <v>0</v>
      </c>
      <c r="AK247" s="431">
        <v>0</v>
      </c>
      <c r="AL247" s="431">
        <v>0</v>
      </c>
      <c r="AM247" s="431">
        <v>0</v>
      </c>
      <c r="AN247" s="431">
        <v>0</v>
      </c>
      <c r="AO247" s="431">
        <v>0</v>
      </c>
      <c r="AP247" s="431">
        <v>0</v>
      </c>
      <c r="AQ247" s="431"/>
    </row>
    <row r="248" spans="1:43" ht="12.75" customHeight="1">
      <c r="A248" s="157">
        <v>247</v>
      </c>
      <c r="B248" s="341">
        <v>42047</v>
      </c>
      <c r="C248" s="430" t="s">
        <v>1286</v>
      </c>
      <c r="D248" s="430" t="s">
        <v>1250</v>
      </c>
      <c r="E248" s="360"/>
      <c r="F248" s="430" t="s">
        <v>1347</v>
      </c>
      <c r="G248" s="359" t="str">
        <f>IF(F248&lt;&gt;"",LOOKUP(F248,Governorate,data!$E$2:$E$19),"")</f>
        <v>IQ-G08</v>
      </c>
      <c r="H248" s="415" t="s">
        <v>7232</v>
      </c>
      <c r="I248" s="359" t="str">
        <f ca="1">IF(H248&lt;&gt;"",LOOKUP(H248,District2,data!$P$2:$P$19),"")</f>
        <v>IQ-D048</v>
      </c>
      <c r="J248" s="430"/>
      <c r="K248" s="430" t="s">
        <v>7126</v>
      </c>
      <c r="L248" s="430" t="s">
        <v>1256</v>
      </c>
      <c r="M248" s="430" t="s">
        <v>7158</v>
      </c>
      <c r="N248" s="430" t="s">
        <v>7125</v>
      </c>
      <c r="O248" s="177" t="s">
        <v>7260</v>
      </c>
      <c r="P248" s="175"/>
      <c r="Q248" s="175"/>
      <c r="R248" s="431"/>
      <c r="S248" s="431">
        <v>0</v>
      </c>
      <c r="T248" s="431">
        <v>0</v>
      </c>
      <c r="U248" s="431">
        <v>0</v>
      </c>
      <c r="V248" s="431">
        <v>0</v>
      </c>
      <c r="W248" s="431">
        <v>0</v>
      </c>
      <c r="X248" s="431">
        <v>0</v>
      </c>
      <c r="Y248" s="431">
        <v>0</v>
      </c>
      <c r="Z248" s="431">
        <v>0</v>
      </c>
      <c r="AA248" s="431">
        <v>0</v>
      </c>
      <c r="AB248" s="431">
        <v>0</v>
      </c>
      <c r="AC248" s="431">
        <v>0</v>
      </c>
      <c r="AD248" s="431">
        <v>0</v>
      </c>
      <c r="AE248" s="431">
        <v>0</v>
      </c>
      <c r="AF248" s="431">
        <v>0</v>
      </c>
      <c r="AG248" s="431">
        <v>0</v>
      </c>
      <c r="AH248" s="431">
        <v>0</v>
      </c>
      <c r="AI248" s="431">
        <v>0</v>
      </c>
      <c r="AJ248" s="431">
        <v>0</v>
      </c>
      <c r="AK248" s="431">
        <v>0</v>
      </c>
      <c r="AL248" s="431">
        <v>0</v>
      </c>
      <c r="AM248" s="431">
        <v>0</v>
      </c>
      <c r="AN248" s="432">
        <v>0</v>
      </c>
      <c r="AO248" s="347">
        <v>810</v>
      </c>
      <c r="AP248" s="431">
        <v>0</v>
      </c>
      <c r="AQ248" s="431"/>
    </row>
    <row r="249" spans="1:43" ht="12.75" customHeight="1">
      <c r="A249" s="157">
        <v>248</v>
      </c>
      <c r="B249" s="341">
        <v>42047</v>
      </c>
      <c r="C249" s="227" t="s">
        <v>1284</v>
      </c>
      <c r="D249" s="430" t="s">
        <v>1250</v>
      </c>
      <c r="E249" s="227" t="s">
        <v>1291</v>
      </c>
      <c r="F249" s="430" t="s">
        <v>1347</v>
      </c>
      <c r="G249" s="359"/>
      <c r="H249" s="355" t="s">
        <v>23</v>
      </c>
      <c r="I249" s="359"/>
      <c r="J249" s="430"/>
      <c r="K249" s="430" t="s">
        <v>7126</v>
      </c>
      <c r="L249" s="430" t="s">
        <v>1256</v>
      </c>
      <c r="M249" s="430" t="s">
        <v>7158</v>
      </c>
      <c r="N249" s="430"/>
      <c r="O249" s="347">
        <v>16</v>
      </c>
      <c r="P249" s="175">
        <v>16</v>
      </c>
      <c r="Q249" s="175"/>
      <c r="R249" s="431"/>
      <c r="S249" s="431">
        <v>0</v>
      </c>
      <c r="T249" s="431">
        <v>0</v>
      </c>
      <c r="U249" s="431">
        <v>0</v>
      </c>
      <c r="V249" s="431">
        <v>0</v>
      </c>
      <c r="W249" s="347">
        <v>96</v>
      </c>
      <c r="X249" s="431">
        <v>0</v>
      </c>
      <c r="Y249" s="431">
        <v>32</v>
      </c>
      <c r="Z249" s="431">
        <v>0</v>
      </c>
      <c r="AA249" s="431">
        <v>16</v>
      </c>
      <c r="AB249" s="431">
        <v>0</v>
      </c>
      <c r="AC249" s="431">
        <v>0</v>
      </c>
      <c r="AD249" s="431">
        <v>0</v>
      </c>
      <c r="AE249" s="431">
        <v>0</v>
      </c>
      <c r="AF249" s="431">
        <v>0</v>
      </c>
      <c r="AG249" s="431">
        <v>0</v>
      </c>
      <c r="AH249" s="431">
        <v>0</v>
      </c>
      <c r="AI249" s="431">
        <v>0</v>
      </c>
      <c r="AJ249" s="431">
        <v>0</v>
      </c>
      <c r="AK249" s="431">
        <v>0</v>
      </c>
      <c r="AL249" s="431">
        <v>0</v>
      </c>
      <c r="AM249" s="431">
        <v>0</v>
      </c>
      <c r="AN249" s="431">
        <v>0</v>
      </c>
      <c r="AO249" s="431">
        <v>0</v>
      </c>
      <c r="AP249" s="431">
        <v>0</v>
      </c>
      <c r="AQ249" s="431"/>
    </row>
    <row r="250" spans="1:43" ht="12.75" customHeight="1">
      <c r="A250" s="157">
        <v>249</v>
      </c>
      <c r="B250" s="341">
        <v>42047</v>
      </c>
      <c r="C250" s="227" t="s">
        <v>1266</v>
      </c>
      <c r="D250" s="430" t="s">
        <v>1250</v>
      </c>
      <c r="E250" s="227"/>
      <c r="F250" s="430" t="s">
        <v>1347</v>
      </c>
      <c r="G250" s="359"/>
      <c r="H250" s="355" t="s">
        <v>24</v>
      </c>
      <c r="I250" s="359"/>
      <c r="J250" s="430"/>
      <c r="K250" s="430" t="s">
        <v>7126</v>
      </c>
      <c r="L250" s="430" t="s">
        <v>1256</v>
      </c>
      <c r="M250" s="430" t="s">
        <v>7158</v>
      </c>
      <c r="N250" s="430"/>
      <c r="O250" s="347">
        <v>45</v>
      </c>
      <c r="P250" s="175">
        <v>45</v>
      </c>
      <c r="Q250" s="175"/>
      <c r="R250" s="431"/>
      <c r="S250" s="431">
        <v>0</v>
      </c>
      <c r="T250" s="431">
        <v>0</v>
      </c>
      <c r="U250" s="431">
        <v>0</v>
      </c>
      <c r="V250" s="347">
        <v>270</v>
      </c>
      <c r="W250" s="347">
        <v>270</v>
      </c>
      <c r="X250" s="347">
        <v>0</v>
      </c>
      <c r="Y250" s="347">
        <v>0</v>
      </c>
      <c r="Z250" s="347">
        <v>0</v>
      </c>
      <c r="AA250" s="347">
        <v>45</v>
      </c>
      <c r="AB250" s="347">
        <v>0</v>
      </c>
      <c r="AC250" s="347">
        <v>0</v>
      </c>
      <c r="AD250" s="347">
        <v>0</v>
      </c>
      <c r="AE250" s="347">
        <v>0</v>
      </c>
      <c r="AF250" s="347">
        <v>0</v>
      </c>
      <c r="AG250" s="347">
        <v>0</v>
      </c>
      <c r="AH250" s="347">
        <v>0</v>
      </c>
      <c r="AI250" s="347">
        <v>0</v>
      </c>
      <c r="AJ250" s="347">
        <v>0</v>
      </c>
      <c r="AK250" s="347">
        <v>0</v>
      </c>
      <c r="AL250" s="347">
        <v>0</v>
      </c>
      <c r="AM250" s="347">
        <v>0</v>
      </c>
      <c r="AN250" s="347">
        <v>0</v>
      </c>
      <c r="AO250" s="347">
        <v>0</v>
      </c>
      <c r="AP250" s="347">
        <v>0</v>
      </c>
      <c r="AQ250" s="431"/>
    </row>
    <row r="251" spans="1:43" ht="12.75" customHeight="1">
      <c r="A251" s="157">
        <v>250</v>
      </c>
      <c r="B251" s="341">
        <v>42047</v>
      </c>
      <c r="C251" s="227" t="s">
        <v>1266</v>
      </c>
      <c r="D251" s="430" t="s">
        <v>1250</v>
      </c>
      <c r="E251" s="227"/>
      <c r="F251" s="430" t="s">
        <v>1347</v>
      </c>
      <c r="G251" s="359"/>
      <c r="H251" s="355" t="s">
        <v>24</v>
      </c>
      <c r="I251" s="359"/>
      <c r="J251" s="430"/>
      <c r="K251" s="430" t="s">
        <v>7126</v>
      </c>
      <c r="L251" s="430" t="s">
        <v>1256</v>
      </c>
      <c r="M251" s="430" t="s">
        <v>7158</v>
      </c>
      <c r="N251" s="430"/>
      <c r="O251" s="347">
        <v>100</v>
      </c>
      <c r="P251" s="175">
        <v>100</v>
      </c>
      <c r="Q251" s="175"/>
      <c r="R251" s="431"/>
      <c r="S251" s="431">
        <v>0</v>
      </c>
      <c r="T251" s="431">
        <v>0</v>
      </c>
      <c r="U251" s="431">
        <v>0</v>
      </c>
      <c r="V251" s="347">
        <v>600</v>
      </c>
      <c r="W251" s="347">
        <v>600</v>
      </c>
      <c r="X251" s="347">
        <v>0</v>
      </c>
      <c r="Y251" s="347">
        <v>0</v>
      </c>
      <c r="Z251" s="347">
        <v>0</v>
      </c>
      <c r="AA251" s="347">
        <v>100</v>
      </c>
      <c r="AB251" s="347">
        <v>0</v>
      </c>
      <c r="AC251" s="347">
        <v>0</v>
      </c>
      <c r="AD251" s="347">
        <v>0</v>
      </c>
      <c r="AE251" s="347">
        <v>0</v>
      </c>
      <c r="AF251" s="347">
        <v>0</v>
      </c>
      <c r="AG251" s="347">
        <v>0</v>
      </c>
      <c r="AH251" s="347">
        <v>0</v>
      </c>
      <c r="AI251" s="347">
        <v>0</v>
      </c>
      <c r="AJ251" s="347">
        <v>0</v>
      </c>
      <c r="AK251" s="347">
        <v>0</v>
      </c>
      <c r="AL251" s="347">
        <v>0</v>
      </c>
      <c r="AM251" s="347">
        <v>0</v>
      </c>
      <c r="AN251" s="347">
        <v>0</v>
      </c>
      <c r="AO251" s="347">
        <v>0</v>
      </c>
      <c r="AP251" s="347">
        <v>0</v>
      </c>
      <c r="AQ251" s="431"/>
    </row>
    <row r="252" spans="1:43" ht="12.75" customHeight="1">
      <c r="A252" s="157">
        <v>251</v>
      </c>
      <c r="B252" s="341">
        <v>42047</v>
      </c>
      <c r="C252" s="48" t="s">
        <v>1321</v>
      </c>
      <c r="D252" s="430" t="s">
        <v>1251</v>
      </c>
      <c r="E252" s="355" t="s">
        <v>1308</v>
      </c>
      <c r="F252" s="430" t="s">
        <v>1347</v>
      </c>
      <c r="G252" s="359"/>
      <c r="H252" s="355" t="s">
        <v>24</v>
      </c>
      <c r="I252" s="359"/>
      <c r="J252" s="430"/>
      <c r="K252" s="430" t="s">
        <v>7126</v>
      </c>
      <c r="L252" s="430" t="s">
        <v>1256</v>
      </c>
      <c r="M252" s="430" t="s">
        <v>7158</v>
      </c>
      <c r="N252" s="430"/>
      <c r="O252" s="347">
        <v>225</v>
      </c>
      <c r="P252" s="175">
        <v>225</v>
      </c>
      <c r="Q252" s="175"/>
      <c r="R252" s="431"/>
      <c r="S252" s="431">
        <v>0</v>
      </c>
      <c r="T252" s="347"/>
      <c r="U252" s="347"/>
      <c r="V252" s="347"/>
      <c r="W252" s="347">
        <v>1350</v>
      </c>
      <c r="X252" s="347"/>
      <c r="Y252" s="347"/>
      <c r="Z252" s="431"/>
      <c r="AA252" s="347">
        <v>225</v>
      </c>
      <c r="AB252" s="347">
        <v>225</v>
      </c>
      <c r="AC252" s="347"/>
      <c r="AD252" s="431"/>
      <c r="AE252" s="431"/>
      <c r="AF252" s="431"/>
      <c r="AG252" s="431"/>
      <c r="AH252" s="431"/>
      <c r="AI252" s="431"/>
      <c r="AJ252" s="431"/>
      <c r="AK252" s="431"/>
      <c r="AL252" s="432"/>
      <c r="AM252" s="431"/>
      <c r="AN252" s="432"/>
      <c r="AO252" s="431"/>
      <c r="AP252" s="431"/>
      <c r="AQ252" s="431"/>
    </row>
    <row r="253" spans="1:43" ht="12.75" customHeight="1">
      <c r="A253" s="157">
        <v>252</v>
      </c>
      <c r="B253" s="341">
        <v>42047</v>
      </c>
      <c r="C253" s="48" t="s">
        <v>1321</v>
      </c>
      <c r="D253" s="430" t="s">
        <v>1251</v>
      </c>
      <c r="E253" s="355" t="s">
        <v>1308</v>
      </c>
      <c r="F253" s="430" t="s">
        <v>1347</v>
      </c>
      <c r="G253" s="359"/>
      <c r="H253" s="355" t="s">
        <v>24</v>
      </c>
      <c r="I253" s="359"/>
      <c r="J253" s="430"/>
      <c r="K253" s="430" t="s">
        <v>7126</v>
      </c>
      <c r="L253" s="430" t="s">
        <v>1256</v>
      </c>
      <c r="M253" s="430" t="s">
        <v>7158</v>
      </c>
      <c r="N253" s="430"/>
      <c r="O253" s="347">
        <v>200</v>
      </c>
      <c r="P253" s="175">
        <v>200</v>
      </c>
      <c r="Q253" s="175"/>
      <c r="R253" s="431"/>
      <c r="S253" s="431">
        <v>0</v>
      </c>
      <c r="T253" s="347"/>
      <c r="U253" s="347">
        <v>200</v>
      </c>
      <c r="V253" s="347"/>
      <c r="W253" s="347">
        <v>1200</v>
      </c>
      <c r="X253" s="347">
        <v>200</v>
      </c>
      <c r="Y253" s="347">
        <v>200</v>
      </c>
      <c r="Z253" s="431"/>
      <c r="AA253" s="347"/>
      <c r="AB253" s="347"/>
      <c r="AC253" s="347"/>
      <c r="AD253" s="431"/>
      <c r="AE253" s="431"/>
      <c r="AF253" s="431"/>
      <c r="AG253" s="431"/>
      <c r="AH253" s="431"/>
      <c r="AI253" s="431"/>
      <c r="AJ253" s="431"/>
      <c r="AK253" s="431"/>
      <c r="AL253" s="432"/>
      <c r="AM253" s="431"/>
      <c r="AN253" s="432"/>
      <c r="AO253" s="431"/>
      <c r="AP253" s="431"/>
      <c r="AQ253" s="431"/>
    </row>
    <row r="254" spans="1:43" ht="12.75" customHeight="1">
      <c r="A254" s="157">
        <v>253</v>
      </c>
      <c r="B254" s="341">
        <v>42049</v>
      </c>
      <c r="C254" s="430" t="s">
        <v>1304</v>
      </c>
      <c r="D254" s="360" t="s">
        <v>1250</v>
      </c>
      <c r="E254" s="427"/>
      <c r="F254" s="427" t="s">
        <v>1349</v>
      </c>
      <c r="G254" s="46" t="str">
        <f>IF(F254&lt;&gt;"",LOOKUP(F254,Governorate,data!$E$2:$E$19),"")</f>
        <v>IQ-G01</v>
      </c>
      <c r="H254" s="416" t="s">
        <v>7226</v>
      </c>
      <c r="I254" s="46" t="str">
        <f ca="1">IF(H254&lt;&gt;"",LOOKUP(H254,District2,data!$P$2:$P$19),"")</f>
        <v>IQ-D002</v>
      </c>
      <c r="J254" s="427" t="s">
        <v>7173</v>
      </c>
      <c r="K254" s="427" t="s">
        <v>7126</v>
      </c>
      <c r="L254" s="427" t="s">
        <v>1256</v>
      </c>
      <c r="M254" s="415" t="s">
        <v>7158</v>
      </c>
      <c r="N254" s="427" t="s">
        <v>7125</v>
      </c>
      <c r="O254" s="44">
        <v>450</v>
      </c>
      <c r="P254" s="422"/>
      <c r="Q254" s="422"/>
      <c r="R254" s="47"/>
      <c r="S254" s="431">
        <v>0</v>
      </c>
      <c r="T254" s="431">
        <v>0</v>
      </c>
      <c r="U254" s="47">
        <v>0</v>
      </c>
      <c r="V254" s="47">
        <v>2700</v>
      </c>
      <c r="W254" s="47">
        <v>2700</v>
      </c>
      <c r="X254" s="47">
        <v>0</v>
      </c>
      <c r="Y254" s="47">
        <v>0</v>
      </c>
      <c r="Z254" s="47">
        <v>0</v>
      </c>
      <c r="AA254" s="47">
        <v>0</v>
      </c>
      <c r="AB254" s="47">
        <v>0</v>
      </c>
      <c r="AC254" s="47">
        <v>0</v>
      </c>
      <c r="AD254" s="47">
        <v>0</v>
      </c>
      <c r="AE254" s="47">
        <v>0</v>
      </c>
      <c r="AF254" s="47">
        <v>0</v>
      </c>
      <c r="AG254" s="47">
        <v>0</v>
      </c>
      <c r="AH254" s="47">
        <v>0</v>
      </c>
      <c r="AI254" s="47">
        <v>0</v>
      </c>
      <c r="AJ254" s="47">
        <v>0</v>
      </c>
      <c r="AK254" s="47">
        <v>0</v>
      </c>
      <c r="AL254" s="47">
        <v>0</v>
      </c>
      <c r="AM254" s="47">
        <v>0</v>
      </c>
      <c r="AN254" s="47">
        <v>0</v>
      </c>
      <c r="AO254" s="47">
        <v>0</v>
      </c>
      <c r="AP254" s="47">
        <v>0</v>
      </c>
      <c r="AQ254" s="431"/>
    </row>
    <row r="255" spans="1:43" ht="12.75" customHeight="1">
      <c r="A255" s="157">
        <v>254</v>
      </c>
      <c r="B255" s="418">
        <v>42049</v>
      </c>
      <c r="C255" s="430" t="s">
        <v>1304</v>
      </c>
      <c r="D255" s="360" t="s">
        <v>1250</v>
      </c>
      <c r="E255" s="360"/>
      <c r="F255" s="430" t="s">
        <v>1349</v>
      </c>
      <c r="G255" s="359" t="str">
        <f>IF(F255&lt;&gt;"",LOOKUP(F255,Governorate,data!$E$2:$E$19),"")</f>
        <v>IQ-G01</v>
      </c>
      <c r="H255" s="415" t="s">
        <v>7227</v>
      </c>
      <c r="I255" s="359" t="str">
        <f ca="1">IF(H255&lt;&gt;"",LOOKUP(H255,District2,data!$P$2:$P$19),"")</f>
        <v>IQ-D006</v>
      </c>
      <c r="J255" s="430" t="s">
        <v>7173</v>
      </c>
      <c r="K255" s="430" t="s">
        <v>7126</v>
      </c>
      <c r="L255" s="112" t="s">
        <v>1255</v>
      </c>
      <c r="M255" s="415" t="s">
        <v>7158</v>
      </c>
      <c r="N255" s="427" t="s">
        <v>7125</v>
      </c>
      <c r="O255" s="44">
        <v>1249</v>
      </c>
      <c r="P255" s="422"/>
      <c r="Q255" s="422"/>
      <c r="R255" s="431"/>
      <c r="S255" s="431">
        <v>0</v>
      </c>
      <c r="T255" s="431">
        <v>0</v>
      </c>
      <c r="U255" s="431">
        <v>0</v>
      </c>
      <c r="V255" s="431">
        <v>7494</v>
      </c>
      <c r="W255" s="431">
        <v>7494</v>
      </c>
      <c r="X255" s="47">
        <v>0</v>
      </c>
      <c r="Y255" s="47">
        <v>0</v>
      </c>
      <c r="Z255" s="47">
        <v>0</v>
      </c>
      <c r="AA255" s="47">
        <v>0</v>
      </c>
      <c r="AB255" s="47">
        <v>0</v>
      </c>
      <c r="AC255" s="47">
        <v>0</v>
      </c>
      <c r="AD255" s="47">
        <v>0</v>
      </c>
      <c r="AE255" s="47">
        <v>0</v>
      </c>
      <c r="AF255" s="47">
        <v>0</v>
      </c>
      <c r="AG255" s="47">
        <v>0</v>
      </c>
      <c r="AH255" s="47">
        <v>0</v>
      </c>
      <c r="AI255" s="47">
        <v>0</v>
      </c>
      <c r="AJ255" s="47">
        <v>0</v>
      </c>
      <c r="AK255" s="47">
        <v>0</v>
      </c>
      <c r="AL255" s="47">
        <v>0</v>
      </c>
      <c r="AM255" s="47">
        <v>0</v>
      </c>
      <c r="AN255" s="47">
        <v>0</v>
      </c>
      <c r="AO255" s="47">
        <v>0</v>
      </c>
      <c r="AP255" s="47">
        <v>0</v>
      </c>
      <c r="AQ255" s="431"/>
    </row>
    <row r="256" spans="1:43" ht="12.75" customHeight="1">
      <c r="A256" s="157">
        <v>255</v>
      </c>
      <c r="B256" s="418">
        <v>42049</v>
      </c>
      <c r="C256" s="430" t="s">
        <v>1304</v>
      </c>
      <c r="D256" s="360" t="s">
        <v>1250</v>
      </c>
      <c r="E256" s="430"/>
      <c r="F256" s="430" t="s">
        <v>7095</v>
      </c>
      <c r="G256" s="359" t="str">
        <f>IF(F256&lt;&gt;"",LOOKUP(F256,Governorate,data!$E$2:$E$19),"")</f>
        <v>IQ-G11</v>
      </c>
      <c r="H256" s="415"/>
      <c r="I256" s="359" t="str">
        <f>IF(H256&lt;&gt;"",LOOKUP(H256,District2,data!$P$2:$P$19),"")</f>
        <v/>
      </c>
      <c r="J256" s="430" t="s">
        <v>7173</v>
      </c>
      <c r="K256" s="430" t="s">
        <v>1259</v>
      </c>
      <c r="L256" s="415" t="s">
        <v>1256</v>
      </c>
      <c r="M256" s="415" t="s">
        <v>7158</v>
      </c>
      <c r="N256" s="427" t="s">
        <v>7125</v>
      </c>
      <c r="O256" s="44">
        <v>1000</v>
      </c>
      <c r="P256" s="422">
        <v>1000</v>
      </c>
      <c r="Q256" s="422"/>
      <c r="R256" s="431"/>
      <c r="S256" s="431">
        <v>0</v>
      </c>
      <c r="T256" s="431">
        <v>0</v>
      </c>
      <c r="U256" s="431">
        <v>2000</v>
      </c>
      <c r="V256" s="431">
        <v>0</v>
      </c>
      <c r="W256" s="431">
        <v>6000</v>
      </c>
      <c r="X256" s="431">
        <v>0</v>
      </c>
      <c r="Y256" s="431">
        <v>0</v>
      </c>
      <c r="Z256" s="431">
        <v>0</v>
      </c>
      <c r="AA256" s="431">
        <v>0</v>
      </c>
      <c r="AB256" s="431">
        <v>1000</v>
      </c>
      <c r="AC256" s="431">
        <v>0</v>
      </c>
      <c r="AD256" s="431">
        <v>0</v>
      </c>
      <c r="AE256" s="431">
        <v>0</v>
      </c>
      <c r="AF256" s="431">
        <v>0</v>
      </c>
      <c r="AG256" s="431">
        <v>6000</v>
      </c>
      <c r="AH256" s="431">
        <v>0</v>
      </c>
      <c r="AI256" s="431">
        <v>0</v>
      </c>
      <c r="AJ256" s="431">
        <v>0</v>
      </c>
      <c r="AK256" s="431">
        <v>0</v>
      </c>
      <c r="AL256" s="432">
        <v>0</v>
      </c>
      <c r="AM256" s="431">
        <v>0</v>
      </c>
      <c r="AN256" s="432">
        <v>0</v>
      </c>
      <c r="AO256" s="432">
        <v>0</v>
      </c>
      <c r="AP256" s="432">
        <v>0</v>
      </c>
      <c r="AQ256" s="431"/>
    </row>
    <row r="257" spans="1:43" ht="12.75" customHeight="1">
      <c r="A257" s="157">
        <v>256</v>
      </c>
      <c r="B257" s="341">
        <v>42049</v>
      </c>
      <c r="C257" s="48" t="s">
        <v>1266</v>
      </c>
      <c r="D257" s="430" t="s">
        <v>1250</v>
      </c>
      <c r="E257" s="355"/>
      <c r="F257" s="430" t="s">
        <v>1347</v>
      </c>
      <c r="G257" s="359"/>
      <c r="H257" s="355" t="s">
        <v>24</v>
      </c>
      <c r="I257" s="359"/>
      <c r="J257" s="430"/>
      <c r="K257" s="430" t="s">
        <v>7126</v>
      </c>
      <c r="L257" s="430" t="s">
        <v>1256</v>
      </c>
      <c r="M257" s="430" t="s">
        <v>7158</v>
      </c>
      <c r="N257" s="430"/>
      <c r="O257" s="347">
        <v>100</v>
      </c>
      <c r="P257" s="175">
        <v>100</v>
      </c>
      <c r="Q257" s="175"/>
      <c r="R257" s="431"/>
      <c r="S257" s="431">
        <v>0</v>
      </c>
      <c r="T257" s="431">
        <v>0</v>
      </c>
      <c r="U257" s="431">
        <v>0</v>
      </c>
      <c r="V257" s="347">
        <v>600</v>
      </c>
      <c r="W257" s="347">
        <v>600</v>
      </c>
      <c r="X257" s="347">
        <v>0</v>
      </c>
      <c r="Y257" s="347">
        <v>0</v>
      </c>
      <c r="Z257" s="347">
        <v>0</v>
      </c>
      <c r="AA257" s="347">
        <v>100</v>
      </c>
      <c r="AB257" s="347">
        <v>0</v>
      </c>
      <c r="AC257" s="347">
        <v>0</v>
      </c>
      <c r="AD257" s="347">
        <v>0</v>
      </c>
      <c r="AE257" s="347">
        <v>0</v>
      </c>
      <c r="AF257" s="347">
        <v>0</v>
      </c>
      <c r="AG257" s="347">
        <v>0</v>
      </c>
      <c r="AH257" s="347">
        <v>0</v>
      </c>
      <c r="AI257" s="347">
        <v>0</v>
      </c>
      <c r="AJ257" s="347">
        <v>0</v>
      </c>
      <c r="AK257" s="347">
        <v>0</v>
      </c>
      <c r="AL257" s="347">
        <v>0</v>
      </c>
      <c r="AM257" s="347">
        <v>0</v>
      </c>
      <c r="AN257" s="347">
        <v>0</v>
      </c>
      <c r="AO257" s="347">
        <v>0</v>
      </c>
      <c r="AP257" s="347">
        <v>0</v>
      </c>
      <c r="AQ257" s="431"/>
    </row>
    <row r="258" spans="1:43" ht="12.75" customHeight="1">
      <c r="A258" s="157">
        <v>257</v>
      </c>
      <c r="B258" s="341">
        <v>42050</v>
      </c>
      <c r="C258" s="360" t="s">
        <v>1289</v>
      </c>
      <c r="D258" s="360" t="s">
        <v>1251</v>
      </c>
      <c r="E258" s="430" t="s">
        <v>1289</v>
      </c>
      <c r="F258" s="430" t="s">
        <v>7101</v>
      </c>
      <c r="G258" s="359" t="str">
        <f>IF(F258&lt;&gt;"",LOOKUP(F258,Governorate,data!$E$2:$E$19),"")</f>
        <v>IQ-G07</v>
      </c>
      <c r="H258" s="415" t="s">
        <v>7213</v>
      </c>
      <c r="I258" s="359" t="str">
        <f ca="1">IF(H258&lt;&gt;"",LOOKUP(H258,District2,data!$P$2:$P$19),"")</f>
        <v>IQ-D083</v>
      </c>
      <c r="J258" s="430"/>
      <c r="K258" s="430" t="s">
        <v>7126</v>
      </c>
      <c r="L258" s="430" t="s">
        <v>1256</v>
      </c>
      <c r="M258" s="415" t="s">
        <v>7158</v>
      </c>
      <c r="N258" s="430" t="s">
        <v>1261</v>
      </c>
      <c r="O258" s="422">
        <v>250</v>
      </c>
      <c r="P258" s="422">
        <v>250</v>
      </c>
      <c r="Q258" s="422"/>
      <c r="R258" s="431"/>
      <c r="S258" s="431">
        <v>0</v>
      </c>
      <c r="T258" s="431">
        <v>0</v>
      </c>
      <c r="U258" s="431">
        <v>250</v>
      </c>
      <c r="V258" s="431">
        <v>1000</v>
      </c>
      <c r="W258" s="431">
        <v>1000</v>
      </c>
      <c r="X258" s="431">
        <v>0</v>
      </c>
      <c r="Y258" s="431">
        <v>0</v>
      </c>
      <c r="Z258" s="431">
        <v>0</v>
      </c>
      <c r="AA258" s="431">
        <v>250</v>
      </c>
      <c r="AB258" s="431">
        <v>250</v>
      </c>
      <c r="AC258" s="431">
        <v>250</v>
      </c>
      <c r="AD258" s="431">
        <v>0</v>
      </c>
      <c r="AE258" s="431">
        <v>0</v>
      </c>
      <c r="AF258" s="431">
        <v>0</v>
      </c>
      <c r="AG258" s="431">
        <v>0</v>
      </c>
      <c r="AH258" s="431">
        <v>0</v>
      </c>
      <c r="AI258" s="431">
        <v>0</v>
      </c>
      <c r="AJ258" s="431">
        <v>0</v>
      </c>
      <c r="AK258" s="431">
        <v>0</v>
      </c>
      <c r="AL258" s="432">
        <v>250</v>
      </c>
      <c r="AM258" s="431">
        <v>250</v>
      </c>
      <c r="AN258" s="432">
        <v>0</v>
      </c>
      <c r="AO258" s="431">
        <v>0</v>
      </c>
      <c r="AP258" s="431">
        <v>1000</v>
      </c>
      <c r="AQ258" s="431"/>
    </row>
    <row r="259" spans="1:43" ht="12.75" customHeight="1">
      <c r="A259" s="157">
        <v>258</v>
      </c>
      <c r="B259" s="342">
        <v>42050</v>
      </c>
      <c r="C259" s="360" t="s">
        <v>1289</v>
      </c>
      <c r="D259" s="360" t="s">
        <v>1251</v>
      </c>
      <c r="E259" s="430" t="s">
        <v>1289</v>
      </c>
      <c r="F259" s="430" t="s">
        <v>7101</v>
      </c>
      <c r="G259" s="359" t="str">
        <f>IF(F259&lt;&gt;"",LOOKUP(F259,Governorate,data!$E$2:$E$19),"")</f>
        <v>IQ-G07</v>
      </c>
      <c r="H259" s="415" t="s">
        <v>7214</v>
      </c>
      <c r="I259" s="359" t="str">
        <f ca="1">IF(H259&lt;&gt;"",LOOKUP(H259,District2,data!$P$2:$P$19),"")</f>
        <v>IQ-D038</v>
      </c>
      <c r="J259" s="430"/>
      <c r="K259" s="430" t="s">
        <v>7126</v>
      </c>
      <c r="L259" s="430" t="s">
        <v>1256</v>
      </c>
      <c r="M259" s="415" t="s">
        <v>7158</v>
      </c>
      <c r="N259" s="430" t="s">
        <v>1261</v>
      </c>
      <c r="O259" s="422">
        <v>300</v>
      </c>
      <c r="P259" s="422">
        <v>300</v>
      </c>
      <c r="Q259" s="422"/>
      <c r="R259" s="431"/>
      <c r="S259" s="431">
        <v>0</v>
      </c>
      <c r="T259" s="431">
        <v>0</v>
      </c>
      <c r="U259" s="431">
        <v>300</v>
      </c>
      <c r="V259" s="431">
        <v>1200</v>
      </c>
      <c r="W259" s="431">
        <v>1200</v>
      </c>
      <c r="X259" s="431">
        <v>0</v>
      </c>
      <c r="Y259" s="431">
        <v>0</v>
      </c>
      <c r="Z259" s="431">
        <v>0</v>
      </c>
      <c r="AA259" s="431">
        <v>300</v>
      </c>
      <c r="AB259" s="431">
        <v>300</v>
      </c>
      <c r="AC259" s="431">
        <v>300</v>
      </c>
      <c r="AD259" s="431">
        <v>0</v>
      </c>
      <c r="AE259" s="431">
        <v>0</v>
      </c>
      <c r="AF259" s="431">
        <v>0</v>
      </c>
      <c r="AG259" s="431">
        <v>0</v>
      </c>
      <c r="AH259" s="431">
        <v>0</v>
      </c>
      <c r="AI259" s="431">
        <v>0</v>
      </c>
      <c r="AJ259" s="431">
        <v>0</v>
      </c>
      <c r="AK259" s="431">
        <v>0</v>
      </c>
      <c r="AL259" s="432">
        <v>300</v>
      </c>
      <c r="AM259" s="431">
        <v>300</v>
      </c>
      <c r="AN259" s="432">
        <v>0</v>
      </c>
      <c r="AO259" s="431">
        <v>0</v>
      </c>
      <c r="AP259" s="431">
        <v>1200</v>
      </c>
      <c r="AQ259" s="431"/>
    </row>
    <row r="260" spans="1:43" ht="12.75" customHeight="1">
      <c r="A260" s="157">
        <v>259</v>
      </c>
      <c r="B260" s="342">
        <v>42050</v>
      </c>
      <c r="C260" s="360" t="s">
        <v>1289</v>
      </c>
      <c r="D260" s="360" t="s">
        <v>1251</v>
      </c>
      <c r="E260" s="430" t="s">
        <v>1289</v>
      </c>
      <c r="F260" s="430" t="s">
        <v>7082</v>
      </c>
      <c r="G260" s="359" t="str">
        <f>IF(F260&lt;&gt;"",LOOKUP(F260,Governorate,data!$E$2:$E$19),"")</f>
        <v>IQ-G10</v>
      </c>
      <c r="H260" s="415" t="s">
        <v>7083</v>
      </c>
      <c r="I260" s="359" t="str">
        <f ca="1">IF(H260&lt;&gt;"",LOOKUP(H260,District2,data!$P$2:$P$19),"")</f>
        <v>IQ-D058</v>
      </c>
      <c r="J260" s="430"/>
      <c r="K260" s="430" t="s">
        <v>7126</v>
      </c>
      <c r="L260" s="430" t="s">
        <v>1256</v>
      </c>
      <c r="M260" s="415" t="s">
        <v>7158</v>
      </c>
      <c r="N260" s="430" t="s">
        <v>1261</v>
      </c>
      <c r="O260" s="422">
        <v>250</v>
      </c>
      <c r="P260" s="422">
        <v>250</v>
      </c>
      <c r="Q260" s="422"/>
      <c r="R260" s="431"/>
      <c r="S260" s="431">
        <v>0</v>
      </c>
      <c r="T260" s="431">
        <v>0</v>
      </c>
      <c r="U260" s="431">
        <v>250</v>
      </c>
      <c r="V260" s="431">
        <v>1000</v>
      </c>
      <c r="W260" s="431">
        <v>1000</v>
      </c>
      <c r="X260" s="431">
        <v>0</v>
      </c>
      <c r="Y260" s="431">
        <v>0</v>
      </c>
      <c r="Z260" s="431">
        <v>0</v>
      </c>
      <c r="AA260" s="431">
        <v>250</v>
      </c>
      <c r="AB260" s="431">
        <v>250</v>
      </c>
      <c r="AC260" s="431">
        <v>250</v>
      </c>
      <c r="AD260" s="431">
        <v>0</v>
      </c>
      <c r="AE260" s="431">
        <v>0</v>
      </c>
      <c r="AF260" s="431">
        <v>0</v>
      </c>
      <c r="AG260" s="431">
        <v>0</v>
      </c>
      <c r="AH260" s="431">
        <v>0</v>
      </c>
      <c r="AI260" s="431">
        <v>0</v>
      </c>
      <c r="AJ260" s="431">
        <v>0</v>
      </c>
      <c r="AK260" s="431">
        <v>0</v>
      </c>
      <c r="AL260" s="432">
        <v>250</v>
      </c>
      <c r="AM260" s="431">
        <v>250</v>
      </c>
      <c r="AN260" s="432">
        <v>0</v>
      </c>
      <c r="AO260" s="431">
        <v>0</v>
      </c>
      <c r="AP260" s="431">
        <v>1000</v>
      </c>
      <c r="AQ260" s="431"/>
    </row>
    <row r="261" spans="1:43" ht="12.75" customHeight="1">
      <c r="A261" s="157">
        <v>260</v>
      </c>
      <c r="B261" s="341">
        <v>42050</v>
      </c>
      <c r="C261" s="360" t="s">
        <v>1289</v>
      </c>
      <c r="D261" s="360" t="s">
        <v>1251</v>
      </c>
      <c r="E261" s="430" t="s">
        <v>1289</v>
      </c>
      <c r="F261" s="430" t="s">
        <v>7082</v>
      </c>
      <c r="G261" s="359" t="str">
        <f>IF(F261&lt;&gt;"",LOOKUP(F261,Governorate,data!$E$2:$E$19),"")</f>
        <v>IQ-G10</v>
      </c>
      <c r="H261" s="415" t="s">
        <v>7083</v>
      </c>
      <c r="I261" s="359" t="str">
        <f ca="1">IF(H261&lt;&gt;"",LOOKUP(H261,District2,data!$P$2:$P$19),"")</f>
        <v>IQ-D058</v>
      </c>
      <c r="J261" s="430"/>
      <c r="K261" s="430" t="s">
        <v>7126</v>
      </c>
      <c r="L261" s="430" t="s">
        <v>1256</v>
      </c>
      <c r="M261" s="415" t="s">
        <v>7158</v>
      </c>
      <c r="N261" s="430" t="s">
        <v>1261</v>
      </c>
      <c r="O261" s="422">
        <v>250</v>
      </c>
      <c r="P261" s="422">
        <v>250</v>
      </c>
      <c r="Q261" s="422"/>
      <c r="R261" s="431"/>
      <c r="S261" s="431">
        <v>0</v>
      </c>
      <c r="T261" s="431">
        <v>0</v>
      </c>
      <c r="U261" s="431">
        <v>250</v>
      </c>
      <c r="V261" s="431">
        <v>1000</v>
      </c>
      <c r="W261" s="431">
        <v>1000</v>
      </c>
      <c r="X261" s="431">
        <v>0</v>
      </c>
      <c r="Y261" s="431">
        <v>0</v>
      </c>
      <c r="Z261" s="431">
        <v>0</v>
      </c>
      <c r="AA261" s="431">
        <v>250</v>
      </c>
      <c r="AB261" s="431">
        <v>250</v>
      </c>
      <c r="AC261" s="431">
        <v>250</v>
      </c>
      <c r="AD261" s="431">
        <v>0</v>
      </c>
      <c r="AE261" s="431">
        <v>0</v>
      </c>
      <c r="AF261" s="431">
        <v>0</v>
      </c>
      <c r="AG261" s="431">
        <v>0</v>
      </c>
      <c r="AH261" s="431">
        <v>0</v>
      </c>
      <c r="AI261" s="431">
        <v>0</v>
      </c>
      <c r="AJ261" s="431">
        <v>0</v>
      </c>
      <c r="AK261" s="431">
        <v>0</v>
      </c>
      <c r="AL261" s="432">
        <v>250</v>
      </c>
      <c r="AM261" s="431">
        <v>250</v>
      </c>
      <c r="AN261" s="432">
        <v>0</v>
      </c>
      <c r="AO261" s="431">
        <v>0</v>
      </c>
      <c r="AP261" s="431">
        <v>1000</v>
      </c>
      <c r="AQ261" s="431"/>
    </row>
    <row r="262" spans="1:43" ht="12.75" customHeight="1">
      <c r="A262" s="157">
        <v>261</v>
      </c>
      <c r="B262" s="342">
        <v>42050</v>
      </c>
      <c r="C262" s="360" t="s">
        <v>1289</v>
      </c>
      <c r="D262" s="360" t="s">
        <v>1251</v>
      </c>
      <c r="E262" s="430" t="s">
        <v>1289</v>
      </c>
      <c r="F262" s="430" t="s">
        <v>7099</v>
      </c>
      <c r="G262" s="359" t="str">
        <f>IF(F262&lt;&gt;"",LOOKUP(F262,Governorate,data!$E$2:$E$19),"")</f>
        <v>IQ-G16</v>
      </c>
      <c r="H262" s="415" t="s">
        <v>7219</v>
      </c>
      <c r="I262" s="359" t="str">
        <f ca="1">IF(H262&lt;&gt;"",LOOKUP(H262,District2,data!$P$2:$P$19),"")</f>
        <v>IQ-D097</v>
      </c>
      <c r="J262" s="430"/>
      <c r="K262" s="430" t="s">
        <v>7126</v>
      </c>
      <c r="L262" s="430" t="s">
        <v>1256</v>
      </c>
      <c r="M262" s="415" t="s">
        <v>7158</v>
      </c>
      <c r="N262" s="430" t="s">
        <v>1261</v>
      </c>
      <c r="O262" s="422">
        <v>200</v>
      </c>
      <c r="P262" s="422">
        <v>200</v>
      </c>
      <c r="Q262" s="422"/>
      <c r="R262" s="431"/>
      <c r="S262" s="431">
        <v>0</v>
      </c>
      <c r="T262" s="431">
        <v>0</v>
      </c>
      <c r="U262" s="431">
        <v>200</v>
      </c>
      <c r="V262" s="431">
        <v>800</v>
      </c>
      <c r="W262" s="431">
        <v>800</v>
      </c>
      <c r="X262" s="431">
        <v>0</v>
      </c>
      <c r="Y262" s="431">
        <v>0</v>
      </c>
      <c r="Z262" s="431">
        <v>0</v>
      </c>
      <c r="AA262" s="431">
        <v>200</v>
      </c>
      <c r="AB262" s="431">
        <v>200</v>
      </c>
      <c r="AC262" s="431">
        <v>200</v>
      </c>
      <c r="AD262" s="431">
        <v>0</v>
      </c>
      <c r="AE262" s="431">
        <v>0</v>
      </c>
      <c r="AF262" s="431">
        <v>0</v>
      </c>
      <c r="AG262" s="431">
        <v>0</v>
      </c>
      <c r="AH262" s="431">
        <v>0</v>
      </c>
      <c r="AI262" s="431">
        <v>0</v>
      </c>
      <c r="AJ262" s="431">
        <v>0</v>
      </c>
      <c r="AK262" s="431">
        <v>0</v>
      </c>
      <c r="AL262" s="432">
        <v>200</v>
      </c>
      <c r="AM262" s="431">
        <v>200</v>
      </c>
      <c r="AN262" s="432">
        <v>0</v>
      </c>
      <c r="AO262" s="431">
        <v>0</v>
      </c>
      <c r="AP262" s="431">
        <v>800</v>
      </c>
      <c r="AQ262" s="431"/>
    </row>
    <row r="263" spans="1:43" ht="12.75" customHeight="1">
      <c r="A263" s="157">
        <v>262</v>
      </c>
      <c r="B263" s="418">
        <v>42050</v>
      </c>
      <c r="C263" s="415" t="s">
        <v>1321</v>
      </c>
      <c r="D263" s="430" t="s">
        <v>1251</v>
      </c>
      <c r="E263" s="415"/>
      <c r="F263" s="415" t="s">
        <v>7101</v>
      </c>
      <c r="G263" s="60" t="str">
        <f>IF(F263&lt;&gt;"",LOOKUP(F263,Governorate,data!$E$2:$E$19),"")</f>
        <v>IQ-G07</v>
      </c>
      <c r="H263" s="415"/>
      <c r="I263" s="60" t="str">
        <f>IF(H263&lt;&gt;"",LOOKUP(H263,District2,data!$P$2:$P$19),"")</f>
        <v/>
      </c>
      <c r="J263" s="415"/>
      <c r="K263" s="415" t="s">
        <v>1259</v>
      </c>
      <c r="L263" s="415" t="s">
        <v>1256</v>
      </c>
      <c r="M263" s="415" t="s">
        <v>7158</v>
      </c>
      <c r="N263" s="415" t="s">
        <v>1261</v>
      </c>
      <c r="O263" s="175">
        <v>50</v>
      </c>
      <c r="P263" s="175">
        <v>50</v>
      </c>
      <c r="Q263" s="175"/>
      <c r="R263" s="431"/>
      <c r="S263" s="431">
        <v>0</v>
      </c>
      <c r="T263" s="431">
        <v>0</v>
      </c>
      <c r="U263" s="431">
        <v>50</v>
      </c>
      <c r="V263" s="431">
        <v>300</v>
      </c>
      <c r="W263" s="431">
        <v>300</v>
      </c>
      <c r="X263" s="431">
        <v>50</v>
      </c>
      <c r="Y263" s="431">
        <v>50</v>
      </c>
      <c r="Z263" s="431">
        <v>0</v>
      </c>
      <c r="AA263" s="431">
        <v>0</v>
      </c>
      <c r="AB263" s="431">
        <v>50</v>
      </c>
      <c r="AC263" s="431">
        <v>0</v>
      </c>
      <c r="AD263" s="431">
        <v>0</v>
      </c>
      <c r="AE263" s="431">
        <v>0</v>
      </c>
      <c r="AF263" s="431">
        <v>0</v>
      </c>
      <c r="AG263" s="431">
        <v>0</v>
      </c>
      <c r="AH263" s="431">
        <v>0</v>
      </c>
      <c r="AI263" s="431">
        <v>0</v>
      </c>
      <c r="AJ263" s="431">
        <v>0</v>
      </c>
      <c r="AK263" s="431">
        <v>0</v>
      </c>
      <c r="AL263" s="432">
        <v>0</v>
      </c>
      <c r="AM263" s="431">
        <v>0</v>
      </c>
      <c r="AN263" s="432">
        <v>0</v>
      </c>
      <c r="AO263" s="431">
        <v>0</v>
      </c>
      <c r="AP263" s="431">
        <v>0</v>
      </c>
      <c r="AQ263" s="431"/>
    </row>
    <row r="264" spans="1:43" ht="12.75" customHeight="1">
      <c r="A264" s="157">
        <v>263</v>
      </c>
      <c r="B264" s="418">
        <v>42050</v>
      </c>
      <c r="C264" s="360" t="s">
        <v>1321</v>
      </c>
      <c r="D264" s="430" t="s">
        <v>1251</v>
      </c>
      <c r="E264" s="360"/>
      <c r="F264" s="430" t="s">
        <v>7082</v>
      </c>
      <c r="G264" s="359" t="str">
        <f>IF(F264&lt;&gt;"",LOOKUP(F264,Governorate,data!$E$2:$E$19),"")</f>
        <v>IQ-G10</v>
      </c>
      <c r="H264" s="415"/>
      <c r="I264" s="359" t="str">
        <f>IF(H264&lt;&gt;"",LOOKUP(H264,District2,data!$P$2:$P$19),"")</f>
        <v/>
      </c>
      <c r="J264" s="430"/>
      <c r="K264" s="430" t="s">
        <v>1259</v>
      </c>
      <c r="L264" s="430" t="s">
        <v>1256</v>
      </c>
      <c r="M264" s="430" t="s">
        <v>7158</v>
      </c>
      <c r="N264" s="430" t="s">
        <v>1261</v>
      </c>
      <c r="O264" s="175">
        <v>350</v>
      </c>
      <c r="P264" s="175">
        <v>350</v>
      </c>
      <c r="Q264" s="175"/>
      <c r="R264" s="431"/>
      <c r="S264" s="431">
        <v>0</v>
      </c>
      <c r="T264" s="431">
        <v>0</v>
      </c>
      <c r="U264" s="431">
        <v>350</v>
      </c>
      <c r="V264" s="431">
        <v>2100</v>
      </c>
      <c r="W264" s="431">
        <v>2100</v>
      </c>
      <c r="X264" s="431">
        <v>350</v>
      </c>
      <c r="Y264" s="431">
        <v>350</v>
      </c>
      <c r="Z264" s="431">
        <v>0</v>
      </c>
      <c r="AA264" s="431">
        <v>0</v>
      </c>
      <c r="AB264" s="431">
        <v>350</v>
      </c>
      <c r="AC264" s="431">
        <v>0</v>
      </c>
      <c r="AD264" s="431">
        <v>0</v>
      </c>
      <c r="AE264" s="431">
        <v>0</v>
      </c>
      <c r="AF264" s="431">
        <v>0</v>
      </c>
      <c r="AG264" s="431">
        <v>0</v>
      </c>
      <c r="AH264" s="431">
        <v>0</v>
      </c>
      <c r="AI264" s="431">
        <v>0</v>
      </c>
      <c r="AJ264" s="431">
        <v>0</v>
      </c>
      <c r="AK264" s="431">
        <v>0</v>
      </c>
      <c r="AL264" s="432">
        <v>0</v>
      </c>
      <c r="AM264" s="431">
        <v>0</v>
      </c>
      <c r="AN264" s="432">
        <v>0</v>
      </c>
      <c r="AO264" s="431">
        <v>0</v>
      </c>
      <c r="AP264" s="431">
        <v>0</v>
      </c>
      <c r="AQ264" s="431"/>
    </row>
    <row r="265" spans="1:43" ht="12.75" customHeight="1">
      <c r="A265" s="157">
        <v>264</v>
      </c>
      <c r="B265" s="418">
        <v>42050</v>
      </c>
      <c r="C265" s="430" t="s">
        <v>1321</v>
      </c>
      <c r="D265" s="430" t="s">
        <v>1251</v>
      </c>
      <c r="E265" s="360"/>
      <c r="F265" s="430" t="s">
        <v>7089</v>
      </c>
      <c r="G265" s="359" t="str">
        <f>IF(F265&lt;&gt;"",LOOKUP(F265,Governorate,data!$E$2:$E$19),"")</f>
        <v>IQ-G17</v>
      </c>
      <c r="H265" s="415"/>
      <c r="I265" s="359" t="str">
        <f>IF(H265&lt;&gt;"",LOOKUP(H265,District2,data!$P$2:$P$19),"")</f>
        <v/>
      </c>
      <c r="J265" s="430"/>
      <c r="K265" s="430" t="s">
        <v>1259</v>
      </c>
      <c r="L265" s="430" t="s">
        <v>1256</v>
      </c>
      <c r="M265" s="430" t="s">
        <v>7158</v>
      </c>
      <c r="N265" s="430" t="s">
        <v>1261</v>
      </c>
      <c r="O265" s="175">
        <v>250</v>
      </c>
      <c r="P265" s="175">
        <v>250</v>
      </c>
      <c r="Q265" s="175"/>
      <c r="R265" s="431"/>
      <c r="S265" s="431">
        <v>0</v>
      </c>
      <c r="T265" s="431">
        <v>0</v>
      </c>
      <c r="U265" s="431">
        <v>250</v>
      </c>
      <c r="V265" s="431">
        <v>1500</v>
      </c>
      <c r="W265" s="431">
        <v>1500</v>
      </c>
      <c r="X265" s="431">
        <v>250</v>
      </c>
      <c r="Y265" s="431">
        <v>250</v>
      </c>
      <c r="Z265" s="431">
        <v>0</v>
      </c>
      <c r="AA265" s="431">
        <v>0</v>
      </c>
      <c r="AB265" s="431">
        <v>250</v>
      </c>
      <c r="AC265" s="431">
        <v>0</v>
      </c>
      <c r="AD265" s="431">
        <v>0</v>
      </c>
      <c r="AE265" s="431">
        <v>0</v>
      </c>
      <c r="AF265" s="431">
        <v>0</v>
      </c>
      <c r="AG265" s="431">
        <v>0</v>
      </c>
      <c r="AH265" s="431">
        <v>0</v>
      </c>
      <c r="AI265" s="431">
        <v>0</v>
      </c>
      <c r="AJ265" s="431">
        <v>0</v>
      </c>
      <c r="AK265" s="431">
        <v>0</v>
      </c>
      <c r="AL265" s="432">
        <v>0</v>
      </c>
      <c r="AM265" s="431">
        <v>0</v>
      </c>
      <c r="AN265" s="432">
        <v>0</v>
      </c>
      <c r="AO265" s="431">
        <v>0</v>
      </c>
      <c r="AP265" s="431">
        <v>0</v>
      </c>
      <c r="AQ265" s="431"/>
    </row>
    <row r="266" spans="1:43" ht="12.75" customHeight="1">
      <c r="A266" s="157">
        <v>265</v>
      </c>
      <c r="B266" s="341">
        <v>42050</v>
      </c>
      <c r="C266" s="430" t="s">
        <v>1270</v>
      </c>
      <c r="D266" s="430" t="s">
        <v>1250</v>
      </c>
      <c r="E266" s="430" t="s">
        <v>1285</v>
      </c>
      <c r="F266" s="430" t="s">
        <v>1347</v>
      </c>
      <c r="G266" s="359" t="str">
        <f>IF(F266&lt;&gt;"",LOOKUP(F266,Governorate,data!$E$2:$E$19),"")</f>
        <v>IQ-G08</v>
      </c>
      <c r="H266" s="415" t="s">
        <v>1348</v>
      </c>
      <c r="I266" s="359" t="str">
        <f ca="1">IF(H266&lt;&gt;"",LOOKUP(H266,District2,data!$P$2:$P$19),"")</f>
        <v>IQ-D051</v>
      </c>
      <c r="J266" s="430"/>
      <c r="K266" s="430" t="s">
        <v>7126</v>
      </c>
      <c r="L266" s="430" t="s">
        <v>1256</v>
      </c>
      <c r="M266" s="430" t="s">
        <v>7158</v>
      </c>
      <c r="N266" s="430" t="s">
        <v>7125</v>
      </c>
      <c r="O266" s="44">
        <v>170</v>
      </c>
      <c r="P266" s="422"/>
      <c r="Q266" s="422"/>
      <c r="R266" s="431"/>
      <c r="S266" s="431">
        <v>0</v>
      </c>
      <c r="T266" s="431">
        <v>0</v>
      </c>
      <c r="U266" s="431">
        <v>0</v>
      </c>
      <c r="V266" s="431">
        <v>0</v>
      </c>
      <c r="W266" s="431">
        <v>0</v>
      </c>
      <c r="X266" s="431">
        <v>0</v>
      </c>
      <c r="Y266" s="431">
        <v>0</v>
      </c>
      <c r="Z266" s="431">
        <v>0</v>
      </c>
      <c r="AA266" s="431">
        <v>0</v>
      </c>
      <c r="AB266" s="431">
        <v>0</v>
      </c>
      <c r="AC266" s="347">
        <v>244</v>
      </c>
      <c r="AD266" s="347">
        <v>488</v>
      </c>
      <c r="AE266" s="431">
        <v>0</v>
      </c>
      <c r="AF266" s="347">
        <v>488</v>
      </c>
      <c r="AG266" s="431">
        <v>0</v>
      </c>
      <c r="AH266" s="431">
        <v>0</v>
      </c>
      <c r="AI266" s="431">
        <v>0</v>
      </c>
      <c r="AJ266" s="431">
        <v>0</v>
      </c>
      <c r="AK266" s="431">
        <v>0</v>
      </c>
      <c r="AL266" s="431">
        <v>0</v>
      </c>
      <c r="AM266" s="431">
        <v>0</v>
      </c>
      <c r="AN266" s="431">
        <v>0</v>
      </c>
      <c r="AO266" s="431">
        <v>0</v>
      </c>
      <c r="AP266" s="431">
        <v>0</v>
      </c>
      <c r="AQ266" s="431"/>
    </row>
    <row r="267" spans="1:43" ht="12.75" customHeight="1">
      <c r="A267" s="157">
        <v>266</v>
      </c>
      <c r="B267" s="341">
        <v>42050</v>
      </c>
      <c r="C267" s="48" t="s">
        <v>1284</v>
      </c>
      <c r="D267" s="430" t="s">
        <v>1250</v>
      </c>
      <c r="E267" s="355" t="s">
        <v>1291</v>
      </c>
      <c r="F267" s="430" t="s">
        <v>1347</v>
      </c>
      <c r="G267" s="359"/>
      <c r="H267" s="355" t="s">
        <v>23</v>
      </c>
      <c r="I267" s="359"/>
      <c r="J267" s="430"/>
      <c r="K267" s="430" t="s">
        <v>7126</v>
      </c>
      <c r="L267" s="430" t="s">
        <v>1256</v>
      </c>
      <c r="M267" s="430" t="s">
        <v>7158</v>
      </c>
      <c r="N267" s="430"/>
      <c r="O267" s="347">
        <v>5</v>
      </c>
      <c r="P267" s="175">
        <v>5</v>
      </c>
      <c r="Q267" s="175"/>
      <c r="R267" s="431"/>
      <c r="S267" s="431">
        <v>0</v>
      </c>
      <c r="T267" s="431">
        <v>0</v>
      </c>
      <c r="U267" s="431">
        <v>0</v>
      </c>
      <c r="V267" s="431">
        <v>0</v>
      </c>
      <c r="W267" s="347">
        <v>30</v>
      </c>
      <c r="X267" s="347">
        <v>0</v>
      </c>
      <c r="Y267" s="347">
        <v>10</v>
      </c>
      <c r="Z267" s="431">
        <v>0</v>
      </c>
      <c r="AA267" s="347">
        <v>5</v>
      </c>
      <c r="AB267" s="347">
        <v>0</v>
      </c>
      <c r="AC267" s="347">
        <v>0</v>
      </c>
      <c r="AD267" s="347">
        <v>0</v>
      </c>
      <c r="AE267" s="347">
        <v>0</v>
      </c>
      <c r="AF267" s="347">
        <v>0</v>
      </c>
      <c r="AG267" s="347">
        <v>0</v>
      </c>
      <c r="AH267" s="347">
        <v>0</v>
      </c>
      <c r="AI267" s="347">
        <v>0</v>
      </c>
      <c r="AJ267" s="347">
        <v>0</v>
      </c>
      <c r="AK267" s="347">
        <v>0</v>
      </c>
      <c r="AL267" s="347">
        <v>0</v>
      </c>
      <c r="AM267" s="347">
        <v>0</v>
      </c>
      <c r="AN267" s="347">
        <v>0</v>
      </c>
      <c r="AO267" s="347">
        <v>0</v>
      </c>
      <c r="AP267" s="347">
        <v>0</v>
      </c>
      <c r="AQ267" s="431"/>
    </row>
    <row r="268" spans="1:43" ht="12.75" customHeight="1">
      <c r="A268" s="157">
        <v>267</v>
      </c>
      <c r="B268" s="341">
        <v>42050</v>
      </c>
      <c r="C268" s="48" t="s">
        <v>1284</v>
      </c>
      <c r="D268" s="430" t="s">
        <v>1250</v>
      </c>
      <c r="E268" s="355" t="s">
        <v>1291</v>
      </c>
      <c r="F268" s="430" t="s">
        <v>1347</v>
      </c>
      <c r="G268" s="359"/>
      <c r="H268" s="355" t="s">
        <v>23</v>
      </c>
      <c r="I268" s="359"/>
      <c r="J268" s="430"/>
      <c r="K268" s="430" t="s">
        <v>7126</v>
      </c>
      <c r="L268" s="430" t="s">
        <v>1256</v>
      </c>
      <c r="M268" s="430" t="s">
        <v>7158</v>
      </c>
      <c r="N268" s="430"/>
      <c r="O268" s="347">
        <v>16</v>
      </c>
      <c r="P268" s="175">
        <v>16</v>
      </c>
      <c r="Q268" s="175"/>
      <c r="R268" s="431"/>
      <c r="S268" s="431">
        <v>0</v>
      </c>
      <c r="T268" s="431">
        <v>0</v>
      </c>
      <c r="U268" s="431">
        <v>0</v>
      </c>
      <c r="V268" s="431">
        <v>0</v>
      </c>
      <c r="W268" s="347">
        <v>96</v>
      </c>
      <c r="X268" s="347">
        <v>0</v>
      </c>
      <c r="Y268" s="347">
        <v>32</v>
      </c>
      <c r="Z268" s="431">
        <v>0</v>
      </c>
      <c r="AA268" s="347">
        <v>16</v>
      </c>
      <c r="AB268" s="347">
        <v>0</v>
      </c>
      <c r="AC268" s="347">
        <v>0</v>
      </c>
      <c r="AD268" s="347">
        <v>0</v>
      </c>
      <c r="AE268" s="347">
        <v>0</v>
      </c>
      <c r="AF268" s="347">
        <v>0</v>
      </c>
      <c r="AG268" s="347">
        <v>0</v>
      </c>
      <c r="AH268" s="347">
        <v>0</v>
      </c>
      <c r="AI268" s="347">
        <v>0</v>
      </c>
      <c r="AJ268" s="347">
        <v>0</v>
      </c>
      <c r="AK268" s="347">
        <v>0</v>
      </c>
      <c r="AL268" s="347">
        <v>0</v>
      </c>
      <c r="AM268" s="347">
        <v>0</v>
      </c>
      <c r="AN268" s="347">
        <v>0</v>
      </c>
      <c r="AO268" s="347">
        <v>0</v>
      </c>
      <c r="AP268" s="347">
        <v>0</v>
      </c>
      <c r="AQ268" s="431"/>
    </row>
    <row r="269" spans="1:43" ht="12.75" customHeight="1">
      <c r="A269" s="157">
        <v>268</v>
      </c>
      <c r="B269" s="341">
        <v>42050</v>
      </c>
      <c r="C269" s="48" t="s">
        <v>1321</v>
      </c>
      <c r="D269" s="430" t="s">
        <v>1251</v>
      </c>
      <c r="E269" s="355" t="s">
        <v>1308</v>
      </c>
      <c r="F269" s="430" t="s">
        <v>1347</v>
      </c>
      <c r="G269" s="359"/>
      <c r="H269" s="355" t="s">
        <v>7242</v>
      </c>
      <c r="I269" s="359"/>
      <c r="J269" s="430"/>
      <c r="K269" s="430" t="s">
        <v>7126</v>
      </c>
      <c r="L269" s="430" t="s">
        <v>1256</v>
      </c>
      <c r="M269" s="430" t="s">
        <v>7158</v>
      </c>
      <c r="N269" s="430"/>
      <c r="O269" s="347">
        <v>750</v>
      </c>
      <c r="P269" s="175">
        <v>750</v>
      </c>
      <c r="Q269" s="175"/>
      <c r="R269" s="431"/>
      <c r="S269" s="431">
        <v>0</v>
      </c>
      <c r="T269" s="347">
        <v>750</v>
      </c>
      <c r="U269" s="347"/>
      <c r="V269" s="347"/>
      <c r="W269" s="347"/>
      <c r="X269" s="347"/>
      <c r="Y269" s="347"/>
      <c r="Z269" s="431"/>
      <c r="AA269" s="347"/>
      <c r="AB269" s="347"/>
      <c r="AC269" s="347"/>
      <c r="AD269" s="431"/>
      <c r="AE269" s="431"/>
      <c r="AF269" s="431"/>
      <c r="AG269" s="431"/>
      <c r="AH269" s="431"/>
      <c r="AI269" s="431"/>
      <c r="AJ269" s="431"/>
      <c r="AK269" s="431"/>
      <c r="AL269" s="432"/>
      <c r="AM269" s="431"/>
      <c r="AN269" s="432"/>
      <c r="AO269" s="431"/>
      <c r="AP269" s="431"/>
      <c r="AQ269" s="431"/>
    </row>
    <row r="270" spans="1:43" ht="12.75" customHeight="1">
      <c r="A270" s="157">
        <v>269</v>
      </c>
      <c r="B270" s="341">
        <v>42050</v>
      </c>
      <c r="C270" s="430" t="s">
        <v>1279</v>
      </c>
      <c r="D270" s="430" t="s">
        <v>1250</v>
      </c>
      <c r="E270" s="430"/>
      <c r="F270" s="430" t="s">
        <v>7111</v>
      </c>
      <c r="G270" s="359"/>
      <c r="H270" s="430" t="s">
        <v>7254</v>
      </c>
      <c r="I270" s="359"/>
      <c r="J270" s="430"/>
      <c r="K270" s="430" t="s">
        <v>1259</v>
      </c>
      <c r="L270" s="430" t="s">
        <v>1256</v>
      </c>
      <c r="M270" s="430" t="s">
        <v>7158</v>
      </c>
      <c r="N270" s="430" t="s">
        <v>1261</v>
      </c>
      <c r="O270" s="171">
        <v>390</v>
      </c>
      <c r="P270" s="422"/>
      <c r="Q270" s="45"/>
      <c r="R270" s="431"/>
      <c r="S270" s="431">
        <v>0</v>
      </c>
      <c r="T270" s="431">
        <v>0</v>
      </c>
      <c r="U270" s="431">
        <v>0</v>
      </c>
      <c r="V270" s="431">
        <v>0</v>
      </c>
      <c r="W270" s="431">
        <v>0</v>
      </c>
      <c r="X270" s="431">
        <v>390</v>
      </c>
      <c r="Y270" s="431">
        <v>0</v>
      </c>
      <c r="Z270" s="431">
        <v>0</v>
      </c>
      <c r="AA270" s="431">
        <v>0</v>
      </c>
      <c r="AB270" s="431">
        <v>0</v>
      </c>
      <c r="AC270" s="431">
        <v>390</v>
      </c>
      <c r="AD270" s="431">
        <v>0</v>
      </c>
      <c r="AE270" s="431">
        <v>0</v>
      </c>
      <c r="AF270" s="431">
        <v>0</v>
      </c>
      <c r="AG270" s="431">
        <v>0</v>
      </c>
      <c r="AH270" s="431">
        <v>0</v>
      </c>
      <c r="AI270" s="431">
        <v>0</v>
      </c>
      <c r="AJ270" s="431">
        <v>0</v>
      </c>
      <c r="AK270" s="431">
        <v>0</v>
      </c>
      <c r="AL270" s="431">
        <v>0</v>
      </c>
      <c r="AM270" s="431">
        <v>0</v>
      </c>
      <c r="AN270" s="431">
        <v>0</v>
      </c>
      <c r="AO270" s="431">
        <v>0</v>
      </c>
      <c r="AP270" s="431">
        <v>0</v>
      </c>
      <c r="AQ270" s="431"/>
    </row>
    <row r="271" spans="1:43" ht="12.75" customHeight="1">
      <c r="A271" s="157">
        <v>270</v>
      </c>
      <c r="B271" s="341">
        <v>42050</v>
      </c>
      <c r="C271" s="430" t="s">
        <v>1279</v>
      </c>
      <c r="D271" s="430" t="s">
        <v>1250</v>
      </c>
      <c r="E271" s="430"/>
      <c r="F271" s="430" t="s">
        <v>7111</v>
      </c>
      <c r="G271" s="359"/>
      <c r="H271" s="430" t="s">
        <v>7254</v>
      </c>
      <c r="I271" s="359"/>
      <c r="J271" s="430"/>
      <c r="K271" s="430" t="s">
        <v>1259</v>
      </c>
      <c r="L271" s="430" t="s">
        <v>1256</v>
      </c>
      <c r="M271" s="430" t="s">
        <v>7158</v>
      </c>
      <c r="N271" s="430" t="s">
        <v>1261</v>
      </c>
      <c r="O271" s="171">
        <v>531</v>
      </c>
      <c r="P271" s="422"/>
      <c r="Q271" s="45"/>
      <c r="R271" s="431"/>
      <c r="S271" s="431">
        <v>0</v>
      </c>
      <c r="T271" s="431">
        <v>0</v>
      </c>
      <c r="U271" s="431">
        <v>0</v>
      </c>
      <c r="V271" s="431">
        <v>0</v>
      </c>
      <c r="W271" s="431">
        <v>0</v>
      </c>
      <c r="X271" s="431">
        <v>531</v>
      </c>
      <c r="Y271" s="431">
        <v>0</v>
      </c>
      <c r="Z271" s="431">
        <v>0</v>
      </c>
      <c r="AA271" s="431">
        <v>0</v>
      </c>
      <c r="AB271" s="431">
        <v>0</v>
      </c>
      <c r="AC271" s="431">
        <v>531</v>
      </c>
      <c r="AD271" s="431">
        <v>0</v>
      </c>
      <c r="AE271" s="431">
        <v>0</v>
      </c>
      <c r="AF271" s="431">
        <v>0</v>
      </c>
      <c r="AG271" s="431">
        <v>0</v>
      </c>
      <c r="AH271" s="431">
        <v>0</v>
      </c>
      <c r="AI271" s="431">
        <v>0</v>
      </c>
      <c r="AJ271" s="431">
        <v>0</v>
      </c>
      <c r="AK271" s="431">
        <v>0</v>
      </c>
      <c r="AL271" s="431">
        <v>0</v>
      </c>
      <c r="AM271" s="431">
        <v>0</v>
      </c>
      <c r="AN271" s="431">
        <v>0</v>
      </c>
      <c r="AO271" s="431">
        <v>0</v>
      </c>
      <c r="AP271" s="431">
        <v>0</v>
      </c>
      <c r="AQ271" s="431"/>
    </row>
    <row r="272" spans="1:43" ht="12.75" customHeight="1">
      <c r="A272" s="157">
        <v>271</v>
      </c>
      <c r="B272" s="341">
        <v>42051</v>
      </c>
      <c r="C272" s="360" t="s">
        <v>1289</v>
      </c>
      <c r="D272" s="360" t="s">
        <v>1251</v>
      </c>
      <c r="E272" s="430" t="s">
        <v>1289</v>
      </c>
      <c r="F272" s="430" t="s">
        <v>7095</v>
      </c>
      <c r="G272" s="359" t="str">
        <f>IF(F272&lt;&gt;"",LOOKUP(F272,Governorate,data!$E$2:$E$19),"")</f>
        <v>IQ-G11</v>
      </c>
      <c r="H272" s="415" t="s">
        <v>7215</v>
      </c>
      <c r="I272" s="359" t="str">
        <f ca="1">IF(H272&lt;&gt;"",LOOKUP(H272,District2,data!$P$2:$P$19),"")</f>
        <v>IQ-D014</v>
      </c>
      <c r="J272" s="430"/>
      <c r="K272" s="430" t="s">
        <v>7126</v>
      </c>
      <c r="L272" s="430" t="s">
        <v>1256</v>
      </c>
      <c r="M272" s="415" t="s">
        <v>7158</v>
      </c>
      <c r="N272" s="430" t="s">
        <v>1261</v>
      </c>
      <c r="O272" s="422">
        <v>200</v>
      </c>
      <c r="P272" s="422">
        <v>200</v>
      </c>
      <c r="Q272" s="422"/>
      <c r="R272" s="431"/>
      <c r="S272" s="431">
        <v>0</v>
      </c>
      <c r="T272" s="431">
        <v>0</v>
      </c>
      <c r="U272" s="431">
        <v>200</v>
      </c>
      <c r="V272" s="431">
        <v>800</v>
      </c>
      <c r="W272" s="431">
        <v>800</v>
      </c>
      <c r="X272" s="431">
        <v>0</v>
      </c>
      <c r="Y272" s="431">
        <v>0</v>
      </c>
      <c r="Z272" s="431">
        <v>0</v>
      </c>
      <c r="AA272" s="431">
        <v>200</v>
      </c>
      <c r="AB272" s="431">
        <v>200</v>
      </c>
      <c r="AC272" s="431">
        <v>200</v>
      </c>
      <c r="AD272" s="431">
        <v>0</v>
      </c>
      <c r="AE272" s="431">
        <v>0</v>
      </c>
      <c r="AF272" s="431">
        <v>0</v>
      </c>
      <c r="AG272" s="431">
        <v>0</v>
      </c>
      <c r="AH272" s="431">
        <v>0</v>
      </c>
      <c r="AI272" s="431">
        <v>0</v>
      </c>
      <c r="AJ272" s="431">
        <v>0</v>
      </c>
      <c r="AK272" s="431">
        <v>0</v>
      </c>
      <c r="AL272" s="432">
        <v>200</v>
      </c>
      <c r="AM272" s="431">
        <v>200</v>
      </c>
      <c r="AN272" s="432">
        <v>0</v>
      </c>
      <c r="AO272" s="431">
        <v>0</v>
      </c>
      <c r="AP272" s="431">
        <v>800</v>
      </c>
      <c r="AQ272" s="431"/>
    </row>
    <row r="273" spans="1:43" ht="12.75" customHeight="1">
      <c r="A273" s="157">
        <v>272</v>
      </c>
      <c r="B273" s="342">
        <v>42051</v>
      </c>
      <c r="C273" s="360" t="s">
        <v>1289</v>
      </c>
      <c r="D273" s="360" t="s">
        <v>1251</v>
      </c>
      <c r="E273" s="430" t="s">
        <v>1289</v>
      </c>
      <c r="F273" s="430" t="s">
        <v>7095</v>
      </c>
      <c r="G273" s="359" t="str">
        <f>IF(F273&lt;&gt;"",LOOKUP(F273,Governorate,data!$E$2:$E$19),"")</f>
        <v>IQ-G11</v>
      </c>
      <c r="H273" s="415" t="s">
        <v>7216</v>
      </c>
      <c r="I273" s="359" t="str">
        <f ca="1">IF(H273&lt;&gt;"",LOOKUP(H273,District2,data!$P$2:$P$19),"")</f>
        <v>IQ-D087</v>
      </c>
      <c r="J273" s="430"/>
      <c r="K273" s="430" t="s">
        <v>7126</v>
      </c>
      <c r="L273" s="430" t="s">
        <v>1256</v>
      </c>
      <c r="M273" s="415" t="s">
        <v>7158</v>
      </c>
      <c r="N273" s="430" t="s">
        <v>1261</v>
      </c>
      <c r="O273" s="422">
        <v>225</v>
      </c>
      <c r="P273" s="422">
        <v>225</v>
      </c>
      <c r="Q273" s="422"/>
      <c r="R273" s="431"/>
      <c r="S273" s="431">
        <v>0</v>
      </c>
      <c r="T273" s="431">
        <v>0</v>
      </c>
      <c r="U273" s="431">
        <v>225</v>
      </c>
      <c r="V273" s="431">
        <v>900</v>
      </c>
      <c r="W273" s="431">
        <v>900</v>
      </c>
      <c r="X273" s="431">
        <v>0</v>
      </c>
      <c r="Y273" s="431">
        <v>0</v>
      </c>
      <c r="Z273" s="431">
        <v>0</v>
      </c>
      <c r="AA273" s="431">
        <v>225</v>
      </c>
      <c r="AB273" s="431">
        <v>225</v>
      </c>
      <c r="AC273" s="431">
        <v>225</v>
      </c>
      <c r="AD273" s="431">
        <v>0</v>
      </c>
      <c r="AE273" s="431">
        <v>0</v>
      </c>
      <c r="AF273" s="431">
        <v>0</v>
      </c>
      <c r="AG273" s="431">
        <v>0</v>
      </c>
      <c r="AH273" s="431">
        <v>0</v>
      </c>
      <c r="AI273" s="431">
        <v>0</v>
      </c>
      <c r="AJ273" s="431">
        <v>0</v>
      </c>
      <c r="AK273" s="431">
        <v>0</v>
      </c>
      <c r="AL273" s="432">
        <v>225</v>
      </c>
      <c r="AM273" s="431">
        <v>225</v>
      </c>
      <c r="AN273" s="432">
        <v>0</v>
      </c>
      <c r="AO273" s="431">
        <v>0</v>
      </c>
      <c r="AP273" s="431">
        <v>900</v>
      </c>
      <c r="AQ273" s="431"/>
    </row>
    <row r="274" spans="1:43" ht="12.75" customHeight="1">
      <c r="A274" s="157">
        <v>273</v>
      </c>
      <c r="B274" s="418">
        <v>42051</v>
      </c>
      <c r="C274" s="415" t="s">
        <v>1321</v>
      </c>
      <c r="D274" s="415" t="s">
        <v>1251</v>
      </c>
      <c r="E274" s="415"/>
      <c r="F274" s="415" t="s">
        <v>7101</v>
      </c>
      <c r="G274" s="60" t="str">
        <f>IF(F274&lt;&gt;"",LOOKUP(F274,Governorate,data!$E$2:$E$19),"")</f>
        <v>IQ-G07</v>
      </c>
      <c r="H274" s="415"/>
      <c r="I274" s="60" t="str">
        <f>IF(H274&lt;&gt;"",LOOKUP(H274,District2,data!$P$2:$P$19),"")</f>
        <v/>
      </c>
      <c r="J274" s="415"/>
      <c r="K274" s="415" t="s">
        <v>1259</v>
      </c>
      <c r="L274" s="415" t="s">
        <v>1256</v>
      </c>
      <c r="M274" s="415" t="s">
        <v>7158</v>
      </c>
      <c r="N274" s="415" t="s">
        <v>1261</v>
      </c>
      <c r="O274" s="175">
        <v>170</v>
      </c>
      <c r="P274" s="175">
        <v>170</v>
      </c>
      <c r="Q274" s="175"/>
      <c r="R274" s="431"/>
      <c r="S274" s="431">
        <v>0</v>
      </c>
      <c r="T274" s="431">
        <v>0</v>
      </c>
      <c r="U274" s="431">
        <v>170</v>
      </c>
      <c r="V274" s="431">
        <v>1020</v>
      </c>
      <c r="W274" s="431">
        <v>1020</v>
      </c>
      <c r="X274" s="431">
        <v>170</v>
      </c>
      <c r="Y274" s="431">
        <v>170</v>
      </c>
      <c r="Z274" s="431">
        <v>0</v>
      </c>
      <c r="AA274" s="431">
        <v>0</v>
      </c>
      <c r="AB274" s="431">
        <v>170</v>
      </c>
      <c r="AC274" s="431">
        <v>0</v>
      </c>
      <c r="AD274" s="431">
        <v>0</v>
      </c>
      <c r="AE274" s="431">
        <v>0</v>
      </c>
      <c r="AF274" s="431">
        <v>0</v>
      </c>
      <c r="AG274" s="431">
        <v>0</v>
      </c>
      <c r="AH274" s="431">
        <v>0</v>
      </c>
      <c r="AI274" s="431">
        <v>0</v>
      </c>
      <c r="AJ274" s="431">
        <v>0</v>
      </c>
      <c r="AK274" s="431">
        <v>0</v>
      </c>
      <c r="AL274" s="432">
        <v>0</v>
      </c>
      <c r="AM274" s="431">
        <v>0</v>
      </c>
      <c r="AN274" s="432">
        <v>0</v>
      </c>
      <c r="AO274" s="431">
        <v>0</v>
      </c>
      <c r="AP274" s="431">
        <v>0</v>
      </c>
      <c r="AQ274" s="431"/>
    </row>
    <row r="275" spans="1:43" ht="12.75" customHeight="1">
      <c r="A275" s="157">
        <v>274</v>
      </c>
      <c r="B275" s="418">
        <v>42051</v>
      </c>
      <c r="C275" s="415" t="s">
        <v>1321</v>
      </c>
      <c r="D275" s="415" t="s">
        <v>1251</v>
      </c>
      <c r="E275" s="415"/>
      <c r="F275" s="415" t="s">
        <v>7101</v>
      </c>
      <c r="G275" s="60" t="str">
        <f>IF(F275&lt;&gt;"",LOOKUP(F275,Governorate,data!$E$2:$E$19),"")</f>
        <v>IQ-G07</v>
      </c>
      <c r="H275" s="415"/>
      <c r="I275" s="60" t="str">
        <f>IF(H275&lt;&gt;"",LOOKUP(H275,District2,data!$P$2:$P$19),"")</f>
        <v/>
      </c>
      <c r="J275" s="415"/>
      <c r="K275" s="415" t="s">
        <v>1259</v>
      </c>
      <c r="L275" s="415" t="s">
        <v>1256</v>
      </c>
      <c r="M275" s="415" t="s">
        <v>7158</v>
      </c>
      <c r="N275" s="415" t="s">
        <v>1261</v>
      </c>
      <c r="O275" s="175">
        <v>96</v>
      </c>
      <c r="P275" s="175">
        <v>96</v>
      </c>
      <c r="Q275" s="175"/>
      <c r="R275" s="431"/>
      <c r="S275" s="431">
        <v>0</v>
      </c>
      <c r="T275" s="431">
        <v>0</v>
      </c>
      <c r="U275" s="431">
        <v>96</v>
      </c>
      <c r="V275" s="431">
        <v>576</v>
      </c>
      <c r="W275" s="431">
        <v>576</v>
      </c>
      <c r="X275" s="431">
        <v>96</v>
      </c>
      <c r="Y275" s="431">
        <v>96</v>
      </c>
      <c r="Z275" s="431">
        <v>0</v>
      </c>
      <c r="AA275" s="431">
        <v>0</v>
      </c>
      <c r="AB275" s="431">
        <v>96</v>
      </c>
      <c r="AC275" s="431">
        <v>0</v>
      </c>
      <c r="AD275" s="431">
        <v>0</v>
      </c>
      <c r="AE275" s="431">
        <v>0</v>
      </c>
      <c r="AF275" s="431">
        <v>0</v>
      </c>
      <c r="AG275" s="431">
        <v>0</v>
      </c>
      <c r="AH275" s="431">
        <v>0</v>
      </c>
      <c r="AI275" s="431">
        <v>0</v>
      </c>
      <c r="AJ275" s="431">
        <v>0</v>
      </c>
      <c r="AK275" s="431">
        <v>0</v>
      </c>
      <c r="AL275" s="432">
        <v>0</v>
      </c>
      <c r="AM275" s="431">
        <v>0</v>
      </c>
      <c r="AN275" s="432">
        <v>0</v>
      </c>
      <c r="AO275" s="431">
        <v>0</v>
      </c>
      <c r="AP275" s="431">
        <v>0</v>
      </c>
      <c r="AQ275" s="431"/>
    </row>
    <row r="276" spans="1:43" ht="12.75" customHeight="1">
      <c r="A276" s="157">
        <v>275</v>
      </c>
      <c r="B276" s="418">
        <v>42051</v>
      </c>
      <c r="C276" s="415" t="s">
        <v>1321</v>
      </c>
      <c r="D276" s="415" t="s">
        <v>1251</v>
      </c>
      <c r="E276" s="415"/>
      <c r="F276" s="415" t="s">
        <v>7101</v>
      </c>
      <c r="G276" s="60" t="str">
        <f>IF(F276&lt;&gt;"",LOOKUP(F276,Governorate,data!$E$2:$E$19),"")</f>
        <v>IQ-G07</v>
      </c>
      <c r="H276" s="415"/>
      <c r="I276" s="60" t="str">
        <f>IF(H276&lt;&gt;"",LOOKUP(H276,District2,data!$P$2:$P$19),"")</f>
        <v/>
      </c>
      <c r="J276" s="415"/>
      <c r="K276" s="415" t="s">
        <v>1259</v>
      </c>
      <c r="L276" s="415" t="s">
        <v>1256</v>
      </c>
      <c r="M276" s="415" t="s">
        <v>7158</v>
      </c>
      <c r="N276" s="415" t="s">
        <v>1261</v>
      </c>
      <c r="O276" s="175">
        <v>50</v>
      </c>
      <c r="P276" s="175">
        <v>50</v>
      </c>
      <c r="Q276" s="175"/>
      <c r="R276" s="431"/>
      <c r="S276" s="431">
        <v>0</v>
      </c>
      <c r="T276" s="431">
        <v>0</v>
      </c>
      <c r="U276" s="431">
        <v>50</v>
      </c>
      <c r="V276" s="431">
        <v>300</v>
      </c>
      <c r="W276" s="431">
        <v>300</v>
      </c>
      <c r="X276" s="431">
        <v>50</v>
      </c>
      <c r="Y276" s="431">
        <v>50</v>
      </c>
      <c r="Z276" s="431">
        <v>0</v>
      </c>
      <c r="AA276" s="431">
        <v>0</v>
      </c>
      <c r="AB276" s="431">
        <v>50</v>
      </c>
      <c r="AC276" s="431">
        <v>0</v>
      </c>
      <c r="AD276" s="431">
        <v>0</v>
      </c>
      <c r="AE276" s="431">
        <v>0</v>
      </c>
      <c r="AF276" s="431">
        <v>0</v>
      </c>
      <c r="AG276" s="431">
        <v>0</v>
      </c>
      <c r="AH276" s="431">
        <v>0</v>
      </c>
      <c r="AI276" s="431">
        <v>0</v>
      </c>
      <c r="AJ276" s="431">
        <v>0</v>
      </c>
      <c r="AK276" s="431">
        <v>0</v>
      </c>
      <c r="AL276" s="432">
        <v>0</v>
      </c>
      <c r="AM276" s="431">
        <v>0</v>
      </c>
      <c r="AN276" s="432">
        <v>0</v>
      </c>
      <c r="AO276" s="431">
        <v>0</v>
      </c>
      <c r="AP276" s="431">
        <v>0</v>
      </c>
      <c r="AQ276" s="431"/>
    </row>
    <row r="277" spans="1:43" ht="12.75" customHeight="1">
      <c r="A277" s="157">
        <v>276</v>
      </c>
      <c r="B277" s="418">
        <v>42051</v>
      </c>
      <c r="C277" s="415" t="s">
        <v>1321</v>
      </c>
      <c r="D277" s="415" t="s">
        <v>1251</v>
      </c>
      <c r="E277" s="415"/>
      <c r="F277" s="415" t="s">
        <v>7101</v>
      </c>
      <c r="G277" s="60" t="str">
        <f>IF(F277&lt;&gt;"",LOOKUP(F277,Governorate,data!$E$2:$E$19),"")</f>
        <v>IQ-G07</v>
      </c>
      <c r="H277" s="415"/>
      <c r="I277" s="60" t="str">
        <f>IF(H277&lt;&gt;"",LOOKUP(H277,District2,data!$P$2:$P$19),"")</f>
        <v/>
      </c>
      <c r="J277" s="415"/>
      <c r="K277" s="415" t="s">
        <v>1259</v>
      </c>
      <c r="L277" s="415" t="s">
        <v>1256</v>
      </c>
      <c r="M277" s="415" t="s">
        <v>7158</v>
      </c>
      <c r="N277" s="415" t="s">
        <v>1261</v>
      </c>
      <c r="O277" s="175">
        <v>50</v>
      </c>
      <c r="P277" s="175">
        <v>50</v>
      </c>
      <c r="Q277" s="175"/>
      <c r="R277" s="431"/>
      <c r="S277" s="431">
        <v>0</v>
      </c>
      <c r="T277" s="431">
        <v>0</v>
      </c>
      <c r="U277" s="431">
        <v>50</v>
      </c>
      <c r="V277" s="431">
        <v>300</v>
      </c>
      <c r="W277" s="431">
        <v>300</v>
      </c>
      <c r="X277" s="431">
        <v>50</v>
      </c>
      <c r="Y277" s="431">
        <v>50</v>
      </c>
      <c r="Z277" s="431">
        <v>0</v>
      </c>
      <c r="AA277" s="431">
        <v>0</v>
      </c>
      <c r="AB277" s="431">
        <v>50</v>
      </c>
      <c r="AC277" s="431">
        <v>0</v>
      </c>
      <c r="AD277" s="431">
        <v>0</v>
      </c>
      <c r="AE277" s="431">
        <v>0</v>
      </c>
      <c r="AF277" s="431">
        <v>0</v>
      </c>
      <c r="AG277" s="431">
        <v>0</v>
      </c>
      <c r="AH277" s="431">
        <v>0</v>
      </c>
      <c r="AI277" s="431">
        <v>0</v>
      </c>
      <c r="AJ277" s="431">
        <v>0</v>
      </c>
      <c r="AK277" s="431">
        <v>0</v>
      </c>
      <c r="AL277" s="432">
        <v>0</v>
      </c>
      <c r="AM277" s="431">
        <v>0</v>
      </c>
      <c r="AN277" s="432">
        <v>0</v>
      </c>
      <c r="AO277" s="431">
        <v>0</v>
      </c>
      <c r="AP277" s="431">
        <v>0</v>
      </c>
      <c r="AQ277" s="431"/>
    </row>
    <row r="278" spans="1:43" ht="12.75" customHeight="1">
      <c r="A278" s="157">
        <v>277</v>
      </c>
      <c r="B278" s="418">
        <v>42051</v>
      </c>
      <c r="C278" s="430" t="s">
        <v>1321</v>
      </c>
      <c r="D278" s="430" t="s">
        <v>1251</v>
      </c>
      <c r="E278" s="430"/>
      <c r="F278" s="430" t="s">
        <v>7082</v>
      </c>
      <c r="G278" s="359" t="str">
        <f>IF(F278&lt;&gt;"",LOOKUP(F278,Governorate,data!$E$2:$E$19),"")</f>
        <v>IQ-G10</v>
      </c>
      <c r="H278" s="415"/>
      <c r="I278" s="359" t="str">
        <f>IF(H278&lt;&gt;"",LOOKUP(H278,District2,data!$P$2:$P$19),"")</f>
        <v/>
      </c>
      <c r="J278" s="430"/>
      <c r="K278" s="430" t="s">
        <v>1259</v>
      </c>
      <c r="L278" s="430" t="s">
        <v>1256</v>
      </c>
      <c r="M278" s="430" t="s">
        <v>7158</v>
      </c>
      <c r="N278" s="430" t="s">
        <v>1261</v>
      </c>
      <c r="O278" s="175">
        <v>200</v>
      </c>
      <c r="P278" s="175">
        <v>200</v>
      </c>
      <c r="Q278" s="175"/>
      <c r="R278" s="431"/>
      <c r="S278" s="431">
        <v>0</v>
      </c>
      <c r="T278" s="431">
        <v>0</v>
      </c>
      <c r="U278" s="431">
        <v>200</v>
      </c>
      <c r="V278" s="431">
        <v>1200</v>
      </c>
      <c r="W278" s="431">
        <v>1200</v>
      </c>
      <c r="X278" s="431">
        <v>200</v>
      </c>
      <c r="Y278" s="431">
        <v>200</v>
      </c>
      <c r="Z278" s="431">
        <v>0</v>
      </c>
      <c r="AA278" s="431">
        <v>0</v>
      </c>
      <c r="AB278" s="431">
        <v>200</v>
      </c>
      <c r="AC278" s="431">
        <v>0</v>
      </c>
      <c r="AD278" s="431">
        <v>0</v>
      </c>
      <c r="AE278" s="431">
        <v>0</v>
      </c>
      <c r="AF278" s="431">
        <v>0</v>
      </c>
      <c r="AG278" s="431">
        <v>0</v>
      </c>
      <c r="AH278" s="431">
        <v>0</v>
      </c>
      <c r="AI278" s="431">
        <v>0</v>
      </c>
      <c r="AJ278" s="431">
        <v>0</v>
      </c>
      <c r="AK278" s="431">
        <v>0</v>
      </c>
      <c r="AL278" s="432">
        <v>0</v>
      </c>
      <c r="AM278" s="431">
        <v>0</v>
      </c>
      <c r="AN278" s="432">
        <v>0</v>
      </c>
      <c r="AO278" s="431">
        <v>0</v>
      </c>
      <c r="AP278" s="431">
        <v>0</v>
      </c>
      <c r="AQ278" s="431"/>
    </row>
    <row r="279" spans="1:43" ht="12.75" customHeight="1">
      <c r="A279" s="157">
        <v>278</v>
      </c>
      <c r="B279" s="418">
        <v>42051</v>
      </c>
      <c r="C279" s="430" t="s">
        <v>1321</v>
      </c>
      <c r="D279" s="430" t="s">
        <v>1251</v>
      </c>
      <c r="E279" s="430"/>
      <c r="F279" s="430" t="s">
        <v>7089</v>
      </c>
      <c r="G279" s="359" t="str">
        <f>IF(F279&lt;&gt;"",LOOKUP(F279,Governorate,data!$E$2:$E$19),"")</f>
        <v>IQ-G17</v>
      </c>
      <c r="H279" s="415"/>
      <c r="I279" s="359" t="str">
        <f>IF(H279&lt;&gt;"",LOOKUP(H279,District2,data!$P$2:$P$19),"")</f>
        <v/>
      </c>
      <c r="J279" s="430"/>
      <c r="K279" s="430" t="s">
        <v>1259</v>
      </c>
      <c r="L279" s="430" t="s">
        <v>1256</v>
      </c>
      <c r="M279" s="430" t="s">
        <v>7158</v>
      </c>
      <c r="N279" s="430" t="s">
        <v>1261</v>
      </c>
      <c r="O279" s="175">
        <v>250</v>
      </c>
      <c r="P279" s="175">
        <v>250</v>
      </c>
      <c r="Q279" s="175"/>
      <c r="R279" s="431"/>
      <c r="S279" s="431">
        <v>0</v>
      </c>
      <c r="T279" s="431">
        <v>0</v>
      </c>
      <c r="U279" s="431">
        <v>250</v>
      </c>
      <c r="V279" s="431">
        <v>1500</v>
      </c>
      <c r="W279" s="431">
        <v>1500</v>
      </c>
      <c r="X279" s="431">
        <v>250</v>
      </c>
      <c r="Y279" s="431">
        <v>250</v>
      </c>
      <c r="Z279" s="431">
        <v>0</v>
      </c>
      <c r="AA279" s="431">
        <v>0</v>
      </c>
      <c r="AB279" s="431">
        <v>250</v>
      </c>
      <c r="AC279" s="431">
        <v>0</v>
      </c>
      <c r="AD279" s="431">
        <v>0</v>
      </c>
      <c r="AE279" s="431">
        <v>0</v>
      </c>
      <c r="AF279" s="431">
        <v>0</v>
      </c>
      <c r="AG279" s="431">
        <v>0</v>
      </c>
      <c r="AH279" s="431">
        <v>0</v>
      </c>
      <c r="AI279" s="431">
        <v>0</v>
      </c>
      <c r="AJ279" s="431">
        <v>0</v>
      </c>
      <c r="AK279" s="431">
        <v>0</v>
      </c>
      <c r="AL279" s="432">
        <v>0</v>
      </c>
      <c r="AM279" s="431">
        <v>0</v>
      </c>
      <c r="AN279" s="432">
        <v>0</v>
      </c>
      <c r="AO279" s="431">
        <v>0</v>
      </c>
      <c r="AP279" s="431">
        <v>0</v>
      </c>
      <c r="AQ279" s="431"/>
    </row>
    <row r="280" spans="1:43" ht="12.75" customHeight="1">
      <c r="A280" s="157">
        <v>279</v>
      </c>
      <c r="B280" s="341">
        <v>42051</v>
      </c>
      <c r="C280" s="48" t="s">
        <v>1265</v>
      </c>
      <c r="D280" s="430" t="s">
        <v>1250</v>
      </c>
      <c r="E280" s="430"/>
      <c r="F280" s="430" t="s">
        <v>1347</v>
      </c>
      <c r="G280" s="359" t="str">
        <f>IF(F280&lt;&gt;"",LOOKUP(F280,Governorate,data!$E$2:$E$19),"")</f>
        <v>IQ-G08</v>
      </c>
      <c r="H280" s="415" t="s">
        <v>1348</v>
      </c>
      <c r="I280" s="359" t="str">
        <f ca="1">IF(H280&lt;&gt;"",LOOKUP(H280,District2,data!$P$2:$P$19),"")</f>
        <v>IQ-D051</v>
      </c>
      <c r="J280" s="430"/>
      <c r="K280" s="430" t="s">
        <v>7126</v>
      </c>
      <c r="L280" s="430" t="s">
        <v>1256</v>
      </c>
      <c r="M280" s="430" t="s">
        <v>7158</v>
      </c>
      <c r="N280" s="430" t="s">
        <v>7125</v>
      </c>
      <c r="O280" s="177" t="s">
        <v>7260</v>
      </c>
      <c r="P280" s="175"/>
      <c r="Q280" s="175"/>
      <c r="R280" s="431"/>
      <c r="S280" s="431">
        <v>0</v>
      </c>
      <c r="T280" s="431">
        <v>0</v>
      </c>
      <c r="U280" s="431">
        <v>0</v>
      </c>
      <c r="V280" s="431">
        <v>0</v>
      </c>
      <c r="W280" s="431">
        <v>0</v>
      </c>
      <c r="X280" s="431">
        <v>0</v>
      </c>
      <c r="Y280" s="431">
        <v>0</v>
      </c>
      <c r="Z280" s="431">
        <v>0</v>
      </c>
      <c r="AA280" s="431">
        <v>0</v>
      </c>
      <c r="AB280" s="431">
        <v>0</v>
      </c>
      <c r="AC280" s="431">
        <v>0</v>
      </c>
      <c r="AD280" s="431">
        <v>0</v>
      </c>
      <c r="AE280" s="431">
        <v>0</v>
      </c>
      <c r="AF280" s="431">
        <v>0</v>
      </c>
      <c r="AG280" s="431">
        <v>0</v>
      </c>
      <c r="AH280" s="431">
        <v>0</v>
      </c>
      <c r="AI280" s="431">
        <v>0</v>
      </c>
      <c r="AJ280" s="431">
        <v>0</v>
      </c>
      <c r="AK280" s="431">
        <v>0</v>
      </c>
      <c r="AL280" s="431">
        <v>0</v>
      </c>
      <c r="AM280" s="431">
        <v>0</v>
      </c>
      <c r="AN280" s="347">
        <v>818</v>
      </c>
      <c r="AO280" s="347">
        <v>818</v>
      </c>
      <c r="AP280" s="431">
        <v>0</v>
      </c>
      <c r="AQ280" s="431"/>
    </row>
    <row r="281" spans="1:43" ht="12.75" customHeight="1">
      <c r="A281" s="157">
        <v>280</v>
      </c>
      <c r="B281" s="341">
        <v>42051</v>
      </c>
      <c r="C281" s="430" t="s">
        <v>1270</v>
      </c>
      <c r="D281" s="430" t="s">
        <v>1250</v>
      </c>
      <c r="E281" s="430" t="s">
        <v>1285</v>
      </c>
      <c r="F281" s="430" t="s">
        <v>1347</v>
      </c>
      <c r="G281" s="359" t="str">
        <f>IF(F281&lt;&gt;"",LOOKUP(F281,Governorate,data!$E$2:$E$19),"")</f>
        <v>IQ-G08</v>
      </c>
      <c r="H281" s="415" t="s">
        <v>1348</v>
      </c>
      <c r="I281" s="359" t="str">
        <f ca="1">IF(H281&lt;&gt;"",LOOKUP(H281,District2,data!$P$2:$P$19),"")</f>
        <v>IQ-D051</v>
      </c>
      <c r="J281" s="430"/>
      <c r="K281" s="430" t="s">
        <v>7126</v>
      </c>
      <c r="L281" s="430" t="s">
        <v>1256</v>
      </c>
      <c r="M281" s="430" t="s">
        <v>7158</v>
      </c>
      <c r="N281" s="430" t="s">
        <v>7125</v>
      </c>
      <c r="O281" s="44">
        <v>169</v>
      </c>
      <c r="P281" s="422"/>
      <c r="Q281" s="422"/>
      <c r="R281" s="431"/>
      <c r="S281" s="431">
        <v>0</v>
      </c>
      <c r="T281" s="431">
        <v>0</v>
      </c>
      <c r="U281" s="431">
        <v>0</v>
      </c>
      <c r="V281" s="431">
        <v>0</v>
      </c>
      <c r="W281" s="431">
        <v>0</v>
      </c>
      <c r="X281" s="431">
        <v>0</v>
      </c>
      <c r="Y281" s="431">
        <v>0</v>
      </c>
      <c r="Z281" s="431">
        <v>0</v>
      </c>
      <c r="AA281" s="431">
        <v>0</v>
      </c>
      <c r="AB281" s="431">
        <v>0</v>
      </c>
      <c r="AC281" s="347">
        <v>236</v>
      </c>
      <c r="AD281" s="347">
        <v>472</v>
      </c>
      <c r="AE281" s="431">
        <v>0</v>
      </c>
      <c r="AF281" s="347">
        <v>472</v>
      </c>
      <c r="AG281" s="431">
        <v>0</v>
      </c>
      <c r="AH281" s="431">
        <v>0</v>
      </c>
      <c r="AI281" s="431">
        <v>0</v>
      </c>
      <c r="AJ281" s="431">
        <v>0</v>
      </c>
      <c r="AK281" s="431">
        <v>0</v>
      </c>
      <c r="AL281" s="431">
        <v>0</v>
      </c>
      <c r="AM281" s="431">
        <v>0</v>
      </c>
      <c r="AN281" s="431">
        <v>0</v>
      </c>
      <c r="AO281" s="431">
        <v>0</v>
      </c>
      <c r="AP281" s="431">
        <v>0</v>
      </c>
      <c r="AQ281" s="431"/>
    </row>
    <row r="282" spans="1:43" ht="12.75" customHeight="1">
      <c r="A282" s="157">
        <v>281</v>
      </c>
      <c r="B282" s="341">
        <v>42051</v>
      </c>
      <c r="C282" s="48" t="s">
        <v>1266</v>
      </c>
      <c r="D282" s="430" t="s">
        <v>1250</v>
      </c>
      <c r="E282" s="355"/>
      <c r="F282" s="430" t="s">
        <v>1347</v>
      </c>
      <c r="G282" s="359"/>
      <c r="H282" s="355" t="s">
        <v>24</v>
      </c>
      <c r="I282" s="359"/>
      <c r="J282" s="430"/>
      <c r="K282" s="430" t="s">
        <v>7126</v>
      </c>
      <c r="L282" s="430" t="s">
        <v>1256</v>
      </c>
      <c r="M282" s="430" t="s">
        <v>7158</v>
      </c>
      <c r="N282" s="430"/>
      <c r="O282" s="347">
        <v>45</v>
      </c>
      <c r="P282" s="175">
        <v>45</v>
      </c>
      <c r="Q282" s="175"/>
      <c r="R282" s="431"/>
      <c r="S282" s="431">
        <v>0</v>
      </c>
      <c r="T282" s="431">
        <v>0</v>
      </c>
      <c r="U282" s="431">
        <v>0</v>
      </c>
      <c r="V282" s="347">
        <v>270</v>
      </c>
      <c r="W282" s="347">
        <v>270</v>
      </c>
      <c r="X282" s="347">
        <v>0</v>
      </c>
      <c r="Y282" s="347">
        <v>0</v>
      </c>
      <c r="Z282" s="347">
        <v>0</v>
      </c>
      <c r="AA282" s="347">
        <v>45</v>
      </c>
      <c r="AB282" s="347">
        <v>0</v>
      </c>
      <c r="AC282" s="347">
        <v>0</v>
      </c>
      <c r="AD282" s="347">
        <v>0</v>
      </c>
      <c r="AE282" s="347">
        <v>0</v>
      </c>
      <c r="AF282" s="347">
        <v>0</v>
      </c>
      <c r="AG282" s="347">
        <v>0</v>
      </c>
      <c r="AH282" s="347">
        <v>0</v>
      </c>
      <c r="AI282" s="347">
        <v>0</v>
      </c>
      <c r="AJ282" s="347">
        <v>0</v>
      </c>
      <c r="AK282" s="347">
        <v>0</v>
      </c>
      <c r="AL282" s="347">
        <v>0</v>
      </c>
      <c r="AM282" s="347">
        <v>0</v>
      </c>
      <c r="AN282" s="347">
        <v>0</v>
      </c>
      <c r="AO282" s="347">
        <v>0</v>
      </c>
      <c r="AP282" s="347">
        <v>0</v>
      </c>
      <c r="AQ282" s="431"/>
    </row>
    <row r="283" spans="1:43" ht="12.75" customHeight="1">
      <c r="A283" s="157">
        <v>282</v>
      </c>
      <c r="B283" s="341">
        <v>42051</v>
      </c>
      <c r="C283" s="48" t="s">
        <v>1321</v>
      </c>
      <c r="D283" s="430" t="s">
        <v>1251</v>
      </c>
      <c r="E283" s="355" t="s">
        <v>1308</v>
      </c>
      <c r="F283" s="430" t="s">
        <v>1347</v>
      </c>
      <c r="G283" s="359"/>
      <c r="H283" s="355" t="s">
        <v>7242</v>
      </c>
      <c r="I283" s="359"/>
      <c r="J283" s="430"/>
      <c r="K283" s="430" t="s">
        <v>7126</v>
      </c>
      <c r="L283" s="430" t="s">
        <v>1256</v>
      </c>
      <c r="M283" s="430" t="s">
        <v>7158</v>
      </c>
      <c r="N283" s="430"/>
      <c r="O283" s="347">
        <v>750</v>
      </c>
      <c r="P283" s="175">
        <v>750</v>
      </c>
      <c r="Q283" s="175"/>
      <c r="R283" s="431"/>
      <c r="S283" s="431">
        <v>0</v>
      </c>
      <c r="T283" s="347">
        <v>750</v>
      </c>
      <c r="U283" s="347"/>
      <c r="V283" s="347"/>
      <c r="W283" s="347"/>
      <c r="X283" s="347"/>
      <c r="Y283" s="347"/>
      <c r="Z283" s="431"/>
      <c r="AA283" s="347"/>
      <c r="AB283" s="347"/>
      <c r="AC283" s="347"/>
      <c r="AD283" s="431"/>
      <c r="AE283" s="431"/>
      <c r="AF283" s="431"/>
      <c r="AG283" s="431"/>
      <c r="AH283" s="431"/>
      <c r="AI283" s="431"/>
      <c r="AJ283" s="431"/>
      <c r="AK283" s="431"/>
      <c r="AL283" s="432"/>
      <c r="AM283" s="431"/>
      <c r="AN283" s="432"/>
      <c r="AO283" s="431"/>
      <c r="AP283" s="431"/>
      <c r="AQ283" s="431"/>
    </row>
    <row r="284" spans="1:43" ht="12.75" customHeight="1">
      <c r="A284" s="157">
        <v>283</v>
      </c>
      <c r="B284" s="341">
        <v>42051</v>
      </c>
      <c r="C284" s="48" t="s">
        <v>1298</v>
      </c>
      <c r="D284" s="430" t="s">
        <v>1250</v>
      </c>
      <c r="E284" s="355" t="s">
        <v>1334</v>
      </c>
      <c r="F284" s="430" t="s">
        <v>1347</v>
      </c>
      <c r="G284" s="359"/>
      <c r="H284" s="415" t="s">
        <v>7220</v>
      </c>
      <c r="I284" s="359"/>
      <c r="J284" s="430"/>
      <c r="K284" s="430" t="s">
        <v>7126</v>
      </c>
      <c r="L284" s="430" t="s">
        <v>1256</v>
      </c>
      <c r="M284" s="430" t="s">
        <v>7158</v>
      </c>
      <c r="N284" s="430"/>
      <c r="O284" s="347">
        <v>2938</v>
      </c>
      <c r="P284" s="175">
        <v>2938</v>
      </c>
      <c r="Q284" s="175"/>
      <c r="R284" s="431"/>
      <c r="S284" s="431">
        <v>0</v>
      </c>
      <c r="T284" s="431">
        <v>0</v>
      </c>
      <c r="U284" s="431">
        <v>0</v>
      </c>
      <c r="V284" s="347">
        <v>5876</v>
      </c>
      <c r="W284" s="347">
        <v>5876</v>
      </c>
      <c r="X284" s="347">
        <v>0</v>
      </c>
      <c r="Y284" s="347">
        <v>0</v>
      </c>
      <c r="Z284" s="431">
        <v>0</v>
      </c>
      <c r="AA284" s="431">
        <v>0</v>
      </c>
      <c r="AB284" s="431">
        <v>0</v>
      </c>
      <c r="AC284" s="347">
        <v>0</v>
      </c>
      <c r="AD284" s="431">
        <v>0</v>
      </c>
      <c r="AE284" s="431">
        <v>0</v>
      </c>
      <c r="AF284" s="431">
        <v>0</v>
      </c>
      <c r="AG284" s="431">
        <v>0</v>
      </c>
      <c r="AH284" s="431">
        <v>0</v>
      </c>
      <c r="AI284" s="431">
        <v>0</v>
      </c>
      <c r="AJ284" s="431">
        <v>0</v>
      </c>
      <c r="AK284" s="431">
        <v>0</v>
      </c>
      <c r="AL284" s="431">
        <v>0</v>
      </c>
      <c r="AM284" s="431">
        <v>0</v>
      </c>
      <c r="AN284" s="431">
        <v>0</v>
      </c>
      <c r="AO284" s="431">
        <v>0</v>
      </c>
      <c r="AP284" s="431">
        <v>0</v>
      </c>
      <c r="AQ284" s="431"/>
    </row>
    <row r="285" spans="1:43" ht="12.75" customHeight="1">
      <c r="A285" s="157">
        <v>284</v>
      </c>
      <c r="B285" s="341">
        <v>42051</v>
      </c>
      <c r="C285" s="430" t="s">
        <v>1321</v>
      </c>
      <c r="D285" s="430" t="s">
        <v>1251</v>
      </c>
      <c r="E285" s="430"/>
      <c r="F285" s="430" t="s">
        <v>7089</v>
      </c>
      <c r="G285" s="359"/>
      <c r="H285" s="430"/>
      <c r="I285" s="359"/>
      <c r="J285" s="430"/>
      <c r="K285" s="430" t="s">
        <v>1259</v>
      </c>
      <c r="L285" s="430" t="s">
        <v>1256</v>
      </c>
      <c r="M285" s="430" t="s">
        <v>7158</v>
      </c>
      <c r="N285" s="430" t="s">
        <v>1261</v>
      </c>
      <c r="O285" s="431">
        <v>50</v>
      </c>
      <c r="P285" s="422">
        <v>50</v>
      </c>
      <c r="Q285" s="422"/>
      <c r="R285" s="431"/>
      <c r="S285" s="431">
        <v>0</v>
      </c>
      <c r="T285" s="431">
        <v>0</v>
      </c>
      <c r="U285" s="422">
        <v>50</v>
      </c>
      <c r="V285" s="431">
        <v>300</v>
      </c>
      <c r="W285" s="431">
        <v>300</v>
      </c>
      <c r="X285" s="422">
        <v>50</v>
      </c>
      <c r="Y285" s="422">
        <v>50</v>
      </c>
      <c r="Z285" s="431">
        <v>0</v>
      </c>
      <c r="AA285" s="431">
        <v>0</v>
      </c>
      <c r="AB285" s="422">
        <v>50</v>
      </c>
      <c r="AC285" s="431">
        <v>0</v>
      </c>
      <c r="AD285" s="431">
        <v>0</v>
      </c>
      <c r="AE285" s="431">
        <v>0</v>
      </c>
      <c r="AF285" s="431">
        <v>0</v>
      </c>
      <c r="AG285" s="431">
        <v>0</v>
      </c>
      <c r="AH285" s="431">
        <v>0</v>
      </c>
      <c r="AI285" s="431">
        <v>0</v>
      </c>
      <c r="AJ285" s="431">
        <v>0</v>
      </c>
      <c r="AK285" s="431">
        <v>0</v>
      </c>
      <c r="AL285" s="432">
        <v>0</v>
      </c>
      <c r="AM285" s="431">
        <v>0</v>
      </c>
      <c r="AN285" s="432">
        <v>0</v>
      </c>
      <c r="AO285" s="431">
        <v>0</v>
      </c>
      <c r="AP285" s="431">
        <v>0</v>
      </c>
      <c r="AQ285" s="431"/>
    </row>
    <row r="286" spans="1:43" ht="12.75" customHeight="1">
      <c r="A286" s="157">
        <v>285</v>
      </c>
      <c r="B286" s="341">
        <v>42051</v>
      </c>
      <c r="C286" s="430" t="s">
        <v>1279</v>
      </c>
      <c r="D286" s="430" t="s">
        <v>1250</v>
      </c>
      <c r="E286" s="430"/>
      <c r="F286" s="430" t="s">
        <v>7111</v>
      </c>
      <c r="G286" s="359"/>
      <c r="H286" s="430" t="s">
        <v>7254</v>
      </c>
      <c r="I286" s="359"/>
      <c r="J286" s="430"/>
      <c r="K286" s="430" t="s">
        <v>1259</v>
      </c>
      <c r="L286" s="430" t="s">
        <v>1256</v>
      </c>
      <c r="M286" s="430" t="s">
        <v>7158</v>
      </c>
      <c r="N286" s="430" t="s">
        <v>1261</v>
      </c>
      <c r="O286" s="171">
        <v>1070</v>
      </c>
      <c r="P286" s="422"/>
      <c r="Q286" s="45"/>
      <c r="R286" s="431"/>
      <c r="S286" s="431">
        <v>0</v>
      </c>
      <c r="T286" s="431">
        <v>0</v>
      </c>
      <c r="U286" s="431">
        <v>0</v>
      </c>
      <c r="V286" s="431">
        <v>0</v>
      </c>
      <c r="W286" s="431">
        <v>0</v>
      </c>
      <c r="X286" s="431">
        <v>1070</v>
      </c>
      <c r="Y286" s="431">
        <v>0</v>
      </c>
      <c r="Z286" s="431">
        <v>0</v>
      </c>
      <c r="AA286" s="431">
        <v>0</v>
      </c>
      <c r="AB286" s="431">
        <v>0</v>
      </c>
      <c r="AC286" s="431">
        <v>1070</v>
      </c>
      <c r="AD286" s="431">
        <v>0</v>
      </c>
      <c r="AE286" s="431">
        <v>0</v>
      </c>
      <c r="AF286" s="431">
        <v>0</v>
      </c>
      <c r="AG286" s="431">
        <v>0</v>
      </c>
      <c r="AH286" s="431">
        <v>0</v>
      </c>
      <c r="AI286" s="431">
        <v>0</v>
      </c>
      <c r="AJ286" s="431">
        <v>0</v>
      </c>
      <c r="AK286" s="431">
        <v>0</v>
      </c>
      <c r="AL286" s="431">
        <v>0</v>
      </c>
      <c r="AM286" s="431">
        <v>0</v>
      </c>
      <c r="AN286" s="431">
        <v>0</v>
      </c>
      <c r="AO286" s="431">
        <v>0</v>
      </c>
      <c r="AP286" s="431">
        <v>0</v>
      </c>
      <c r="AQ286" s="431"/>
    </row>
    <row r="287" spans="1:43" ht="12.75" customHeight="1">
      <c r="A287" s="157">
        <v>286</v>
      </c>
      <c r="B287" s="341">
        <v>42051</v>
      </c>
      <c r="C287" s="430" t="s">
        <v>1321</v>
      </c>
      <c r="D287" s="430" t="s">
        <v>1251</v>
      </c>
      <c r="E287" s="360" t="s">
        <v>7288</v>
      </c>
      <c r="F287" s="430" t="s">
        <v>7085</v>
      </c>
      <c r="G287" s="359"/>
      <c r="H287" s="430" t="s">
        <v>7092</v>
      </c>
      <c r="I287" s="359"/>
      <c r="J287" s="51"/>
      <c r="K287" s="51" t="s">
        <v>7126</v>
      </c>
      <c r="L287" s="430" t="s">
        <v>1256</v>
      </c>
      <c r="M287" s="430" t="s">
        <v>7158</v>
      </c>
      <c r="N287" s="430" t="s">
        <v>1261</v>
      </c>
      <c r="O287" s="174">
        <v>48</v>
      </c>
      <c r="P287" s="178">
        <v>48</v>
      </c>
      <c r="Q287" s="178"/>
      <c r="R287" s="431"/>
      <c r="S287" s="217">
        <v>0</v>
      </c>
      <c r="T287" s="217">
        <v>0</v>
      </c>
      <c r="U287" s="217">
        <v>48</v>
      </c>
      <c r="V287" s="217">
        <v>0</v>
      </c>
      <c r="W287" s="217">
        <v>288</v>
      </c>
      <c r="X287" s="217">
        <v>48</v>
      </c>
      <c r="Y287" s="217">
        <v>48</v>
      </c>
      <c r="Z287" s="218">
        <v>0</v>
      </c>
      <c r="AA287" s="217">
        <v>48</v>
      </c>
      <c r="AB287" s="217">
        <v>48</v>
      </c>
      <c r="AC287" s="217">
        <v>48</v>
      </c>
      <c r="AD287" s="431">
        <v>0</v>
      </c>
      <c r="AE287" s="431">
        <v>0</v>
      </c>
      <c r="AF287" s="431">
        <v>0</v>
      </c>
      <c r="AG287" s="431">
        <v>0</v>
      </c>
      <c r="AH287" s="431">
        <v>0</v>
      </c>
      <c r="AI287" s="431">
        <v>0</v>
      </c>
      <c r="AJ287" s="431">
        <v>0</v>
      </c>
      <c r="AK287" s="431">
        <v>0</v>
      </c>
      <c r="AL287" s="432">
        <v>0</v>
      </c>
      <c r="AM287" s="431">
        <v>0</v>
      </c>
      <c r="AN287" s="432">
        <v>0</v>
      </c>
      <c r="AO287" s="431">
        <v>0</v>
      </c>
      <c r="AP287" s="431">
        <v>0</v>
      </c>
      <c r="AQ287" s="431"/>
    </row>
    <row r="288" spans="1:43" ht="12.75" customHeight="1">
      <c r="A288" s="157">
        <v>287</v>
      </c>
      <c r="B288" s="341">
        <v>42052</v>
      </c>
      <c r="C288" s="360" t="s">
        <v>1289</v>
      </c>
      <c r="D288" s="360" t="s">
        <v>1251</v>
      </c>
      <c r="E288" s="430" t="s">
        <v>1289</v>
      </c>
      <c r="F288" s="430" t="s">
        <v>7097</v>
      </c>
      <c r="G288" s="359" t="str">
        <f>IF(F288&lt;&gt;"",LOOKUP(F288,Governorate,data!$E$2:$E$19),"")</f>
        <v>IQ-G06</v>
      </c>
      <c r="H288" s="415" t="s">
        <v>7212</v>
      </c>
      <c r="I288" s="359" t="str">
        <f ca="1">IF(H288&lt;&gt;"",LOOKUP(H288,District2,data!$P$2:$P$19),"")</f>
        <v>IQ-D083</v>
      </c>
      <c r="J288" s="430"/>
      <c r="K288" s="430" t="s">
        <v>7126</v>
      </c>
      <c r="L288" s="430" t="s">
        <v>1256</v>
      </c>
      <c r="M288" s="415" t="s">
        <v>7158</v>
      </c>
      <c r="N288" s="430" t="s">
        <v>1261</v>
      </c>
      <c r="O288" s="422">
        <v>150</v>
      </c>
      <c r="P288" s="422">
        <v>150</v>
      </c>
      <c r="Q288" s="422"/>
      <c r="R288" s="431"/>
      <c r="S288" s="431">
        <v>0</v>
      </c>
      <c r="T288" s="431">
        <v>0</v>
      </c>
      <c r="U288" s="431">
        <v>150</v>
      </c>
      <c r="V288" s="431">
        <v>600</v>
      </c>
      <c r="W288" s="431">
        <v>600</v>
      </c>
      <c r="X288" s="431">
        <v>0</v>
      </c>
      <c r="Y288" s="431">
        <v>0</v>
      </c>
      <c r="Z288" s="431">
        <v>0</v>
      </c>
      <c r="AA288" s="431">
        <v>150</v>
      </c>
      <c r="AB288" s="431">
        <v>150</v>
      </c>
      <c r="AC288" s="431">
        <v>150</v>
      </c>
      <c r="AD288" s="431">
        <v>0</v>
      </c>
      <c r="AE288" s="431">
        <v>0</v>
      </c>
      <c r="AF288" s="431">
        <v>0</v>
      </c>
      <c r="AG288" s="431">
        <v>0</v>
      </c>
      <c r="AH288" s="431">
        <v>0</v>
      </c>
      <c r="AI288" s="431">
        <v>0</v>
      </c>
      <c r="AJ288" s="431">
        <v>0</v>
      </c>
      <c r="AK288" s="431">
        <v>0</v>
      </c>
      <c r="AL288" s="432">
        <v>150</v>
      </c>
      <c r="AM288" s="431">
        <v>150</v>
      </c>
      <c r="AN288" s="432">
        <v>0</v>
      </c>
      <c r="AO288" s="431">
        <v>0</v>
      </c>
      <c r="AP288" s="431">
        <v>600</v>
      </c>
      <c r="AQ288" s="431"/>
    </row>
    <row r="289" spans="1:43" ht="12.75" customHeight="1">
      <c r="A289" s="157">
        <v>288</v>
      </c>
      <c r="B289" s="341">
        <v>42052</v>
      </c>
      <c r="C289" s="360" t="s">
        <v>1289</v>
      </c>
      <c r="D289" s="360" t="s">
        <v>1251</v>
      </c>
      <c r="E289" s="430" t="s">
        <v>1289</v>
      </c>
      <c r="F289" s="430" t="s">
        <v>7101</v>
      </c>
      <c r="G289" s="359" t="str">
        <f>IF(F289&lt;&gt;"",LOOKUP(F289,Governorate,data!$E$2:$E$19),"")</f>
        <v>IQ-G07</v>
      </c>
      <c r="H289" s="415" t="s">
        <v>7102</v>
      </c>
      <c r="I289" s="359" t="str">
        <f ca="1">IF(H289&lt;&gt;"",LOOKUP(H289,District2,data!$P$2:$P$19),"")</f>
        <v>IQ-D044</v>
      </c>
      <c r="J289" s="430"/>
      <c r="K289" s="430" t="s">
        <v>7126</v>
      </c>
      <c r="L289" s="430" t="s">
        <v>1256</v>
      </c>
      <c r="M289" s="415" t="s">
        <v>7158</v>
      </c>
      <c r="N289" s="430" t="s">
        <v>1261</v>
      </c>
      <c r="O289" s="422">
        <v>250</v>
      </c>
      <c r="P289" s="422">
        <v>250</v>
      </c>
      <c r="Q289" s="422"/>
      <c r="R289" s="431"/>
      <c r="S289" s="431">
        <v>0</v>
      </c>
      <c r="T289" s="431">
        <v>0</v>
      </c>
      <c r="U289" s="431">
        <v>250</v>
      </c>
      <c r="V289" s="431">
        <v>1000</v>
      </c>
      <c r="W289" s="431">
        <v>1000</v>
      </c>
      <c r="X289" s="431">
        <v>0</v>
      </c>
      <c r="Y289" s="431">
        <v>0</v>
      </c>
      <c r="Z289" s="431">
        <v>0</v>
      </c>
      <c r="AA289" s="431">
        <v>250</v>
      </c>
      <c r="AB289" s="431">
        <v>250</v>
      </c>
      <c r="AC289" s="431">
        <v>250</v>
      </c>
      <c r="AD289" s="431">
        <v>0</v>
      </c>
      <c r="AE289" s="431">
        <v>0</v>
      </c>
      <c r="AF289" s="431">
        <v>0</v>
      </c>
      <c r="AG289" s="431">
        <v>0</v>
      </c>
      <c r="AH289" s="431">
        <v>0</v>
      </c>
      <c r="AI289" s="431">
        <v>0</v>
      </c>
      <c r="AJ289" s="431">
        <v>0</v>
      </c>
      <c r="AK289" s="431">
        <v>0</v>
      </c>
      <c r="AL289" s="432">
        <v>250</v>
      </c>
      <c r="AM289" s="431">
        <v>250</v>
      </c>
      <c r="AN289" s="432">
        <v>0</v>
      </c>
      <c r="AO289" s="431">
        <v>0</v>
      </c>
      <c r="AP289" s="431">
        <v>1000</v>
      </c>
      <c r="AQ289" s="431"/>
    </row>
    <row r="290" spans="1:43" ht="12.75" customHeight="1">
      <c r="A290" s="157">
        <v>289</v>
      </c>
      <c r="B290" s="341">
        <v>42052</v>
      </c>
      <c r="C290" s="360" t="s">
        <v>1289</v>
      </c>
      <c r="D290" s="360" t="s">
        <v>1251</v>
      </c>
      <c r="E290" s="430" t="s">
        <v>1289</v>
      </c>
      <c r="F290" s="430" t="s">
        <v>7095</v>
      </c>
      <c r="G290" s="359" t="str">
        <f>IF(F290&lt;&gt;"",LOOKUP(F290,Governorate,data!$E$2:$E$19),"")</f>
        <v>IQ-G11</v>
      </c>
      <c r="H290" s="415" t="s">
        <v>7215</v>
      </c>
      <c r="I290" s="359" t="str">
        <f ca="1">IF(H290&lt;&gt;"",LOOKUP(H290,District2,data!$P$2:$P$19),"")</f>
        <v>IQ-D014</v>
      </c>
      <c r="J290" s="430"/>
      <c r="K290" s="430" t="s">
        <v>7126</v>
      </c>
      <c r="L290" s="430" t="s">
        <v>1256</v>
      </c>
      <c r="M290" s="415" t="s">
        <v>7158</v>
      </c>
      <c r="N290" s="430" t="s">
        <v>1261</v>
      </c>
      <c r="O290" s="422">
        <v>200</v>
      </c>
      <c r="P290" s="422">
        <v>200</v>
      </c>
      <c r="Q290" s="422"/>
      <c r="R290" s="431"/>
      <c r="S290" s="431">
        <v>0</v>
      </c>
      <c r="T290" s="431">
        <v>0</v>
      </c>
      <c r="U290" s="431">
        <v>200</v>
      </c>
      <c r="V290" s="431">
        <v>800</v>
      </c>
      <c r="W290" s="431">
        <v>800</v>
      </c>
      <c r="X290" s="431">
        <v>0</v>
      </c>
      <c r="Y290" s="431">
        <v>0</v>
      </c>
      <c r="Z290" s="431">
        <v>0</v>
      </c>
      <c r="AA290" s="431">
        <v>200</v>
      </c>
      <c r="AB290" s="431">
        <v>200</v>
      </c>
      <c r="AC290" s="431">
        <v>200</v>
      </c>
      <c r="AD290" s="431">
        <v>0</v>
      </c>
      <c r="AE290" s="431">
        <v>0</v>
      </c>
      <c r="AF290" s="431">
        <v>0</v>
      </c>
      <c r="AG290" s="431">
        <v>0</v>
      </c>
      <c r="AH290" s="431">
        <v>0</v>
      </c>
      <c r="AI290" s="431">
        <v>0</v>
      </c>
      <c r="AJ290" s="431">
        <v>0</v>
      </c>
      <c r="AK290" s="431">
        <v>0</v>
      </c>
      <c r="AL290" s="432">
        <v>200</v>
      </c>
      <c r="AM290" s="431">
        <v>200</v>
      </c>
      <c r="AN290" s="432">
        <v>0</v>
      </c>
      <c r="AO290" s="431">
        <v>0</v>
      </c>
      <c r="AP290" s="431">
        <v>800</v>
      </c>
      <c r="AQ290" s="431"/>
    </row>
    <row r="291" spans="1:43" ht="12.75" customHeight="1">
      <c r="A291" s="157">
        <v>290</v>
      </c>
      <c r="B291" s="341">
        <v>42052</v>
      </c>
      <c r="C291" s="360" t="s">
        <v>1289</v>
      </c>
      <c r="D291" s="360" t="s">
        <v>1251</v>
      </c>
      <c r="E291" s="430" t="s">
        <v>1289</v>
      </c>
      <c r="F291" s="430" t="s">
        <v>7108</v>
      </c>
      <c r="G291" s="359" t="str">
        <f>IF(F291&lt;&gt;"",LOOKUP(F291,Governorate,data!$E$2:$E$19),"")</f>
        <v>IQ-G12</v>
      </c>
      <c r="H291" s="415" t="s">
        <v>7109</v>
      </c>
      <c r="I291" s="359" t="str">
        <f ca="1">IF(H291&lt;&gt;"",LOOKUP(H291,District2,data!$P$2:$P$19),"")</f>
        <v>IQ-D072</v>
      </c>
      <c r="J291" s="430"/>
      <c r="K291" s="430" t="s">
        <v>7126</v>
      </c>
      <c r="L291" s="430" t="s">
        <v>1256</v>
      </c>
      <c r="M291" s="415" t="s">
        <v>7158</v>
      </c>
      <c r="N291" s="430" t="s">
        <v>1261</v>
      </c>
      <c r="O291" s="422">
        <v>150</v>
      </c>
      <c r="P291" s="422">
        <v>150</v>
      </c>
      <c r="Q291" s="422"/>
      <c r="R291" s="431"/>
      <c r="S291" s="431">
        <v>0</v>
      </c>
      <c r="T291" s="431">
        <v>0</v>
      </c>
      <c r="U291" s="431">
        <v>150</v>
      </c>
      <c r="V291" s="431">
        <v>600</v>
      </c>
      <c r="W291" s="431">
        <v>600</v>
      </c>
      <c r="X291" s="431">
        <v>0</v>
      </c>
      <c r="Y291" s="431">
        <v>0</v>
      </c>
      <c r="Z291" s="431">
        <v>0</v>
      </c>
      <c r="AA291" s="431">
        <v>150</v>
      </c>
      <c r="AB291" s="431">
        <v>150</v>
      </c>
      <c r="AC291" s="431">
        <v>150</v>
      </c>
      <c r="AD291" s="431">
        <v>0</v>
      </c>
      <c r="AE291" s="431">
        <v>0</v>
      </c>
      <c r="AF291" s="431">
        <v>0</v>
      </c>
      <c r="AG291" s="431">
        <v>0</v>
      </c>
      <c r="AH291" s="431">
        <v>0</v>
      </c>
      <c r="AI291" s="431">
        <v>0</v>
      </c>
      <c r="AJ291" s="431">
        <v>0</v>
      </c>
      <c r="AK291" s="431">
        <v>0</v>
      </c>
      <c r="AL291" s="432">
        <v>150</v>
      </c>
      <c r="AM291" s="431">
        <v>150</v>
      </c>
      <c r="AN291" s="432">
        <v>0</v>
      </c>
      <c r="AO291" s="431">
        <v>0</v>
      </c>
      <c r="AP291" s="431">
        <v>600</v>
      </c>
      <c r="AQ291" s="431"/>
    </row>
    <row r="292" spans="1:43" ht="12.75" customHeight="1">
      <c r="A292" s="157">
        <v>291</v>
      </c>
      <c r="B292" s="342">
        <v>42052</v>
      </c>
      <c r="C292" s="360" t="s">
        <v>1289</v>
      </c>
      <c r="D292" s="360" t="s">
        <v>1251</v>
      </c>
      <c r="E292" s="430" t="s">
        <v>1289</v>
      </c>
      <c r="F292" s="430" t="s">
        <v>1347</v>
      </c>
      <c r="G292" s="359" t="str">
        <f>IF(F292&lt;&gt;"",LOOKUP(F292,Governorate,data!$E$2:$E$19),"")</f>
        <v>IQ-G08</v>
      </c>
      <c r="H292" s="415" t="s">
        <v>7110</v>
      </c>
      <c r="I292" s="359" t="str">
        <f ca="1">IF(H292&lt;&gt;"",LOOKUP(H292,District2,data!$P$2:$P$19),"")</f>
        <v>IQ-D050</v>
      </c>
      <c r="J292" s="430"/>
      <c r="K292" s="430" t="s">
        <v>7126</v>
      </c>
      <c r="L292" s="430" t="s">
        <v>1256</v>
      </c>
      <c r="M292" s="415" t="s">
        <v>7158</v>
      </c>
      <c r="N292" s="430" t="s">
        <v>1261</v>
      </c>
      <c r="O292" s="422">
        <v>400</v>
      </c>
      <c r="P292" s="422">
        <v>400</v>
      </c>
      <c r="Q292" s="422"/>
      <c r="R292" s="431"/>
      <c r="S292" s="431">
        <v>0</v>
      </c>
      <c r="T292" s="431">
        <v>0</v>
      </c>
      <c r="U292" s="431">
        <v>0</v>
      </c>
      <c r="V292" s="431">
        <v>0</v>
      </c>
      <c r="W292" s="431">
        <v>0</v>
      </c>
      <c r="X292" s="431">
        <v>0</v>
      </c>
      <c r="Y292" s="431">
        <v>0</v>
      </c>
      <c r="Z292" s="431">
        <v>400</v>
      </c>
      <c r="AA292" s="431">
        <v>0</v>
      </c>
      <c r="AB292" s="431">
        <v>0</v>
      </c>
      <c r="AC292" s="431">
        <v>0</v>
      </c>
      <c r="AD292" s="431">
        <v>0</v>
      </c>
      <c r="AE292" s="431">
        <v>0</v>
      </c>
      <c r="AF292" s="431">
        <v>0</v>
      </c>
      <c r="AG292" s="431">
        <v>0</v>
      </c>
      <c r="AH292" s="431">
        <v>0</v>
      </c>
      <c r="AI292" s="431">
        <v>0</v>
      </c>
      <c r="AJ292" s="431">
        <v>0</v>
      </c>
      <c r="AK292" s="431">
        <v>0</v>
      </c>
      <c r="AL292" s="432">
        <v>0</v>
      </c>
      <c r="AM292" s="431">
        <v>0</v>
      </c>
      <c r="AN292" s="432">
        <v>0</v>
      </c>
      <c r="AO292" s="431">
        <v>0</v>
      </c>
      <c r="AP292" s="431">
        <v>0</v>
      </c>
      <c r="AQ292" s="431"/>
    </row>
    <row r="293" spans="1:43" ht="12.75" customHeight="1">
      <c r="A293" s="157">
        <v>292</v>
      </c>
      <c r="B293" s="341">
        <v>42052</v>
      </c>
      <c r="C293" s="360" t="s">
        <v>1289</v>
      </c>
      <c r="D293" s="360" t="s">
        <v>1251</v>
      </c>
      <c r="E293" s="430" t="s">
        <v>1289</v>
      </c>
      <c r="F293" s="430" t="s">
        <v>1347</v>
      </c>
      <c r="G293" s="359" t="str">
        <f>IF(F293&lt;&gt;"",LOOKUP(F293,Governorate,data!$E$2:$E$19),"")</f>
        <v>IQ-G08</v>
      </c>
      <c r="H293" s="415" t="s">
        <v>7110</v>
      </c>
      <c r="I293" s="359" t="str">
        <f ca="1">IF(H293&lt;&gt;"",LOOKUP(H293,District2,data!$P$2:$P$19),"")</f>
        <v>IQ-D050</v>
      </c>
      <c r="J293" s="430"/>
      <c r="K293" s="430" t="s">
        <v>7126</v>
      </c>
      <c r="L293" s="430" t="s">
        <v>1256</v>
      </c>
      <c r="M293" s="415" t="s">
        <v>7158</v>
      </c>
      <c r="N293" s="430" t="s">
        <v>1261</v>
      </c>
      <c r="O293" s="422">
        <v>300</v>
      </c>
      <c r="P293" s="422">
        <v>300</v>
      </c>
      <c r="Q293" s="422"/>
      <c r="R293" s="431"/>
      <c r="S293" s="431">
        <v>0</v>
      </c>
      <c r="T293" s="431">
        <v>0</v>
      </c>
      <c r="U293" s="431">
        <v>0</v>
      </c>
      <c r="V293" s="431">
        <v>0</v>
      </c>
      <c r="W293" s="431">
        <v>0</v>
      </c>
      <c r="X293" s="431">
        <v>0</v>
      </c>
      <c r="Y293" s="431">
        <v>0</v>
      </c>
      <c r="Z293" s="431">
        <v>300</v>
      </c>
      <c r="AA293" s="431">
        <v>0</v>
      </c>
      <c r="AB293" s="431">
        <v>0</v>
      </c>
      <c r="AC293" s="431">
        <v>0</v>
      </c>
      <c r="AD293" s="431">
        <v>0</v>
      </c>
      <c r="AE293" s="431">
        <v>0</v>
      </c>
      <c r="AF293" s="431">
        <v>0</v>
      </c>
      <c r="AG293" s="431">
        <v>0</v>
      </c>
      <c r="AH293" s="431">
        <v>0</v>
      </c>
      <c r="AI293" s="431">
        <v>0</v>
      </c>
      <c r="AJ293" s="431">
        <v>0</v>
      </c>
      <c r="AK293" s="431">
        <v>0</v>
      </c>
      <c r="AL293" s="432">
        <v>0</v>
      </c>
      <c r="AM293" s="431">
        <v>0</v>
      </c>
      <c r="AN293" s="432">
        <v>0</v>
      </c>
      <c r="AO293" s="431">
        <v>0</v>
      </c>
      <c r="AP293" s="431">
        <v>0</v>
      </c>
      <c r="AQ293" s="431"/>
    </row>
    <row r="294" spans="1:43" ht="12.75" customHeight="1">
      <c r="A294" s="157">
        <v>293</v>
      </c>
      <c r="B294" s="418">
        <v>42052</v>
      </c>
      <c r="C294" s="415" t="s">
        <v>1321</v>
      </c>
      <c r="D294" s="415" t="s">
        <v>1251</v>
      </c>
      <c r="E294" s="415"/>
      <c r="F294" s="415" t="s">
        <v>7101</v>
      </c>
      <c r="G294" s="60" t="str">
        <f>IF(F294&lt;&gt;"",LOOKUP(F294,Governorate,data!$E$2:$E$19),"")</f>
        <v>IQ-G07</v>
      </c>
      <c r="H294" s="415"/>
      <c r="I294" s="60" t="str">
        <f>IF(H294&lt;&gt;"",LOOKUP(H294,District2,data!$P$2:$P$19),"")</f>
        <v/>
      </c>
      <c r="J294" s="415"/>
      <c r="K294" s="415" t="s">
        <v>1259</v>
      </c>
      <c r="L294" s="415" t="s">
        <v>1256</v>
      </c>
      <c r="M294" s="415" t="s">
        <v>7158</v>
      </c>
      <c r="N294" s="415" t="s">
        <v>1261</v>
      </c>
      <c r="O294" s="175">
        <v>50</v>
      </c>
      <c r="P294" s="175">
        <v>50</v>
      </c>
      <c r="Q294" s="175"/>
      <c r="R294" s="431"/>
      <c r="S294" s="431">
        <v>0</v>
      </c>
      <c r="T294" s="431">
        <v>0</v>
      </c>
      <c r="U294" s="431">
        <v>50</v>
      </c>
      <c r="V294" s="431">
        <v>300</v>
      </c>
      <c r="W294" s="431">
        <v>300</v>
      </c>
      <c r="X294" s="431">
        <v>50</v>
      </c>
      <c r="Y294" s="431">
        <v>50</v>
      </c>
      <c r="Z294" s="431">
        <v>0</v>
      </c>
      <c r="AA294" s="431">
        <v>0</v>
      </c>
      <c r="AB294" s="431">
        <v>50</v>
      </c>
      <c r="AC294" s="431">
        <v>0</v>
      </c>
      <c r="AD294" s="431">
        <v>0</v>
      </c>
      <c r="AE294" s="431">
        <v>0</v>
      </c>
      <c r="AF294" s="431">
        <v>0</v>
      </c>
      <c r="AG294" s="431">
        <v>0</v>
      </c>
      <c r="AH294" s="431">
        <v>0</v>
      </c>
      <c r="AI294" s="431">
        <v>0</v>
      </c>
      <c r="AJ294" s="431">
        <v>0</v>
      </c>
      <c r="AK294" s="431">
        <v>0</v>
      </c>
      <c r="AL294" s="432">
        <v>0</v>
      </c>
      <c r="AM294" s="431">
        <v>0</v>
      </c>
      <c r="AN294" s="432">
        <v>0</v>
      </c>
      <c r="AO294" s="431">
        <v>0</v>
      </c>
      <c r="AP294" s="431">
        <v>0</v>
      </c>
      <c r="AQ294" s="431"/>
    </row>
    <row r="295" spans="1:43" ht="12.75" customHeight="1">
      <c r="A295" s="157">
        <v>294</v>
      </c>
      <c r="B295" s="418">
        <v>42052</v>
      </c>
      <c r="C295" s="415" t="s">
        <v>1321</v>
      </c>
      <c r="D295" s="415" t="s">
        <v>1251</v>
      </c>
      <c r="E295" s="415"/>
      <c r="F295" s="415" t="s">
        <v>7101</v>
      </c>
      <c r="G295" s="60" t="str">
        <f>IF(F295&lt;&gt;"",LOOKUP(F295,Governorate,data!$E$2:$E$19),"")</f>
        <v>IQ-G07</v>
      </c>
      <c r="H295" s="415"/>
      <c r="I295" s="60" t="str">
        <f>IF(H295&lt;&gt;"",LOOKUP(H295,District2,data!$P$2:$P$19),"")</f>
        <v/>
      </c>
      <c r="J295" s="415"/>
      <c r="K295" s="415" t="s">
        <v>1259</v>
      </c>
      <c r="L295" s="415" t="s">
        <v>1256</v>
      </c>
      <c r="M295" s="415" t="s">
        <v>7158</v>
      </c>
      <c r="N295" s="415" t="s">
        <v>1261</v>
      </c>
      <c r="O295" s="175">
        <v>24</v>
      </c>
      <c r="P295" s="175">
        <v>24</v>
      </c>
      <c r="Q295" s="175"/>
      <c r="R295" s="431"/>
      <c r="S295" s="431">
        <v>0</v>
      </c>
      <c r="T295" s="431">
        <v>0</v>
      </c>
      <c r="U295" s="431">
        <v>24</v>
      </c>
      <c r="V295" s="431">
        <v>144</v>
      </c>
      <c r="W295" s="431">
        <v>144</v>
      </c>
      <c r="X295" s="431">
        <v>24</v>
      </c>
      <c r="Y295" s="431">
        <v>24</v>
      </c>
      <c r="Z295" s="431">
        <v>0</v>
      </c>
      <c r="AA295" s="431">
        <v>0</v>
      </c>
      <c r="AB295" s="431">
        <v>24</v>
      </c>
      <c r="AC295" s="431">
        <v>0</v>
      </c>
      <c r="AD295" s="431">
        <v>0</v>
      </c>
      <c r="AE295" s="431">
        <v>0</v>
      </c>
      <c r="AF295" s="431">
        <v>0</v>
      </c>
      <c r="AG295" s="431">
        <v>0</v>
      </c>
      <c r="AH295" s="431">
        <v>0</v>
      </c>
      <c r="AI295" s="431">
        <v>0</v>
      </c>
      <c r="AJ295" s="431">
        <v>0</v>
      </c>
      <c r="AK295" s="431">
        <v>0</v>
      </c>
      <c r="AL295" s="432">
        <v>0</v>
      </c>
      <c r="AM295" s="431">
        <v>0</v>
      </c>
      <c r="AN295" s="432">
        <v>0</v>
      </c>
      <c r="AO295" s="431">
        <v>0</v>
      </c>
      <c r="AP295" s="431">
        <v>0</v>
      </c>
      <c r="AQ295" s="431"/>
    </row>
    <row r="296" spans="1:43" ht="12.75" customHeight="1">
      <c r="A296" s="157">
        <v>295</v>
      </c>
      <c r="B296" s="418">
        <v>42052</v>
      </c>
      <c r="C296" s="430" t="s">
        <v>1321</v>
      </c>
      <c r="D296" s="360" t="s">
        <v>1251</v>
      </c>
      <c r="E296" s="360"/>
      <c r="F296" s="430" t="s">
        <v>7089</v>
      </c>
      <c r="G296" s="359" t="str">
        <f>IF(F296&lt;&gt;"",LOOKUP(F296,Governorate,data!$E$2:$E$19),"")</f>
        <v>IQ-G17</v>
      </c>
      <c r="H296" s="415"/>
      <c r="I296" s="359" t="str">
        <f>IF(H296&lt;&gt;"",LOOKUP(H296,District2,data!$P$2:$P$19),"")</f>
        <v/>
      </c>
      <c r="J296" s="430"/>
      <c r="K296" s="430" t="s">
        <v>1259</v>
      </c>
      <c r="L296" s="430" t="s">
        <v>1256</v>
      </c>
      <c r="M296" s="430" t="s">
        <v>7158</v>
      </c>
      <c r="N296" s="430" t="s">
        <v>1261</v>
      </c>
      <c r="O296" s="175">
        <v>150</v>
      </c>
      <c r="P296" s="175">
        <v>150</v>
      </c>
      <c r="Q296" s="175"/>
      <c r="R296" s="431"/>
      <c r="S296" s="431">
        <v>0</v>
      </c>
      <c r="T296" s="431">
        <v>0</v>
      </c>
      <c r="U296" s="431">
        <v>150</v>
      </c>
      <c r="V296" s="431">
        <v>900</v>
      </c>
      <c r="W296" s="431">
        <v>900</v>
      </c>
      <c r="X296" s="431">
        <v>150</v>
      </c>
      <c r="Y296" s="431">
        <v>150</v>
      </c>
      <c r="Z296" s="431">
        <v>0</v>
      </c>
      <c r="AA296" s="431">
        <v>0</v>
      </c>
      <c r="AB296" s="431">
        <v>150</v>
      </c>
      <c r="AC296" s="431">
        <v>0</v>
      </c>
      <c r="AD296" s="431">
        <v>0</v>
      </c>
      <c r="AE296" s="431">
        <v>0</v>
      </c>
      <c r="AF296" s="431">
        <v>0</v>
      </c>
      <c r="AG296" s="431">
        <v>0</v>
      </c>
      <c r="AH296" s="431">
        <v>0</v>
      </c>
      <c r="AI296" s="431">
        <v>0</v>
      </c>
      <c r="AJ296" s="431">
        <v>0</v>
      </c>
      <c r="AK296" s="431">
        <v>0</v>
      </c>
      <c r="AL296" s="432">
        <v>0</v>
      </c>
      <c r="AM296" s="431">
        <v>0</v>
      </c>
      <c r="AN296" s="432">
        <v>0</v>
      </c>
      <c r="AO296" s="431">
        <v>0</v>
      </c>
      <c r="AP296" s="431">
        <v>0</v>
      </c>
      <c r="AQ296" s="431"/>
    </row>
    <row r="297" spans="1:43" ht="12.75" customHeight="1">
      <c r="A297" s="157">
        <v>296</v>
      </c>
      <c r="B297" s="341">
        <v>42052</v>
      </c>
      <c r="C297" s="48" t="s">
        <v>1265</v>
      </c>
      <c r="D297" s="360" t="s">
        <v>1250</v>
      </c>
      <c r="E297" s="360"/>
      <c r="F297" s="430" t="s">
        <v>1347</v>
      </c>
      <c r="G297" s="359" t="str">
        <f>IF(F297&lt;&gt;"",LOOKUP(F297,Governorate,data!$E$2:$E$19),"")</f>
        <v>IQ-G08</v>
      </c>
      <c r="H297" s="415"/>
      <c r="I297" s="359" t="str">
        <f>IF(H297&lt;&gt;"",LOOKUP(H297,District2,data!$P$2:$P$19),"")</f>
        <v/>
      </c>
      <c r="J297" s="430"/>
      <c r="K297" s="430" t="s">
        <v>7126</v>
      </c>
      <c r="L297" s="430" t="s">
        <v>1256</v>
      </c>
      <c r="M297" s="430" t="s">
        <v>7158</v>
      </c>
      <c r="N297" s="430" t="s">
        <v>7125</v>
      </c>
      <c r="O297" s="177" t="s">
        <v>7260</v>
      </c>
      <c r="P297" s="175"/>
      <c r="Q297" s="175"/>
      <c r="R297" s="431"/>
      <c r="S297" s="431">
        <v>0</v>
      </c>
      <c r="T297" s="431">
        <v>0</v>
      </c>
      <c r="U297" s="431">
        <v>0</v>
      </c>
      <c r="V297" s="431">
        <v>0</v>
      </c>
      <c r="W297" s="431">
        <v>0</v>
      </c>
      <c r="X297" s="431">
        <v>0</v>
      </c>
      <c r="Y297" s="431">
        <v>0</v>
      </c>
      <c r="Z297" s="431">
        <v>0</v>
      </c>
      <c r="AA297" s="431">
        <v>0</v>
      </c>
      <c r="AB297" s="431">
        <v>0</v>
      </c>
      <c r="AC297" s="431">
        <v>0</v>
      </c>
      <c r="AD297" s="431">
        <v>0</v>
      </c>
      <c r="AE297" s="431">
        <v>0</v>
      </c>
      <c r="AF297" s="431">
        <v>0</v>
      </c>
      <c r="AG297" s="431">
        <v>0</v>
      </c>
      <c r="AH297" s="431">
        <v>0</v>
      </c>
      <c r="AI297" s="431">
        <v>0</v>
      </c>
      <c r="AJ297" s="431">
        <v>0</v>
      </c>
      <c r="AK297" s="431">
        <v>0</v>
      </c>
      <c r="AL297" s="431">
        <v>0</v>
      </c>
      <c r="AM297" s="431">
        <v>0</v>
      </c>
      <c r="AN297" s="347">
        <v>467</v>
      </c>
      <c r="AO297" s="347">
        <v>467</v>
      </c>
      <c r="AP297" s="431">
        <v>0</v>
      </c>
      <c r="AQ297" s="431"/>
    </row>
    <row r="298" spans="1:43" ht="12.75" customHeight="1">
      <c r="A298" s="157">
        <v>297</v>
      </c>
      <c r="B298" s="341">
        <v>42052</v>
      </c>
      <c r="C298" s="48" t="s">
        <v>1265</v>
      </c>
      <c r="D298" s="430" t="s">
        <v>1250</v>
      </c>
      <c r="E298" s="341"/>
      <c r="F298" s="430" t="s">
        <v>1347</v>
      </c>
      <c r="G298" s="359" t="str">
        <f>IF(F298&lt;&gt;"",LOOKUP(F298,Governorate,data!$E$2:$E$19),"")</f>
        <v>IQ-G08</v>
      </c>
      <c r="H298" s="415"/>
      <c r="I298" s="359" t="str">
        <f>IF(H298&lt;&gt;"",LOOKUP(H298,District2,data!$P$2:$P$19),"")</f>
        <v/>
      </c>
      <c r="J298" s="430"/>
      <c r="K298" s="430" t="s">
        <v>7126</v>
      </c>
      <c r="L298" s="430" t="s">
        <v>1256</v>
      </c>
      <c r="M298" s="430" t="s">
        <v>7158</v>
      </c>
      <c r="N298" s="430" t="s">
        <v>7125</v>
      </c>
      <c r="O298" s="177" t="s">
        <v>7260</v>
      </c>
      <c r="P298" s="175"/>
      <c r="Q298" s="175"/>
      <c r="R298" s="431"/>
      <c r="S298" s="431">
        <v>0</v>
      </c>
      <c r="T298" s="431">
        <v>0</v>
      </c>
      <c r="U298" s="431">
        <v>0</v>
      </c>
      <c r="V298" s="431">
        <v>0</v>
      </c>
      <c r="W298" s="431">
        <v>0</v>
      </c>
      <c r="X298" s="431">
        <v>0</v>
      </c>
      <c r="Y298" s="431">
        <v>0</v>
      </c>
      <c r="Z298" s="431">
        <v>0</v>
      </c>
      <c r="AA298" s="431">
        <v>0</v>
      </c>
      <c r="AB298" s="431">
        <v>0</v>
      </c>
      <c r="AC298" s="431">
        <v>0</v>
      </c>
      <c r="AD298" s="431">
        <v>0</v>
      </c>
      <c r="AE298" s="431">
        <v>0</v>
      </c>
      <c r="AF298" s="431">
        <v>0</v>
      </c>
      <c r="AG298" s="431">
        <v>0</v>
      </c>
      <c r="AH298" s="431">
        <v>0</v>
      </c>
      <c r="AI298" s="431">
        <v>0</v>
      </c>
      <c r="AJ298" s="431">
        <v>0</v>
      </c>
      <c r="AK298" s="431">
        <v>0</v>
      </c>
      <c r="AL298" s="431">
        <v>0</v>
      </c>
      <c r="AM298" s="431">
        <v>0</v>
      </c>
      <c r="AN298" s="347">
        <v>562</v>
      </c>
      <c r="AO298" s="347">
        <v>562</v>
      </c>
      <c r="AP298" s="431">
        <v>0</v>
      </c>
      <c r="AQ298" s="431"/>
    </row>
    <row r="299" spans="1:43" ht="12.75" customHeight="1">
      <c r="A299" s="157">
        <v>298</v>
      </c>
      <c r="B299" s="341">
        <v>42052</v>
      </c>
      <c r="C299" s="430" t="s">
        <v>1270</v>
      </c>
      <c r="D299" s="430" t="s">
        <v>1250</v>
      </c>
      <c r="E299" s="430" t="s">
        <v>1285</v>
      </c>
      <c r="F299" s="430" t="s">
        <v>1347</v>
      </c>
      <c r="G299" s="359" t="str">
        <f>IF(F299&lt;&gt;"",LOOKUP(F299,Governorate,data!$E$2:$E$19),"")</f>
        <v>IQ-G08</v>
      </c>
      <c r="H299" s="415" t="s">
        <v>1348</v>
      </c>
      <c r="I299" s="359" t="str">
        <f ca="1">IF(H299&lt;&gt;"",LOOKUP(H299,District2,data!$P$2:$P$19),"")</f>
        <v>IQ-D051</v>
      </c>
      <c r="J299" s="430"/>
      <c r="K299" s="430" t="s">
        <v>7126</v>
      </c>
      <c r="L299" s="430" t="s">
        <v>1256</v>
      </c>
      <c r="M299" s="430" t="s">
        <v>7158</v>
      </c>
      <c r="N299" s="430" t="s">
        <v>7125</v>
      </c>
      <c r="O299" s="44">
        <v>170</v>
      </c>
      <c r="P299" s="422"/>
      <c r="Q299" s="422"/>
      <c r="R299" s="431"/>
      <c r="S299" s="431">
        <v>0</v>
      </c>
      <c r="T299" s="431">
        <v>0</v>
      </c>
      <c r="U299" s="431">
        <v>0</v>
      </c>
      <c r="V299" s="431">
        <v>0</v>
      </c>
      <c r="W299" s="431">
        <v>0</v>
      </c>
      <c r="X299" s="431">
        <v>0</v>
      </c>
      <c r="Y299" s="431">
        <v>0</v>
      </c>
      <c r="Z299" s="431">
        <v>0</v>
      </c>
      <c r="AA299" s="431">
        <v>0</v>
      </c>
      <c r="AB299" s="431">
        <v>0</v>
      </c>
      <c r="AC299" s="347">
        <v>240</v>
      </c>
      <c r="AD299" s="347">
        <v>480</v>
      </c>
      <c r="AE299" s="431">
        <v>0</v>
      </c>
      <c r="AF299" s="347">
        <v>480</v>
      </c>
      <c r="AG299" s="431">
        <v>0</v>
      </c>
      <c r="AH299" s="431">
        <v>0</v>
      </c>
      <c r="AI299" s="431">
        <v>0</v>
      </c>
      <c r="AJ299" s="431">
        <v>0</v>
      </c>
      <c r="AK299" s="431">
        <v>0</v>
      </c>
      <c r="AL299" s="431">
        <v>0</v>
      </c>
      <c r="AM299" s="431">
        <v>0</v>
      </c>
      <c r="AN299" s="431">
        <v>0</v>
      </c>
      <c r="AO299" s="431">
        <v>0</v>
      </c>
      <c r="AP299" s="431">
        <v>0</v>
      </c>
      <c r="AQ299" s="431"/>
    </row>
    <row r="300" spans="1:43" ht="12.75" customHeight="1">
      <c r="A300" s="157">
        <v>299</v>
      </c>
      <c r="B300" s="341">
        <v>42052</v>
      </c>
      <c r="C300" s="430" t="s">
        <v>1286</v>
      </c>
      <c r="D300" s="430" t="s">
        <v>1250</v>
      </c>
      <c r="E300" s="430"/>
      <c r="F300" s="430" t="s">
        <v>1347</v>
      </c>
      <c r="G300" s="359" t="str">
        <f>IF(F300&lt;&gt;"",LOOKUP(F300,Governorate,data!$E$2:$E$19),"")</f>
        <v>IQ-G08</v>
      </c>
      <c r="H300" s="415" t="s">
        <v>7110</v>
      </c>
      <c r="I300" s="359" t="str">
        <f ca="1">IF(H300&lt;&gt;"",LOOKUP(H300,District2,data!$P$2:$P$19),"")</f>
        <v>IQ-D050</v>
      </c>
      <c r="J300" s="430"/>
      <c r="K300" s="430" t="s">
        <v>7126</v>
      </c>
      <c r="L300" s="430" t="s">
        <v>1256</v>
      </c>
      <c r="M300" s="430" t="s">
        <v>7158</v>
      </c>
      <c r="N300" s="430" t="s">
        <v>7125</v>
      </c>
      <c r="O300" s="176">
        <v>450</v>
      </c>
      <c r="P300" s="175"/>
      <c r="Q300" s="175"/>
      <c r="R300" s="431"/>
      <c r="S300" s="431">
        <v>0</v>
      </c>
      <c r="T300" s="431">
        <v>0</v>
      </c>
      <c r="U300" s="347">
        <v>0</v>
      </c>
      <c r="V300" s="431">
        <v>0</v>
      </c>
      <c r="W300" s="347">
        <v>2250</v>
      </c>
      <c r="X300" s="347">
        <v>0</v>
      </c>
      <c r="Y300" s="347">
        <v>0</v>
      </c>
      <c r="Z300" s="347">
        <v>0</v>
      </c>
      <c r="AA300" s="347">
        <v>0</v>
      </c>
      <c r="AB300" s="347">
        <v>0</v>
      </c>
      <c r="AC300" s="347">
        <v>450</v>
      </c>
      <c r="AD300" s="431">
        <v>0</v>
      </c>
      <c r="AE300" s="431">
        <v>0</v>
      </c>
      <c r="AF300" s="431">
        <v>0</v>
      </c>
      <c r="AG300" s="431">
        <v>0</v>
      </c>
      <c r="AH300" s="431">
        <v>0</v>
      </c>
      <c r="AI300" s="431">
        <v>0</v>
      </c>
      <c r="AJ300" s="431">
        <v>0</v>
      </c>
      <c r="AK300" s="431">
        <v>0</v>
      </c>
      <c r="AL300" s="431">
        <v>0</v>
      </c>
      <c r="AM300" s="431">
        <v>0</v>
      </c>
      <c r="AN300" s="432">
        <v>0</v>
      </c>
      <c r="AO300" s="347">
        <v>0</v>
      </c>
      <c r="AP300" s="431">
        <v>0</v>
      </c>
      <c r="AQ300" s="431"/>
    </row>
    <row r="301" spans="1:43" ht="12.75" customHeight="1">
      <c r="A301" s="157">
        <v>300</v>
      </c>
      <c r="B301" s="341">
        <v>42052</v>
      </c>
      <c r="C301" s="48" t="s">
        <v>1321</v>
      </c>
      <c r="D301" s="430" t="s">
        <v>1251</v>
      </c>
      <c r="E301" s="355"/>
      <c r="F301" s="430" t="s">
        <v>1347</v>
      </c>
      <c r="G301" s="359"/>
      <c r="H301" s="355" t="s">
        <v>24</v>
      </c>
      <c r="I301" s="359"/>
      <c r="J301" s="430"/>
      <c r="K301" s="430" t="s">
        <v>7126</v>
      </c>
      <c r="L301" s="430" t="s">
        <v>1256</v>
      </c>
      <c r="M301" s="430" t="s">
        <v>7158</v>
      </c>
      <c r="N301" s="430"/>
      <c r="O301" s="347">
        <v>750</v>
      </c>
      <c r="P301" s="175">
        <v>750</v>
      </c>
      <c r="Q301" s="175"/>
      <c r="R301" s="431"/>
      <c r="S301" s="431">
        <v>0</v>
      </c>
      <c r="T301" s="347">
        <v>750</v>
      </c>
      <c r="U301" s="347"/>
      <c r="V301" s="347"/>
      <c r="W301" s="347"/>
      <c r="X301" s="347"/>
      <c r="Y301" s="347"/>
      <c r="Z301" s="431"/>
      <c r="AA301" s="347"/>
      <c r="AB301" s="347"/>
      <c r="AC301" s="347"/>
      <c r="AD301" s="431"/>
      <c r="AE301" s="431"/>
      <c r="AF301" s="431"/>
      <c r="AG301" s="431"/>
      <c r="AH301" s="431"/>
      <c r="AI301" s="431"/>
      <c r="AJ301" s="431"/>
      <c r="AK301" s="431"/>
      <c r="AL301" s="432"/>
      <c r="AM301" s="431"/>
      <c r="AN301" s="432"/>
      <c r="AO301" s="431"/>
      <c r="AP301" s="431"/>
      <c r="AQ301" s="431"/>
    </row>
    <row r="302" spans="1:43" ht="12.75" customHeight="1">
      <c r="A302" s="157">
        <v>301</v>
      </c>
      <c r="B302" s="341">
        <v>42052</v>
      </c>
      <c r="C302" s="48" t="s">
        <v>1266</v>
      </c>
      <c r="D302" s="430" t="s">
        <v>1250</v>
      </c>
      <c r="E302" s="355"/>
      <c r="F302" s="430" t="s">
        <v>1347</v>
      </c>
      <c r="G302" s="359"/>
      <c r="H302" s="355" t="s">
        <v>24</v>
      </c>
      <c r="I302" s="359"/>
      <c r="J302" s="430"/>
      <c r="K302" s="430" t="s">
        <v>7126</v>
      </c>
      <c r="L302" s="430" t="s">
        <v>1256</v>
      </c>
      <c r="M302" s="430" t="s">
        <v>7158</v>
      </c>
      <c r="N302" s="430"/>
      <c r="O302" s="347">
        <v>45</v>
      </c>
      <c r="P302" s="175">
        <v>45</v>
      </c>
      <c r="Q302" s="175"/>
      <c r="R302" s="431"/>
      <c r="S302" s="431">
        <v>0</v>
      </c>
      <c r="T302" s="431">
        <v>0</v>
      </c>
      <c r="U302" s="431">
        <v>0</v>
      </c>
      <c r="V302" s="347">
        <v>270</v>
      </c>
      <c r="W302" s="347">
        <v>270</v>
      </c>
      <c r="X302" s="347">
        <v>0</v>
      </c>
      <c r="Y302" s="347">
        <v>0</v>
      </c>
      <c r="Z302" s="347">
        <v>0</v>
      </c>
      <c r="AA302" s="347">
        <v>45</v>
      </c>
      <c r="AB302" s="347">
        <v>0</v>
      </c>
      <c r="AC302" s="347">
        <v>0</v>
      </c>
      <c r="AD302" s="347">
        <v>0</v>
      </c>
      <c r="AE302" s="347">
        <v>0</v>
      </c>
      <c r="AF302" s="347">
        <v>0</v>
      </c>
      <c r="AG302" s="347">
        <v>0</v>
      </c>
      <c r="AH302" s="347">
        <v>0</v>
      </c>
      <c r="AI302" s="347">
        <v>0</v>
      </c>
      <c r="AJ302" s="347">
        <v>0</v>
      </c>
      <c r="AK302" s="347">
        <v>0</v>
      </c>
      <c r="AL302" s="347">
        <v>0</v>
      </c>
      <c r="AM302" s="347">
        <v>0</v>
      </c>
      <c r="AN302" s="347">
        <v>0</v>
      </c>
      <c r="AO302" s="347">
        <v>0</v>
      </c>
      <c r="AP302" s="347">
        <v>0</v>
      </c>
      <c r="AQ302" s="431"/>
    </row>
    <row r="303" spans="1:43" ht="12.75" customHeight="1">
      <c r="A303" s="157">
        <v>302</v>
      </c>
      <c r="B303" s="341">
        <v>42052</v>
      </c>
      <c r="C303" s="430" t="s">
        <v>1279</v>
      </c>
      <c r="D303" s="430" t="s">
        <v>1250</v>
      </c>
      <c r="E303" s="430"/>
      <c r="F303" s="430" t="s">
        <v>7111</v>
      </c>
      <c r="G303" s="359"/>
      <c r="H303" s="430" t="s">
        <v>7254</v>
      </c>
      <c r="I303" s="359"/>
      <c r="J303" s="430"/>
      <c r="K303" s="430" t="s">
        <v>1259</v>
      </c>
      <c r="L303" s="430" t="s">
        <v>1256</v>
      </c>
      <c r="M303" s="430" t="s">
        <v>7158</v>
      </c>
      <c r="N303" s="430" t="s">
        <v>1261</v>
      </c>
      <c r="O303" s="171">
        <v>500</v>
      </c>
      <c r="P303" s="422"/>
      <c r="Q303" s="45"/>
      <c r="R303" s="431"/>
      <c r="S303" s="431">
        <v>0</v>
      </c>
      <c r="T303" s="431">
        <v>0</v>
      </c>
      <c r="U303" s="431">
        <v>0</v>
      </c>
      <c r="V303" s="431">
        <v>0</v>
      </c>
      <c r="W303" s="431">
        <v>0</v>
      </c>
      <c r="X303" s="431">
        <v>500</v>
      </c>
      <c r="Y303" s="431">
        <v>0</v>
      </c>
      <c r="Z303" s="431">
        <v>0</v>
      </c>
      <c r="AA303" s="431">
        <v>0</v>
      </c>
      <c r="AB303" s="431">
        <v>0</v>
      </c>
      <c r="AC303" s="431">
        <v>500</v>
      </c>
      <c r="AD303" s="431">
        <v>0</v>
      </c>
      <c r="AE303" s="431">
        <v>0</v>
      </c>
      <c r="AF303" s="431">
        <v>0</v>
      </c>
      <c r="AG303" s="431">
        <v>0</v>
      </c>
      <c r="AH303" s="431">
        <v>0</v>
      </c>
      <c r="AI303" s="431">
        <v>0</v>
      </c>
      <c r="AJ303" s="431">
        <v>0</v>
      </c>
      <c r="AK303" s="431">
        <v>0</v>
      </c>
      <c r="AL303" s="431">
        <v>0</v>
      </c>
      <c r="AM303" s="431">
        <v>0</v>
      </c>
      <c r="AN303" s="431">
        <v>0</v>
      </c>
      <c r="AO303" s="431">
        <v>0</v>
      </c>
      <c r="AP303" s="431">
        <v>0</v>
      </c>
      <c r="AQ303" s="431"/>
    </row>
    <row r="304" spans="1:43" ht="12.75" customHeight="1">
      <c r="A304" s="157">
        <v>303</v>
      </c>
      <c r="B304" s="342">
        <v>42053</v>
      </c>
      <c r="C304" s="360" t="s">
        <v>1289</v>
      </c>
      <c r="D304" s="360" t="s">
        <v>1251</v>
      </c>
      <c r="E304" s="430" t="s">
        <v>1289</v>
      </c>
      <c r="F304" s="430" t="s">
        <v>7082</v>
      </c>
      <c r="G304" s="359" t="str">
        <f>IF(F304&lt;&gt;"",LOOKUP(F304,Governorate,data!$E$2:$E$19),"")</f>
        <v>IQ-G10</v>
      </c>
      <c r="H304" s="415" t="s">
        <v>7084</v>
      </c>
      <c r="I304" s="359" t="str">
        <f ca="1">IF(H304&lt;&gt;"",LOOKUP(H304,District2,data!$P$2:$P$19),"")</f>
        <v>IQ-D060</v>
      </c>
      <c r="J304" s="430"/>
      <c r="K304" s="430" t="s">
        <v>7126</v>
      </c>
      <c r="L304" s="430" t="s">
        <v>1256</v>
      </c>
      <c r="M304" s="415" t="s">
        <v>7158</v>
      </c>
      <c r="N304" s="430" t="s">
        <v>1261</v>
      </c>
      <c r="O304" s="422">
        <v>200</v>
      </c>
      <c r="P304" s="422">
        <v>200</v>
      </c>
      <c r="Q304" s="422"/>
      <c r="R304" s="431"/>
      <c r="S304" s="431">
        <v>0</v>
      </c>
      <c r="T304" s="431">
        <v>0</v>
      </c>
      <c r="U304" s="431">
        <v>200</v>
      </c>
      <c r="V304" s="431">
        <v>800</v>
      </c>
      <c r="W304" s="431">
        <v>800</v>
      </c>
      <c r="X304" s="431">
        <v>0</v>
      </c>
      <c r="Y304" s="431">
        <v>0</v>
      </c>
      <c r="Z304" s="431">
        <v>0</v>
      </c>
      <c r="AA304" s="431">
        <v>200</v>
      </c>
      <c r="AB304" s="431">
        <v>200</v>
      </c>
      <c r="AC304" s="431">
        <v>200</v>
      </c>
      <c r="AD304" s="431">
        <v>0</v>
      </c>
      <c r="AE304" s="431">
        <v>0</v>
      </c>
      <c r="AF304" s="431">
        <v>0</v>
      </c>
      <c r="AG304" s="431">
        <v>0</v>
      </c>
      <c r="AH304" s="431">
        <v>0</v>
      </c>
      <c r="AI304" s="431">
        <v>0</v>
      </c>
      <c r="AJ304" s="431">
        <v>0</v>
      </c>
      <c r="AK304" s="431">
        <v>0</v>
      </c>
      <c r="AL304" s="432">
        <v>200</v>
      </c>
      <c r="AM304" s="431">
        <v>200</v>
      </c>
      <c r="AN304" s="432">
        <v>0</v>
      </c>
      <c r="AO304" s="431">
        <v>0</v>
      </c>
      <c r="AP304" s="431">
        <v>800</v>
      </c>
      <c r="AQ304" s="431"/>
    </row>
    <row r="305" spans="1:43" ht="12.75" customHeight="1">
      <c r="A305" s="157">
        <v>304</v>
      </c>
      <c r="B305" s="342">
        <v>42053</v>
      </c>
      <c r="C305" s="360" t="s">
        <v>1289</v>
      </c>
      <c r="D305" s="360" t="s">
        <v>1251</v>
      </c>
      <c r="E305" s="430" t="s">
        <v>1289</v>
      </c>
      <c r="F305" s="430" t="s">
        <v>7095</v>
      </c>
      <c r="G305" s="359" t="str">
        <f>IF(F305&lt;&gt;"",LOOKUP(F305,Governorate,data!$E$2:$E$19),"")</f>
        <v>IQ-G11</v>
      </c>
      <c r="H305" s="415" t="s">
        <v>7215</v>
      </c>
      <c r="I305" s="359" t="str">
        <f ca="1">IF(H305&lt;&gt;"",LOOKUP(H305,District2,data!$P$2:$P$19),"")</f>
        <v>IQ-D014</v>
      </c>
      <c r="J305" s="430"/>
      <c r="K305" s="430" t="s">
        <v>7126</v>
      </c>
      <c r="L305" s="430" t="s">
        <v>1256</v>
      </c>
      <c r="M305" s="415" t="s">
        <v>7158</v>
      </c>
      <c r="N305" s="430" t="s">
        <v>1261</v>
      </c>
      <c r="O305" s="422">
        <v>200</v>
      </c>
      <c r="P305" s="422">
        <v>200</v>
      </c>
      <c r="Q305" s="422"/>
      <c r="R305" s="431"/>
      <c r="S305" s="431">
        <v>0</v>
      </c>
      <c r="T305" s="431">
        <v>0</v>
      </c>
      <c r="U305" s="431">
        <v>200</v>
      </c>
      <c r="V305" s="431">
        <v>800</v>
      </c>
      <c r="W305" s="431">
        <v>800</v>
      </c>
      <c r="X305" s="431">
        <v>0</v>
      </c>
      <c r="Y305" s="431">
        <v>0</v>
      </c>
      <c r="Z305" s="431">
        <v>0</v>
      </c>
      <c r="AA305" s="431">
        <v>200</v>
      </c>
      <c r="AB305" s="431">
        <v>200</v>
      </c>
      <c r="AC305" s="431">
        <v>200</v>
      </c>
      <c r="AD305" s="431">
        <v>0</v>
      </c>
      <c r="AE305" s="431">
        <v>0</v>
      </c>
      <c r="AF305" s="431">
        <v>0</v>
      </c>
      <c r="AG305" s="431">
        <v>0</v>
      </c>
      <c r="AH305" s="431">
        <v>0</v>
      </c>
      <c r="AI305" s="431">
        <v>0</v>
      </c>
      <c r="AJ305" s="431">
        <v>0</v>
      </c>
      <c r="AK305" s="431">
        <v>0</v>
      </c>
      <c r="AL305" s="432">
        <v>200</v>
      </c>
      <c r="AM305" s="431">
        <v>200</v>
      </c>
      <c r="AN305" s="432">
        <v>0</v>
      </c>
      <c r="AO305" s="431">
        <v>0</v>
      </c>
      <c r="AP305" s="431">
        <v>800</v>
      </c>
      <c r="AQ305" s="431"/>
    </row>
    <row r="306" spans="1:43" ht="12.75" customHeight="1">
      <c r="A306" s="157">
        <v>305</v>
      </c>
      <c r="B306" s="341">
        <v>42053</v>
      </c>
      <c r="C306" s="360" t="s">
        <v>1289</v>
      </c>
      <c r="D306" s="360" t="s">
        <v>1251</v>
      </c>
      <c r="E306" s="430" t="s">
        <v>1289</v>
      </c>
      <c r="F306" s="430" t="s">
        <v>7089</v>
      </c>
      <c r="G306" s="359" t="str">
        <f>IF(F306&lt;&gt;"",LOOKUP(F306,Governorate,data!$E$2:$E$19),"")</f>
        <v>IQ-G17</v>
      </c>
      <c r="H306" s="415" t="s">
        <v>7116</v>
      </c>
      <c r="I306" s="359" t="str">
        <f ca="1">IF(H306&lt;&gt;"",LOOKUP(H306,District2,data!$P$2:$P$19),"")</f>
        <v>IQ-D098</v>
      </c>
      <c r="J306" s="430"/>
      <c r="K306" s="430" t="s">
        <v>7126</v>
      </c>
      <c r="L306" s="430" t="s">
        <v>1256</v>
      </c>
      <c r="M306" s="415" t="s">
        <v>7158</v>
      </c>
      <c r="N306" s="430" t="s">
        <v>1261</v>
      </c>
      <c r="O306" s="422">
        <v>100</v>
      </c>
      <c r="P306" s="422">
        <v>100</v>
      </c>
      <c r="Q306" s="422"/>
      <c r="R306" s="431"/>
      <c r="S306" s="431">
        <v>0</v>
      </c>
      <c r="T306" s="431">
        <v>0</v>
      </c>
      <c r="U306" s="431">
        <v>100</v>
      </c>
      <c r="V306" s="431">
        <v>400</v>
      </c>
      <c r="W306" s="431">
        <v>400</v>
      </c>
      <c r="X306" s="431">
        <v>0</v>
      </c>
      <c r="Y306" s="431">
        <v>0</v>
      </c>
      <c r="Z306" s="431">
        <v>0</v>
      </c>
      <c r="AA306" s="431">
        <v>100</v>
      </c>
      <c r="AB306" s="431">
        <v>100</v>
      </c>
      <c r="AC306" s="431">
        <v>100</v>
      </c>
      <c r="AD306" s="431">
        <v>0</v>
      </c>
      <c r="AE306" s="431">
        <v>0</v>
      </c>
      <c r="AF306" s="431">
        <v>0</v>
      </c>
      <c r="AG306" s="431">
        <v>0</v>
      </c>
      <c r="AH306" s="431">
        <v>0</v>
      </c>
      <c r="AI306" s="431">
        <v>0</v>
      </c>
      <c r="AJ306" s="431">
        <v>0</v>
      </c>
      <c r="AK306" s="431">
        <v>0</v>
      </c>
      <c r="AL306" s="432">
        <v>100</v>
      </c>
      <c r="AM306" s="431">
        <v>100</v>
      </c>
      <c r="AN306" s="432">
        <v>0</v>
      </c>
      <c r="AO306" s="431">
        <v>0</v>
      </c>
      <c r="AP306" s="431">
        <v>400</v>
      </c>
      <c r="AQ306" s="431"/>
    </row>
    <row r="307" spans="1:43" ht="12.75" customHeight="1">
      <c r="A307" s="157">
        <v>306</v>
      </c>
      <c r="B307" s="342">
        <v>42053</v>
      </c>
      <c r="C307" s="360" t="s">
        <v>1289</v>
      </c>
      <c r="D307" s="360" t="s">
        <v>1251</v>
      </c>
      <c r="E307" s="430" t="s">
        <v>1289</v>
      </c>
      <c r="F307" s="430" t="s">
        <v>7106</v>
      </c>
      <c r="G307" s="359" t="str">
        <f>IF(F307&lt;&gt;"",LOOKUP(F307,Governorate,data!$E$2:$E$19),"")</f>
        <v>IQ-G04</v>
      </c>
      <c r="H307" s="415" t="s">
        <v>7218</v>
      </c>
      <c r="I307" s="359" t="str">
        <f ca="1">IF(H307&lt;&gt;"",LOOKUP(H307,District2,data!$P$2:$P$19),"")</f>
        <v>IQ-D022</v>
      </c>
      <c r="J307" s="430"/>
      <c r="K307" s="430" t="s">
        <v>7126</v>
      </c>
      <c r="L307" s="430" t="s">
        <v>1256</v>
      </c>
      <c r="M307" s="415" t="s">
        <v>7158</v>
      </c>
      <c r="N307" s="430" t="s">
        <v>1261</v>
      </c>
      <c r="O307" s="422">
        <v>150</v>
      </c>
      <c r="P307" s="422">
        <v>150</v>
      </c>
      <c r="Q307" s="422"/>
      <c r="R307" s="431"/>
      <c r="S307" s="431">
        <v>0</v>
      </c>
      <c r="T307" s="431">
        <v>0</v>
      </c>
      <c r="U307" s="431">
        <v>150</v>
      </c>
      <c r="V307" s="431">
        <v>600</v>
      </c>
      <c r="W307" s="431">
        <v>600</v>
      </c>
      <c r="X307" s="431">
        <v>0</v>
      </c>
      <c r="Y307" s="431">
        <v>0</v>
      </c>
      <c r="Z307" s="431">
        <v>0</v>
      </c>
      <c r="AA307" s="431">
        <v>150</v>
      </c>
      <c r="AB307" s="431">
        <v>150</v>
      </c>
      <c r="AC307" s="431">
        <v>150</v>
      </c>
      <c r="AD307" s="431">
        <v>0</v>
      </c>
      <c r="AE307" s="431">
        <v>0</v>
      </c>
      <c r="AF307" s="431">
        <v>0</v>
      </c>
      <c r="AG307" s="431">
        <v>0</v>
      </c>
      <c r="AH307" s="431">
        <v>0</v>
      </c>
      <c r="AI307" s="431">
        <v>0</v>
      </c>
      <c r="AJ307" s="431">
        <v>0</v>
      </c>
      <c r="AK307" s="431">
        <v>0</v>
      </c>
      <c r="AL307" s="432">
        <v>150</v>
      </c>
      <c r="AM307" s="431">
        <v>150</v>
      </c>
      <c r="AN307" s="432">
        <v>0</v>
      </c>
      <c r="AO307" s="431">
        <v>0</v>
      </c>
      <c r="AP307" s="431">
        <v>600</v>
      </c>
      <c r="AQ307" s="431"/>
    </row>
    <row r="308" spans="1:43" ht="12.75" customHeight="1">
      <c r="A308" s="157">
        <v>307</v>
      </c>
      <c r="B308" s="342">
        <v>42053</v>
      </c>
      <c r="C308" s="360" t="s">
        <v>1289</v>
      </c>
      <c r="D308" s="360" t="s">
        <v>1251</v>
      </c>
      <c r="E308" s="430" t="s">
        <v>1289</v>
      </c>
      <c r="F308" s="430" t="s">
        <v>7104</v>
      </c>
      <c r="G308" s="359" t="str">
        <f>IF(F308&lt;&gt;"",LOOKUP(F308,Governorate,data!$E$2:$E$19),"")</f>
        <v>IQ-G05</v>
      </c>
      <c r="H308" s="415" t="s">
        <v>7105</v>
      </c>
      <c r="I308" s="359" t="str">
        <f ca="1">IF(H308&lt;&gt;"",LOOKUP(H308,District2,data!$P$2:$P$19),"")</f>
        <v>IQ-D033</v>
      </c>
      <c r="J308" s="430"/>
      <c r="K308" s="430" t="s">
        <v>7126</v>
      </c>
      <c r="L308" s="430" t="s">
        <v>1256</v>
      </c>
      <c r="M308" s="415" t="s">
        <v>7158</v>
      </c>
      <c r="N308" s="430" t="s">
        <v>1261</v>
      </c>
      <c r="O308" s="422">
        <v>250</v>
      </c>
      <c r="P308" s="422">
        <v>250</v>
      </c>
      <c r="Q308" s="422"/>
      <c r="R308" s="431"/>
      <c r="S308" s="431">
        <v>0</v>
      </c>
      <c r="T308" s="431">
        <v>0</v>
      </c>
      <c r="U308" s="431">
        <v>250</v>
      </c>
      <c r="V308" s="431">
        <v>1000</v>
      </c>
      <c r="W308" s="431">
        <v>1000</v>
      </c>
      <c r="X308" s="431">
        <v>0</v>
      </c>
      <c r="Y308" s="431">
        <v>0</v>
      </c>
      <c r="Z308" s="431">
        <v>0</v>
      </c>
      <c r="AA308" s="431">
        <v>250</v>
      </c>
      <c r="AB308" s="431">
        <v>250</v>
      </c>
      <c r="AC308" s="431">
        <v>250</v>
      </c>
      <c r="AD308" s="431">
        <v>0</v>
      </c>
      <c r="AE308" s="431">
        <v>0</v>
      </c>
      <c r="AF308" s="431">
        <v>0</v>
      </c>
      <c r="AG308" s="431">
        <v>0</v>
      </c>
      <c r="AH308" s="431">
        <v>0</v>
      </c>
      <c r="AI308" s="431">
        <v>0</v>
      </c>
      <c r="AJ308" s="431">
        <v>0</v>
      </c>
      <c r="AK308" s="431">
        <v>0</v>
      </c>
      <c r="AL308" s="432">
        <v>250</v>
      </c>
      <c r="AM308" s="431">
        <v>250</v>
      </c>
      <c r="AN308" s="432">
        <v>0</v>
      </c>
      <c r="AO308" s="431">
        <v>0</v>
      </c>
      <c r="AP308" s="431">
        <v>1000</v>
      </c>
      <c r="AQ308" s="431"/>
    </row>
    <row r="309" spans="1:43" ht="12.75" customHeight="1">
      <c r="A309" s="157">
        <v>308</v>
      </c>
      <c r="B309" s="341">
        <v>42053</v>
      </c>
      <c r="C309" s="360" t="s">
        <v>1289</v>
      </c>
      <c r="D309" s="360" t="s">
        <v>1251</v>
      </c>
      <c r="E309" s="430" t="s">
        <v>1289</v>
      </c>
      <c r="F309" s="430" t="s">
        <v>1347</v>
      </c>
      <c r="G309" s="359" t="str">
        <f>IF(F309&lt;&gt;"",LOOKUP(F309,Governorate,data!$E$2:$E$19),"")</f>
        <v>IQ-G08</v>
      </c>
      <c r="H309" s="415" t="s">
        <v>7091</v>
      </c>
      <c r="I309" s="359" t="str">
        <f ca="1">IF(H309&lt;&gt;"",LOOKUP(H309,District2,data!$P$2:$P$19),"")</f>
        <v>IQ-D049</v>
      </c>
      <c r="J309" s="430"/>
      <c r="K309" s="430" t="s">
        <v>7126</v>
      </c>
      <c r="L309" s="430" t="s">
        <v>1256</v>
      </c>
      <c r="M309" s="415" t="s">
        <v>7158</v>
      </c>
      <c r="N309" s="430" t="s">
        <v>1261</v>
      </c>
      <c r="O309" s="422">
        <v>360</v>
      </c>
      <c r="P309" s="422">
        <v>360</v>
      </c>
      <c r="Q309" s="422"/>
      <c r="R309" s="431"/>
      <c r="S309" s="431">
        <v>0</v>
      </c>
      <c r="T309" s="431">
        <v>0</v>
      </c>
      <c r="U309" s="431">
        <v>360</v>
      </c>
      <c r="V309" s="431">
        <v>1440</v>
      </c>
      <c r="W309" s="431">
        <v>1440</v>
      </c>
      <c r="X309" s="431">
        <v>0</v>
      </c>
      <c r="Y309" s="431">
        <v>0</v>
      </c>
      <c r="Z309" s="431">
        <v>0</v>
      </c>
      <c r="AA309" s="431">
        <v>360</v>
      </c>
      <c r="AB309" s="431">
        <v>360</v>
      </c>
      <c r="AC309" s="431">
        <v>360</v>
      </c>
      <c r="AD309" s="431">
        <v>0</v>
      </c>
      <c r="AE309" s="431">
        <v>0</v>
      </c>
      <c r="AF309" s="431">
        <v>0</v>
      </c>
      <c r="AG309" s="431">
        <v>0</v>
      </c>
      <c r="AH309" s="431">
        <v>0</v>
      </c>
      <c r="AI309" s="431">
        <v>0</v>
      </c>
      <c r="AJ309" s="431">
        <v>0</v>
      </c>
      <c r="AK309" s="431">
        <v>0</v>
      </c>
      <c r="AL309" s="432">
        <v>360</v>
      </c>
      <c r="AM309" s="431">
        <v>360</v>
      </c>
      <c r="AN309" s="432">
        <v>0</v>
      </c>
      <c r="AO309" s="431">
        <v>0</v>
      </c>
      <c r="AP309" s="431">
        <v>1440</v>
      </c>
      <c r="AQ309" s="431"/>
    </row>
    <row r="310" spans="1:43" ht="12.75" customHeight="1">
      <c r="A310" s="157">
        <v>309</v>
      </c>
      <c r="B310" s="341">
        <v>42053</v>
      </c>
      <c r="C310" s="360" t="s">
        <v>1289</v>
      </c>
      <c r="D310" s="360" t="s">
        <v>1251</v>
      </c>
      <c r="E310" s="430" t="s">
        <v>1289</v>
      </c>
      <c r="F310" s="430" t="s">
        <v>1347</v>
      </c>
      <c r="G310" s="359" t="str">
        <f>IF(F310&lt;&gt;"",LOOKUP(F310,Governorate,data!$E$2:$E$19),"")</f>
        <v>IQ-G08</v>
      </c>
      <c r="H310" s="415" t="s">
        <v>7110</v>
      </c>
      <c r="I310" s="359" t="str">
        <f ca="1">IF(H310&lt;&gt;"",LOOKUP(H310,District2,data!$P$2:$P$19),"")</f>
        <v>IQ-D050</v>
      </c>
      <c r="J310" s="430"/>
      <c r="K310" s="430" t="s">
        <v>7126</v>
      </c>
      <c r="L310" s="430" t="s">
        <v>1256</v>
      </c>
      <c r="M310" s="415" t="s">
        <v>7158</v>
      </c>
      <c r="N310" s="430" t="s">
        <v>1261</v>
      </c>
      <c r="O310" s="422">
        <v>400</v>
      </c>
      <c r="P310" s="422">
        <v>400</v>
      </c>
      <c r="Q310" s="422"/>
      <c r="R310" s="431"/>
      <c r="S310" s="431">
        <v>0</v>
      </c>
      <c r="T310" s="431">
        <v>0</v>
      </c>
      <c r="U310" s="431">
        <v>0</v>
      </c>
      <c r="V310" s="431">
        <v>0</v>
      </c>
      <c r="W310" s="431">
        <v>0</v>
      </c>
      <c r="X310" s="431">
        <v>0</v>
      </c>
      <c r="Y310" s="431">
        <v>0</v>
      </c>
      <c r="Z310" s="431">
        <v>400</v>
      </c>
      <c r="AA310" s="431">
        <v>0</v>
      </c>
      <c r="AB310" s="431">
        <v>0</v>
      </c>
      <c r="AC310" s="431">
        <v>0</v>
      </c>
      <c r="AD310" s="431">
        <v>0</v>
      </c>
      <c r="AE310" s="431">
        <v>0</v>
      </c>
      <c r="AF310" s="431">
        <v>0</v>
      </c>
      <c r="AG310" s="431">
        <v>0</v>
      </c>
      <c r="AH310" s="431">
        <v>0</v>
      </c>
      <c r="AI310" s="431">
        <v>0</v>
      </c>
      <c r="AJ310" s="431">
        <v>0</v>
      </c>
      <c r="AK310" s="431">
        <v>0</v>
      </c>
      <c r="AL310" s="432">
        <v>0</v>
      </c>
      <c r="AM310" s="431">
        <v>0</v>
      </c>
      <c r="AN310" s="432">
        <v>0</v>
      </c>
      <c r="AO310" s="431">
        <v>0</v>
      </c>
      <c r="AP310" s="431">
        <v>0</v>
      </c>
      <c r="AQ310" s="431"/>
    </row>
    <row r="311" spans="1:43" ht="12.75" customHeight="1">
      <c r="A311" s="157">
        <v>310</v>
      </c>
      <c r="B311" s="342">
        <v>42053</v>
      </c>
      <c r="C311" s="360" t="s">
        <v>1289</v>
      </c>
      <c r="D311" s="360" t="s">
        <v>1251</v>
      </c>
      <c r="E311" s="430" t="s">
        <v>1289</v>
      </c>
      <c r="F311" s="430" t="s">
        <v>1347</v>
      </c>
      <c r="G311" s="359" t="str">
        <f>IF(F311&lt;&gt;"",LOOKUP(F311,Governorate,data!$E$2:$E$19),"")</f>
        <v>IQ-G08</v>
      </c>
      <c r="H311" s="415" t="s">
        <v>7091</v>
      </c>
      <c r="I311" s="359" t="str">
        <f ca="1">IF(H311&lt;&gt;"",LOOKUP(H311,District2,data!$P$2:$P$19),"")</f>
        <v>IQ-D049</v>
      </c>
      <c r="J311" s="430"/>
      <c r="K311" s="430" t="s">
        <v>7126</v>
      </c>
      <c r="L311" s="430" t="s">
        <v>1256</v>
      </c>
      <c r="M311" s="415" t="s">
        <v>7158</v>
      </c>
      <c r="N311" s="430" t="s">
        <v>1261</v>
      </c>
      <c r="O311" s="422">
        <v>256</v>
      </c>
      <c r="P311" s="422">
        <v>256</v>
      </c>
      <c r="Q311" s="422"/>
      <c r="R311" s="431"/>
      <c r="S311" s="431">
        <v>0</v>
      </c>
      <c r="T311" s="431">
        <v>0</v>
      </c>
      <c r="U311" s="431">
        <v>0</v>
      </c>
      <c r="V311" s="431">
        <v>0</v>
      </c>
      <c r="W311" s="431">
        <v>0</v>
      </c>
      <c r="X311" s="431">
        <v>0</v>
      </c>
      <c r="Y311" s="431">
        <v>0</v>
      </c>
      <c r="Z311" s="431">
        <v>256</v>
      </c>
      <c r="AA311" s="431">
        <v>0</v>
      </c>
      <c r="AB311" s="431">
        <v>0</v>
      </c>
      <c r="AC311" s="431">
        <v>0</v>
      </c>
      <c r="AD311" s="431">
        <v>0</v>
      </c>
      <c r="AE311" s="431">
        <v>0</v>
      </c>
      <c r="AF311" s="431">
        <v>0</v>
      </c>
      <c r="AG311" s="431">
        <v>0</v>
      </c>
      <c r="AH311" s="431">
        <v>0</v>
      </c>
      <c r="AI311" s="431">
        <v>0</v>
      </c>
      <c r="AJ311" s="431">
        <v>0</v>
      </c>
      <c r="AK311" s="431">
        <v>0</v>
      </c>
      <c r="AL311" s="432">
        <v>0</v>
      </c>
      <c r="AM311" s="431">
        <v>0</v>
      </c>
      <c r="AN311" s="432">
        <v>0</v>
      </c>
      <c r="AO311" s="431">
        <v>0</v>
      </c>
      <c r="AP311" s="431">
        <v>0</v>
      </c>
      <c r="AQ311" s="431"/>
    </row>
    <row r="312" spans="1:43" ht="12.75" customHeight="1">
      <c r="A312" s="157">
        <v>311</v>
      </c>
      <c r="B312" s="418">
        <v>42053</v>
      </c>
      <c r="C312" s="415" t="s">
        <v>1321</v>
      </c>
      <c r="D312" s="415" t="s">
        <v>1251</v>
      </c>
      <c r="E312" s="415"/>
      <c r="F312" s="415" t="s">
        <v>7101</v>
      </c>
      <c r="G312" s="60" t="str">
        <f>IF(F312&lt;&gt;"",LOOKUP(F312,Governorate,data!$E$2:$E$19),"")</f>
        <v>IQ-G07</v>
      </c>
      <c r="H312" s="415"/>
      <c r="I312" s="60" t="str">
        <f>IF(H312&lt;&gt;"",LOOKUP(H312,District2,data!$P$2:$P$19),"")</f>
        <v/>
      </c>
      <c r="J312" s="415"/>
      <c r="K312" s="415" t="s">
        <v>1259</v>
      </c>
      <c r="L312" s="415" t="s">
        <v>1256</v>
      </c>
      <c r="M312" s="415" t="s">
        <v>7158</v>
      </c>
      <c r="N312" s="415" t="s">
        <v>1261</v>
      </c>
      <c r="O312" s="175">
        <v>60</v>
      </c>
      <c r="P312" s="175">
        <v>60</v>
      </c>
      <c r="Q312" s="175"/>
      <c r="R312" s="431"/>
      <c r="S312" s="431">
        <v>0</v>
      </c>
      <c r="T312" s="431">
        <v>0</v>
      </c>
      <c r="U312" s="431">
        <v>60</v>
      </c>
      <c r="V312" s="431">
        <v>360</v>
      </c>
      <c r="W312" s="431">
        <v>360</v>
      </c>
      <c r="X312" s="431">
        <v>60</v>
      </c>
      <c r="Y312" s="431">
        <v>60</v>
      </c>
      <c r="Z312" s="431">
        <v>0</v>
      </c>
      <c r="AA312" s="431">
        <v>0</v>
      </c>
      <c r="AB312" s="431">
        <v>60</v>
      </c>
      <c r="AC312" s="431">
        <v>0</v>
      </c>
      <c r="AD312" s="431">
        <v>0</v>
      </c>
      <c r="AE312" s="431">
        <v>0</v>
      </c>
      <c r="AF312" s="431">
        <v>0</v>
      </c>
      <c r="AG312" s="431">
        <v>0</v>
      </c>
      <c r="AH312" s="431">
        <v>0</v>
      </c>
      <c r="AI312" s="431">
        <v>0</v>
      </c>
      <c r="AJ312" s="431">
        <v>0</v>
      </c>
      <c r="AK312" s="431">
        <v>0</v>
      </c>
      <c r="AL312" s="432">
        <v>0</v>
      </c>
      <c r="AM312" s="431">
        <v>0</v>
      </c>
      <c r="AN312" s="432">
        <v>0</v>
      </c>
      <c r="AO312" s="431">
        <v>0</v>
      </c>
      <c r="AP312" s="431">
        <v>0</v>
      </c>
      <c r="AQ312" s="431"/>
    </row>
    <row r="313" spans="1:43" ht="12.75" customHeight="1">
      <c r="A313" s="157">
        <v>312</v>
      </c>
      <c r="B313" s="418">
        <v>42053</v>
      </c>
      <c r="C313" s="360" t="s">
        <v>1321</v>
      </c>
      <c r="D313" s="360" t="s">
        <v>1251</v>
      </c>
      <c r="E313" s="360"/>
      <c r="F313" s="430" t="s">
        <v>7097</v>
      </c>
      <c r="G313" s="359" t="str">
        <f>IF(F313&lt;&gt;"",LOOKUP(F313,Governorate,data!$E$2:$E$19),"")</f>
        <v>IQ-G06</v>
      </c>
      <c r="H313" s="415"/>
      <c r="I313" s="359" t="str">
        <f>IF(H313&lt;&gt;"",LOOKUP(H313,District2,data!$P$2:$P$19),"")</f>
        <v/>
      </c>
      <c r="J313" s="430"/>
      <c r="K313" s="430" t="s">
        <v>1259</v>
      </c>
      <c r="L313" s="430" t="s">
        <v>1256</v>
      </c>
      <c r="M313" s="430" t="s">
        <v>7158</v>
      </c>
      <c r="N313" s="430" t="s">
        <v>1261</v>
      </c>
      <c r="O313" s="431">
        <v>350</v>
      </c>
      <c r="P313" s="422">
        <v>350</v>
      </c>
      <c r="Q313" s="422"/>
      <c r="R313" s="431"/>
      <c r="S313" s="431">
        <v>0</v>
      </c>
      <c r="T313" s="431">
        <v>0</v>
      </c>
      <c r="U313" s="431">
        <v>350</v>
      </c>
      <c r="V313" s="431">
        <v>2100</v>
      </c>
      <c r="W313" s="431">
        <v>2100</v>
      </c>
      <c r="X313" s="431">
        <v>350</v>
      </c>
      <c r="Y313" s="431">
        <v>350</v>
      </c>
      <c r="Z313" s="431">
        <v>0</v>
      </c>
      <c r="AA313" s="431">
        <v>0</v>
      </c>
      <c r="AB313" s="431">
        <v>350</v>
      </c>
      <c r="AC313" s="431">
        <v>0</v>
      </c>
      <c r="AD313" s="431">
        <v>0</v>
      </c>
      <c r="AE313" s="431">
        <v>0</v>
      </c>
      <c r="AF313" s="431">
        <v>0</v>
      </c>
      <c r="AG313" s="431">
        <v>0</v>
      </c>
      <c r="AH313" s="431">
        <v>0</v>
      </c>
      <c r="AI313" s="431">
        <v>0</v>
      </c>
      <c r="AJ313" s="431">
        <v>0</v>
      </c>
      <c r="AK313" s="431">
        <v>0</v>
      </c>
      <c r="AL313" s="432">
        <v>0</v>
      </c>
      <c r="AM313" s="431">
        <v>0</v>
      </c>
      <c r="AN313" s="432">
        <v>0</v>
      </c>
      <c r="AO313" s="431">
        <v>0</v>
      </c>
      <c r="AP313" s="431">
        <v>0</v>
      </c>
      <c r="AQ313" s="431"/>
    </row>
    <row r="314" spans="1:43" ht="12.75" customHeight="1">
      <c r="A314" s="157">
        <v>313</v>
      </c>
      <c r="B314" s="418">
        <v>42053</v>
      </c>
      <c r="C314" s="430" t="s">
        <v>1321</v>
      </c>
      <c r="D314" s="430" t="s">
        <v>1251</v>
      </c>
      <c r="E314" s="430"/>
      <c r="F314" s="430" t="s">
        <v>7089</v>
      </c>
      <c r="G314" s="359" t="str">
        <f>IF(F314&lt;&gt;"",LOOKUP(F314,Governorate,data!$E$2:$E$19),"")</f>
        <v>IQ-G17</v>
      </c>
      <c r="H314" s="415"/>
      <c r="I314" s="359" t="str">
        <f>IF(H314&lt;&gt;"",LOOKUP(H314,District2,data!$P$2:$P$19),"")</f>
        <v/>
      </c>
      <c r="J314" s="430"/>
      <c r="K314" s="430" t="s">
        <v>1259</v>
      </c>
      <c r="L314" s="430" t="s">
        <v>1256</v>
      </c>
      <c r="M314" s="430" t="s">
        <v>7158</v>
      </c>
      <c r="N314" s="430" t="s">
        <v>1261</v>
      </c>
      <c r="O314" s="175">
        <v>250</v>
      </c>
      <c r="P314" s="175">
        <v>250</v>
      </c>
      <c r="Q314" s="175"/>
      <c r="R314" s="431"/>
      <c r="S314" s="431">
        <v>0</v>
      </c>
      <c r="T314" s="431">
        <v>0</v>
      </c>
      <c r="U314" s="431">
        <v>250</v>
      </c>
      <c r="V314" s="431">
        <v>1500</v>
      </c>
      <c r="W314" s="431">
        <v>1500</v>
      </c>
      <c r="X314" s="431">
        <v>250</v>
      </c>
      <c r="Y314" s="431">
        <v>250</v>
      </c>
      <c r="Z314" s="431">
        <v>0</v>
      </c>
      <c r="AA314" s="431">
        <v>0</v>
      </c>
      <c r="AB314" s="431">
        <v>250</v>
      </c>
      <c r="AC314" s="431">
        <v>0</v>
      </c>
      <c r="AD314" s="431">
        <v>0</v>
      </c>
      <c r="AE314" s="431">
        <v>0</v>
      </c>
      <c r="AF314" s="431">
        <v>0</v>
      </c>
      <c r="AG314" s="431">
        <v>0</v>
      </c>
      <c r="AH314" s="431">
        <v>0</v>
      </c>
      <c r="AI314" s="431">
        <v>0</v>
      </c>
      <c r="AJ314" s="431">
        <v>0</v>
      </c>
      <c r="AK314" s="431">
        <v>0</v>
      </c>
      <c r="AL314" s="432">
        <v>0</v>
      </c>
      <c r="AM314" s="431">
        <v>0</v>
      </c>
      <c r="AN314" s="432">
        <v>0</v>
      </c>
      <c r="AO314" s="431">
        <v>0</v>
      </c>
      <c r="AP314" s="431">
        <v>0</v>
      </c>
      <c r="AQ314" s="431"/>
    </row>
    <row r="315" spans="1:43" ht="12.75" customHeight="1">
      <c r="A315" s="157">
        <v>314</v>
      </c>
      <c r="B315" s="341">
        <v>42053</v>
      </c>
      <c r="C315" s="430" t="s">
        <v>1270</v>
      </c>
      <c r="D315" s="430" t="s">
        <v>1250</v>
      </c>
      <c r="E315" s="430" t="s">
        <v>1285</v>
      </c>
      <c r="F315" s="430" t="s">
        <v>1347</v>
      </c>
      <c r="G315" s="359" t="str">
        <f>IF(F315&lt;&gt;"",LOOKUP(F315,Governorate,data!$E$2:$E$19),"")</f>
        <v>IQ-G08</v>
      </c>
      <c r="H315" s="415" t="s">
        <v>1348</v>
      </c>
      <c r="I315" s="359" t="str">
        <f ca="1">IF(H315&lt;&gt;"",LOOKUP(H315,District2,data!$P$2:$P$19),"")</f>
        <v>IQ-D051</v>
      </c>
      <c r="J315" s="430"/>
      <c r="K315" s="430" t="s">
        <v>7126</v>
      </c>
      <c r="L315" s="430" t="s">
        <v>1256</v>
      </c>
      <c r="M315" s="430" t="s">
        <v>7158</v>
      </c>
      <c r="N315" s="430" t="s">
        <v>7125</v>
      </c>
      <c r="O315" s="44">
        <v>170</v>
      </c>
      <c r="P315" s="422"/>
      <c r="Q315" s="422"/>
      <c r="R315" s="431"/>
      <c r="S315" s="431">
        <v>0</v>
      </c>
      <c r="T315" s="431">
        <v>0</v>
      </c>
      <c r="U315" s="431">
        <v>0</v>
      </c>
      <c r="V315" s="431">
        <v>0</v>
      </c>
      <c r="W315" s="431">
        <v>0</v>
      </c>
      <c r="X315" s="431">
        <v>0</v>
      </c>
      <c r="Y315" s="431">
        <v>0</v>
      </c>
      <c r="Z315" s="431">
        <v>0</v>
      </c>
      <c r="AA315" s="431">
        <v>0</v>
      </c>
      <c r="AB315" s="431">
        <v>0</v>
      </c>
      <c r="AC315" s="347">
        <v>240</v>
      </c>
      <c r="AD315" s="347">
        <v>480</v>
      </c>
      <c r="AE315" s="431">
        <v>0</v>
      </c>
      <c r="AF315" s="347">
        <v>480</v>
      </c>
      <c r="AG315" s="431">
        <v>0</v>
      </c>
      <c r="AH315" s="431">
        <v>0</v>
      </c>
      <c r="AI315" s="431">
        <v>0</v>
      </c>
      <c r="AJ315" s="431">
        <v>0</v>
      </c>
      <c r="AK315" s="431">
        <v>0</v>
      </c>
      <c r="AL315" s="431">
        <v>0</v>
      </c>
      <c r="AM315" s="431">
        <v>0</v>
      </c>
      <c r="AN315" s="431">
        <v>0</v>
      </c>
      <c r="AO315" s="431">
        <v>0</v>
      </c>
      <c r="AP315" s="431">
        <v>0</v>
      </c>
      <c r="AQ315" s="431"/>
    </row>
    <row r="316" spans="1:43" ht="12.75" customHeight="1">
      <c r="A316" s="157">
        <v>315</v>
      </c>
      <c r="B316" s="341">
        <v>42053</v>
      </c>
      <c r="C316" s="415" t="s">
        <v>1289</v>
      </c>
      <c r="D316" s="430" t="s">
        <v>1251</v>
      </c>
      <c r="E316" s="430" t="s">
        <v>1289</v>
      </c>
      <c r="F316" s="430" t="s">
        <v>7106</v>
      </c>
      <c r="G316" s="359"/>
      <c r="H316" s="430" t="s">
        <v>7218</v>
      </c>
      <c r="I316" s="359"/>
      <c r="J316" s="430"/>
      <c r="K316" s="430" t="s">
        <v>7126</v>
      </c>
      <c r="L316" s="430" t="s">
        <v>1256</v>
      </c>
      <c r="M316" s="430" t="s">
        <v>7158</v>
      </c>
      <c r="N316" s="430" t="s">
        <v>1261</v>
      </c>
      <c r="O316" s="422">
        <v>150</v>
      </c>
      <c r="P316" s="422">
        <v>150</v>
      </c>
      <c r="Q316" s="422"/>
      <c r="R316" s="431"/>
      <c r="S316" s="431">
        <v>0</v>
      </c>
      <c r="T316" s="431"/>
      <c r="U316" s="431">
        <v>150</v>
      </c>
      <c r="V316" s="431">
        <v>600</v>
      </c>
      <c r="W316" s="431">
        <v>600</v>
      </c>
      <c r="X316" s="431">
        <v>0</v>
      </c>
      <c r="Y316" s="431"/>
      <c r="Z316" s="431">
        <v>0</v>
      </c>
      <c r="AA316" s="431">
        <v>150</v>
      </c>
      <c r="AB316" s="431">
        <v>150</v>
      </c>
      <c r="AC316" s="431">
        <v>150</v>
      </c>
      <c r="AD316" s="431"/>
      <c r="AE316" s="431"/>
      <c r="AF316" s="431"/>
      <c r="AG316" s="431"/>
      <c r="AH316" s="431"/>
      <c r="AI316" s="431"/>
      <c r="AJ316" s="431"/>
      <c r="AK316" s="431"/>
      <c r="AL316" s="432">
        <v>150</v>
      </c>
      <c r="AM316" s="431">
        <v>150</v>
      </c>
      <c r="AN316" s="432"/>
      <c r="AO316" s="431"/>
      <c r="AP316" s="431">
        <v>600</v>
      </c>
      <c r="AQ316" s="431"/>
    </row>
    <row r="317" spans="1:43" ht="12.75" customHeight="1">
      <c r="A317" s="157">
        <v>316</v>
      </c>
      <c r="B317" s="341">
        <v>42053</v>
      </c>
      <c r="C317" s="48" t="s">
        <v>1298</v>
      </c>
      <c r="D317" s="430" t="s">
        <v>1250</v>
      </c>
      <c r="E317" s="355" t="s">
        <v>1334</v>
      </c>
      <c r="F317" s="430" t="s">
        <v>1347</v>
      </c>
      <c r="G317" s="359"/>
      <c r="H317" s="415" t="s">
        <v>7220</v>
      </c>
      <c r="I317" s="359"/>
      <c r="J317" s="430"/>
      <c r="K317" s="430" t="s">
        <v>7126</v>
      </c>
      <c r="L317" s="430" t="s">
        <v>1256</v>
      </c>
      <c r="M317" s="430" t="s">
        <v>7158</v>
      </c>
      <c r="N317" s="430"/>
      <c r="O317" s="347">
        <v>68</v>
      </c>
      <c r="P317" s="175">
        <v>68</v>
      </c>
      <c r="Q317" s="175"/>
      <c r="R317" s="431"/>
      <c r="S317" s="431">
        <v>0</v>
      </c>
      <c r="T317" s="431">
        <v>0</v>
      </c>
      <c r="U317" s="431">
        <v>0</v>
      </c>
      <c r="V317" s="347">
        <v>340</v>
      </c>
      <c r="W317" s="347">
        <v>272</v>
      </c>
      <c r="X317" s="347">
        <v>0</v>
      </c>
      <c r="Y317" s="347">
        <v>136</v>
      </c>
      <c r="Z317" s="431">
        <v>0</v>
      </c>
      <c r="AA317" s="431">
        <v>0</v>
      </c>
      <c r="AB317" s="431">
        <v>0</v>
      </c>
      <c r="AC317" s="347">
        <v>68</v>
      </c>
      <c r="AD317" s="431">
        <v>0</v>
      </c>
      <c r="AE317" s="431">
        <v>0</v>
      </c>
      <c r="AF317" s="431">
        <v>0</v>
      </c>
      <c r="AG317" s="431">
        <v>0</v>
      </c>
      <c r="AH317" s="431">
        <v>0</v>
      </c>
      <c r="AI317" s="431">
        <v>0</v>
      </c>
      <c r="AJ317" s="431">
        <v>0</v>
      </c>
      <c r="AK317" s="431">
        <v>0</v>
      </c>
      <c r="AL317" s="431">
        <v>0</v>
      </c>
      <c r="AM317" s="431">
        <v>0</v>
      </c>
      <c r="AN317" s="431">
        <v>0</v>
      </c>
      <c r="AO317" s="431">
        <v>0</v>
      </c>
      <c r="AP317" s="431">
        <v>0</v>
      </c>
      <c r="AQ317" s="431"/>
    </row>
    <row r="318" spans="1:43" ht="12.75" customHeight="1">
      <c r="A318" s="157">
        <v>317</v>
      </c>
      <c r="B318" s="341">
        <v>42054</v>
      </c>
      <c r="C318" s="360" t="s">
        <v>1289</v>
      </c>
      <c r="D318" s="360" t="s">
        <v>1251</v>
      </c>
      <c r="E318" s="430" t="s">
        <v>1289</v>
      </c>
      <c r="F318" s="430" t="s">
        <v>7108</v>
      </c>
      <c r="G318" s="359" t="str">
        <f>IF(F318&lt;&gt;"",LOOKUP(F318,Governorate,data!$E$2:$E$19),"")</f>
        <v>IQ-G12</v>
      </c>
      <c r="H318" s="415" t="s">
        <v>7109</v>
      </c>
      <c r="I318" s="359" t="str">
        <f ca="1">IF(H318&lt;&gt;"",LOOKUP(H318,District2,data!$P$2:$P$19),"")</f>
        <v>IQ-D072</v>
      </c>
      <c r="J318" s="430"/>
      <c r="K318" s="430" t="s">
        <v>7126</v>
      </c>
      <c r="L318" s="430" t="s">
        <v>1256</v>
      </c>
      <c r="M318" s="415" t="s">
        <v>7158</v>
      </c>
      <c r="N318" s="430" t="s">
        <v>1261</v>
      </c>
      <c r="O318" s="422">
        <v>150</v>
      </c>
      <c r="P318" s="422">
        <v>150</v>
      </c>
      <c r="Q318" s="422"/>
      <c r="R318" s="431"/>
      <c r="S318" s="431">
        <v>0</v>
      </c>
      <c r="T318" s="431">
        <v>0</v>
      </c>
      <c r="U318" s="431">
        <v>150</v>
      </c>
      <c r="V318" s="431">
        <v>600</v>
      </c>
      <c r="W318" s="431">
        <v>600</v>
      </c>
      <c r="X318" s="431">
        <v>0</v>
      </c>
      <c r="Y318" s="431">
        <v>0</v>
      </c>
      <c r="Z318" s="431">
        <v>0</v>
      </c>
      <c r="AA318" s="431">
        <v>150</v>
      </c>
      <c r="AB318" s="431">
        <v>150</v>
      </c>
      <c r="AC318" s="431">
        <v>150</v>
      </c>
      <c r="AD318" s="431">
        <v>0</v>
      </c>
      <c r="AE318" s="431">
        <v>0</v>
      </c>
      <c r="AF318" s="431">
        <v>0</v>
      </c>
      <c r="AG318" s="431">
        <v>0</v>
      </c>
      <c r="AH318" s="431">
        <v>0</v>
      </c>
      <c r="AI318" s="431">
        <v>0</v>
      </c>
      <c r="AJ318" s="431">
        <v>0</v>
      </c>
      <c r="AK318" s="431">
        <v>0</v>
      </c>
      <c r="AL318" s="432">
        <v>150</v>
      </c>
      <c r="AM318" s="431">
        <v>150</v>
      </c>
      <c r="AN318" s="432">
        <v>0</v>
      </c>
      <c r="AO318" s="431">
        <v>0</v>
      </c>
      <c r="AP318" s="431">
        <v>600</v>
      </c>
      <c r="AQ318" s="431"/>
    </row>
    <row r="319" spans="1:43" ht="12.75" customHeight="1">
      <c r="A319" s="157">
        <v>318</v>
      </c>
      <c r="B319" s="341">
        <v>42054</v>
      </c>
      <c r="C319" s="360" t="s">
        <v>1289</v>
      </c>
      <c r="D319" s="360" t="s">
        <v>1251</v>
      </c>
      <c r="E319" s="430" t="s">
        <v>1289</v>
      </c>
      <c r="F319" s="430" t="s">
        <v>7085</v>
      </c>
      <c r="G319" s="359" t="str">
        <f>IF(F319&lt;&gt;"",LOOKUP(F319,Governorate,data!$E$2:$E$19),"")</f>
        <v>IQ-G13</v>
      </c>
      <c r="H319" s="415" t="s">
        <v>7092</v>
      </c>
      <c r="I319" s="359" t="str">
        <f ca="1">IF(H319&lt;&gt;"",LOOKUP(H319,District2,data!$P$2:$P$19),"")</f>
        <v>IQ-D076</v>
      </c>
      <c r="J319" s="430"/>
      <c r="K319" s="430" t="s">
        <v>7126</v>
      </c>
      <c r="L319" s="430" t="s">
        <v>1256</v>
      </c>
      <c r="M319" s="415" t="s">
        <v>7158</v>
      </c>
      <c r="N319" s="430" t="s">
        <v>1261</v>
      </c>
      <c r="O319" s="422">
        <v>500</v>
      </c>
      <c r="P319" s="422">
        <v>500</v>
      </c>
      <c r="Q319" s="422"/>
      <c r="R319" s="431"/>
      <c r="S319" s="431">
        <v>0</v>
      </c>
      <c r="T319" s="431">
        <v>0</v>
      </c>
      <c r="U319" s="431">
        <v>500</v>
      </c>
      <c r="V319" s="431">
        <v>2000</v>
      </c>
      <c r="W319" s="431">
        <v>2000</v>
      </c>
      <c r="X319" s="431">
        <v>0</v>
      </c>
      <c r="Y319" s="431">
        <v>0</v>
      </c>
      <c r="Z319" s="431">
        <v>0</v>
      </c>
      <c r="AA319" s="431">
        <v>500</v>
      </c>
      <c r="AB319" s="431">
        <v>500</v>
      </c>
      <c r="AC319" s="431">
        <v>500</v>
      </c>
      <c r="AD319" s="431">
        <v>0</v>
      </c>
      <c r="AE319" s="431">
        <v>0</v>
      </c>
      <c r="AF319" s="431">
        <v>0</v>
      </c>
      <c r="AG319" s="431">
        <v>0</v>
      </c>
      <c r="AH319" s="431">
        <v>0</v>
      </c>
      <c r="AI319" s="431">
        <v>0</v>
      </c>
      <c r="AJ319" s="431">
        <v>0</v>
      </c>
      <c r="AK319" s="431">
        <v>0</v>
      </c>
      <c r="AL319" s="432">
        <v>500</v>
      </c>
      <c r="AM319" s="431">
        <v>500</v>
      </c>
      <c r="AN319" s="432">
        <v>0</v>
      </c>
      <c r="AO319" s="431">
        <v>0</v>
      </c>
      <c r="AP319" s="431">
        <v>2000</v>
      </c>
      <c r="AQ319" s="431"/>
    </row>
    <row r="320" spans="1:43" ht="12.75" customHeight="1">
      <c r="A320" s="157">
        <v>319</v>
      </c>
      <c r="B320" s="341">
        <v>42054</v>
      </c>
      <c r="C320" s="360" t="s">
        <v>1289</v>
      </c>
      <c r="D320" s="360" t="s">
        <v>1251</v>
      </c>
      <c r="E320" s="430" t="s">
        <v>1289</v>
      </c>
      <c r="F320" s="430" t="s">
        <v>7111</v>
      </c>
      <c r="G320" s="359" t="str">
        <f>IF(F320&lt;&gt;"",LOOKUP(F320,Governorate,data!$E$2:$E$19),"")</f>
        <v>IQ-G15</v>
      </c>
      <c r="H320" s="415" t="s">
        <v>7217</v>
      </c>
      <c r="I320" s="359" t="str">
        <f ca="1">IF(H320&lt;&gt;"",LOOKUP(H320,District2,data!$P$2:$P$19),"")</f>
        <v>IQ-D088</v>
      </c>
      <c r="J320" s="430"/>
      <c r="K320" s="430" t="s">
        <v>7126</v>
      </c>
      <c r="L320" s="430" t="s">
        <v>1256</v>
      </c>
      <c r="M320" s="415" t="s">
        <v>7158</v>
      </c>
      <c r="N320" s="430" t="s">
        <v>1261</v>
      </c>
      <c r="O320" s="422">
        <v>115</v>
      </c>
      <c r="P320" s="422">
        <v>115</v>
      </c>
      <c r="Q320" s="422"/>
      <c r="R320" s="431"/>
      <c r="S320" s="431">
        <v>0</v>
      </c>
      <c r="T320" s="431">
        <v>0</v>
      </c>
      <c r="U320" s="431">
        <v>115</v>
      </c>
      <c r="V320" s="431">
        <v>460</v>
      </c>
      <c r="W320" s="431">
        <v>460</v>
      </c>
      <c r="X320" s="431">
        <v>0</v>
      </c>
      <c r="Y320" s="431">
        <v>0</v>
      </c>
      <c r="Z320" s="431">
        <v>0</v>
      </c>
      <c r="AA320" s="431">
        <v>115</v>
      </c>
      <c r="AB320" s="431">
        <v>115</v>
      </c>
      <c r="AC320" s="431">
        <v>115</v>
      </c>
      <c r="AD320" s="431">
        <v>0</v>
      </c>
      <c r="AE320" s="431">
        <v>0</v>
      </c>
      <c r="AF320" s="431">
        <v>0</v>
      </c>
      <c r="AG320" s="431">
        <v>0</v>
      </c>
      <c r="AH320" s="431">
        <v>0</v>
      </c>
      <c r="AI320" s="431">
        <v>0</v>
      </c>
      <c r="AJ320" s="431">
        <v>0</v>
      </c>
      <c r="AK320" s="431">
        <v>0</v>
      </c>
      <c r="AL320" s="432">
        <v>115</v>
      </c>
      <c r="AM320" s="431">
        <v>115</v>
      </c>
      <c r="AN320" s="432">
        <v>0</v>
      </c>
      <c r="AO320" s="431">
        <v>0</v>
      </c>
      <c r="AP320" s="431">
        <v>460</v>
      </c>
      <c r="AQ320" s="431"/>
    </row>
    <row r="321" spans="1:43" ht="12.75" customHeight="1">
      <c r="A321" s="157">
        <v>320</v>
      </c>
      <c r="B321" s="341">
        <v>42054</v>
      </c>
      <c r="C321" s="360" t="s">
        <v>1289</v>
      </c>
      <c r="D321" s="360" t="s">
        <v>1251</v>
      </c>
      <c r="E321" s="430" t="s">
        <v>1289</v>
      </c>
      <c r="F321" s="430" t="s">
        <v>7104</v>
      </c>
      <c r="G321" s="359" t="str">
        <f>IF(F321&lt;&gt;"",LOOKUP(F321,Governorate,data!$E$2:$E$19),"")</f>
        <v>IQ-G05</v>
      </c>
      <c r="H321" s="415" t="s">
        <v>7105</v>
      </c>
      <c r="I321" s="359" t="str">
        <f ca="1">IF(H321&lt;&gt;"",LOOKUP(H321,District2,data!$P$2:$P$19),"")</f>
        <v>IQ-D033</v>
      </c>
      <c r="J321" s="430"/>
      <c r="K321" s="430" t="s">
        <v>7126</v>
      </c>
      <c r="L321" s="430" t="s">
        <v>1256</v>
      </c>
      <c r="M321" s="415" t="s">
        <v>7158</v>
      </c>
      <c r="N321" s="430" t="s">
        <v>1261</v>
      </c>
      <c r="O321" s="422">
        <v>250</v>
      </c>
      <c r="P321" s="422">
        <v>250</v>
      </c>
      <c r="Q321" s="422"/>
      <c r="R321" s="431"/>
      <c r="S321" s="431">
        <v>0</v>
      </c>
      <c r="T321" s="431">
        <v>0</v>
      </c>
      <c r="U321" s="431">
        <v>250</v>
      </c>
      <c r="V321" s="431">
        <v>1000</v>
      </c>
      <c r="W321" s="431">
        <v>1000</v>
      </c>
      <c r="X321" s="431">
        <v>0</v>
      </c>
      <c r="Y321" s="431">
        <v>0</v>
      </c>
      <c r="Z321" s="431">
        <v>0</v>
      </c>
      <c r="AA321" s="431">
        <v>250</v>
      </c>
      <c r="AB321" s="431">
        <v>250</v>
      </c>
      <c r="AC321" s="431">
        <v>250</v>
      </c>
      <c r="AD321" s="431">
        <v>0</v>
      </c>
      <c r="AE321" s="431">
        <v>0</v>
      </c>
      <c r="AF321" s="431">
        <v>0</v>
      </c>
      <c r="AG321" s="431">
        <v>0</v>
      </c>
      <c r="AH321" s="431">
        <v>0</v>
      </c>
      <c r="AI321" s="431">
        <v>0</v>
      </c>
      <c r="AJ321" s="431">
        <v>0</v>
      </c>
      <c r="AK321" s="431">
        <v>0</v>
      </c>
      <c r="AL321" s="432">
        <v>250</v>
      </c>
      <c r="AM321" s="431">
        <v>250</v>
      </c>
      <c r="AN321" s="432">
        <v>0</v>
      </c>
      <c r="AO321" s="431">
        <v>0</v>
      </c>
      <c r="AP321" s="431">
        <v>1000</v>
      </c>
      <c r="AQ321" s="431"/>
    </row>
    <row r="322" spans="1:43" ht="12.75" customHeight="1">
      <c r="A322" s="157">
        <v>321</v>
      </c>
      <c r="B322" s="418">
        <v>42054</v>
      </c>
      <c r="C322" s="415" t="s">
        <v>1289</v>
      </c>
      <c r="D322" s="415" t="s">
        <v>1251</v>
      </c>
      <c r="E322" s="430" t="s">
        <v>1289</v>
      </c>
      <c r="F322" s="415" t="s">
        <v>1347</v>
      </c>
      <c r="G322" s="359" t="str">
        <f>IF(F322&lt;&gt;"",LOOKUP(F322,Governorate,data!$E$2:$E$19),"")</f>
        <v>IQ-G08</v>
      </c>
      <c r="H322" s="415" t="s">
        <v>7091</v>
      </c>
      <c r="I322" s="359" t="str">
        <f ca="1">IF(H322&lt;&gt;"",LOOKUP(H322,District2,data!$P$2:$P$19),"")</f>
        <v>IQ-D049</v>
      </c>
      <c r="J322" s="415"/>
      <c r="K322" s="415" t="s">
        <v>7126</v>
      </c>
      <c r="L322" s="415" t="s">
        <v>1256</v>
      </c>
      <c r="M322" s="415" t="s">
        <v>7158</v>
      </c>
      <c r="N322" s="415" t="s">
        <v>1261</v>
      </c>
      <c r="O322" s="422">
        <v>340</v>
      </c>
      <c r="P322" s="422">
        <v>340</v>
      </c>
      <c r="Q322" s="422"/>
      <c r="R322" s="431"/>
      <c r="S322" s="431">
        <v>0</v>
      </c>
      <c r="T322" s="431">
        <v>0</v>
      </c>
      <c r="U322" s="431">
        <v>0</v>
      </c>
      <c r="V322" s="431">
        <v>0</v>
      </c>
      <c r="W322" s="431">
        <v>0</v>
      </c>
      <c r="X322" s="431">
        <v>0</v>
      </c>
      <c r="Y322" s="431">
        <v>0</v>
      </c>
      <c r="Z322" s="431">
        <v>340</v>
      </c>
      <c r="AA322" s="431">
        <v>0</v>
      </c>
      <c r="AB322" s="431">
        <v>0</v>
      </c>
      <c r="AC322" s="431">
        <v>0</v>
      </c>
      <c r="AD322" s="431">
        <v>0</v>
      </c>
      <c r="AE322" s="431">
        <v>0</v>
      </c>
      <c r="AF322" s="431">
        <v>0</v>
      </c>
      <c r="AG322" s="431">
        <v>0</v>
      </c>
      <c r="AH322" s="431">
        <v>0</v>
      </c>
      <c r="AI322" s="431">
        <v>0</v>
      </c>
      <c r="AJ322" s="431">
        <v>0</v>
      </c>
      <c r="AK322" s="431">
        <v>0</v>
      </c>
      <c r="AL322" s="432">
        <v>0</v>
      </c>
      <c r="AM322" s="431">
        <v>0</v>
      </c>
      <c r="AN322" s="432">
        <v>0</v>
      </c>
      <c r="AO322" s="431">
        <v>0</v>
      </c>
      <c r="AP322" s="431">
        <v>0</v>
      </c>
      <c r="AQ322" s="431"/>
    </row>
    <row r="323" spans="1:43" ht="12.75" customHeight="1">
      <c r="A323" s="157">
        <v>322</v>
      </c>
      <c r="B323" s="418">
        <v>42054</v>
      </c>
      <c r="C323" s="415" t="s">
        <v>1321</v>
      </c>
      <c r="D323" s="415" t="s">
        <v>1251</v>
      </c>
      <c r="E323" s="415"/>
      <c r="F323" s="415" t="s">
        <v>7101</v>
      </c>
      <c r="G323" s="60" t="str">
        <f>IF(F323&lt;&gt;"",LOOKUP(F323,Governorate,data!$E$2:$E$19),"")</f>
        <v>IQ-G07</v>
      </c>
      <c r="H323" s="415"/>
      <c r="I323" s="60" t="str">
        <f>IF(H323&lt;&gt;"",LOOKUP(H323,District2,data!$P$2:$P$19),"")</f>
        <v/>
      </c>
      <c r="J323" s="415"/>
      <c r="K323" s="415" t="s">
        <v>1259</v>
      </c>
      <c r="L323" s="415" t="s">
        <v>1256</v>
      </c>
      <c r="M323" s="415" t="s">
        <v>7158</v>
      </c>
      <c r="N323" s="415" t="s">
        <v>1261</v>
      </c>
      <c r="O323" s="175">
        <v>50</v>
      </c>
      <c r="P323" s="175">
        <v>50</v>
      </c>
      <c r="Q323" s="175"/>
      <c r="R323" s="431"/>
      <c r="S323" s="431">
        <v>0</v>
      </c>
      <c r="T323" s="431">
        <v>0</v>
      </c>
      <c r="U323" s="431">
        <v>50</v>
      </c>
      <c r="V323" s="431">
        <v>300</v>
      </c>
      <c r="W323" s="431">
        <v>300</v>
      </c>
      <c r="X323" s="431">
        <v>50</v>
      </c>
      <c r="Y323" s="431">
        <v>50</v>
      </c>
      <c r="Z323" s="431">
        <v>0</v>
      </c>
      <c r="AA323" s="431">
        <v>0</v>
      </c>
      <c r="AB323" s="431">
        <v>50</v>
      </c>
      <c r="AC323" s="431">
        <v>0</v>
      </c>
      <c r="AD323" s="431">
        <v>0</v>
      </c>
      <c r="AE323" s="431">
        <v>0</v>
      </c>
      <c r="AF323" s="431">
        <v>0</v>
      </c>
      <c r="AG323" s="431">
        <v>0</v>
      </c>
      <c r="AH323" s="431">
        <v>0</v>
      </c>
      <c r="AI323" s="431">
        <v>0</v>
      </c>
      <c r="AJ323" s="431">
        <v>0</v>
      </c>
      <c r="AK323" s="431">
        <v>0</v>
      </c>
      <c r="AL323" s="432">
        <v>0</v>
      </c>
      <c r="AM323" s="431">
        <v>0</v>
      </c>
      <c r="AN323" s="432">
        <v>0</v>
      </c>
      <c r="AO323" s="431">
        <v>0</v>
      </c>
      <c r="AP323" s="431">
        <v>0</v>
      </c>
      <c r="AQ323" s="431"/>
    </row>
    <row r="324" spans="1:43" ht="12.75" customHeight="1">
      <c r="A324" s="157">
        <v>323</v>
      </c>
      <c r="B324" s="341">
        <v>42054</v>
      </c>
      <c r="C324" s="430" t="s">
        <v>1321</v>
      </c>
      <c r="D324" s="430" t="s">
        <v>1251</v>
      </c>
      <c r="E324" s="360" t="s">
        <v>7288</v>
      </c>
      <c r="F324" s="430" t="s">
        <v>7085</v>
      </c>
      <c r="G324" s="359"/>
      <c r="H324" s="430"/>
      <c r="I324" s="359"/>
      <c r="J324" s="51"/>
      <c r="K324" s="51" t="s">
        <v>1259</v>
      </c>
      <c r="L324" s="430" t="s">
        <v>1256</v>
      </c>
      <c r="M324" s="430" t="s">
        <v>7158</v>
      </c>
      <c r="N324" s="430" t="s">
        <v>1261</v>
      </c>
      <c r="O324" s="174">
        <v>250</v>
      </c>
      <c r="P324" s="178">
        <v>250</v>
      </c>
      <c r="Q324" s="178"/>
      <c r="R324" s="431"/>
      <c r="S324" s="217">
        <v>0</v>
      </c>
      <c r="T324" s="217">
        <v>0</v>
      </c>
      <c r="U324" s="217">
        <v>250</v>
      </c>
      <c r="V324" s="217">
        <v>1500</v>
      </c>
      <c r="W324" s="217">
        <v>1500</v>
      </c>
      <c r="X324" s="217">
        <v>250</v>
      </c>
      <c r="Y324" s="217">
        <v>250</v>
      </c>
      <c r="Z324" s="218">
        <v>0</v>
      </c>
      <c r="AA324" s="217">
        <v>250</v>
      </c>
      <c r="AB324" s="217">
        <v>250</v>
      </c>
      <c r="AC324" s="217">
        <v>250</v>
      </c>
      <c r="AD324" s="431">
        <v>0</v>
      </c>
      <c r="AE324" s="431">
        <v>0</v>
      </c>
      <c r="AF324" s="431">
        <v>0</v>
      </c>
      <c r="AG324" s="431">
        <v>0</v>
      </c>
      <c r="AH324" s="431">
        <v>0</v>
      </c>
      <c r="AI324" s="431">
        <v>0</v>
      </c>
      <c r="AJ324" s="431">
        <v>0</v>
      </c>
      <c r="AK324" s="431">
        <v>0</v>
      </c>
      <c r="AL324" s="432">
        <v>0</v>
      </c>
      <c r="AM324" s="431">
        <v>0</v>
      </c>
      <c r="AN324" s="432">
        <v>0</v>
      </c>
      <c r="AO324" s="431">
        <v>0</v>
      </c>
      <c r="AP324" s="431">
        <v>0</v>
      </c>
      <c r="AQ324" s="431"/>
    </row>
    <row r="325" spans="1:43" ht="12.75" customHeight="1">
      <c r="A325" s="157">
        <v>324</v>
      </c>
      <c r="B325" s="418">
        <v>42055</v>
      </c>
      <c r="C325" s="430" t="s">
        <v>1321</v>
      </c>
      <c r="D325" s="360" t="s">
        <v>1251</v>
      </c>
      <c r="E325" s="360"/>
      <c r="F325" s="430" t="s">
        <v>7089</v>
      </c>
      <c r="G325" s="359" t="str">
        <f>IF(F325&lt;&gt;"",LOOKUP(F325,Governorate,data!$E$2:$E$19),"")</f>
        <v>IQ-G17</v>
      </c>
      <c r="H325" s="415"/>
      <c r="I325" s="359" t="str">
        <f>IF(H325&lt;&gt;"",LOOKUP(H325,District2,data!$P$2:$P$19),"")</f>
        <v/>
      </c>
      <c r="J325" s="430"/>
      <c r="K325" s="430" t="s">
        <v>1259</v>
      </c>
      <c r="L325" s="430" t="s">
        <v>1256</v>
      </c>
      <c r="M325" s="430" t="s">
        <v>7158</v>
      </c>
      <c r="N325" s="430" t="s">
        <v>1261</v>
      </c>
      <c r="O325" s="175">
        <v>250</v>
      </c>
      <c r="P325" s="175">
        <v>250</v>
      </c>
      <c r="Q325" s="175"/>
      <c r="R325" s="431"/>
      <c r="S325" s="431">
        <v>0</v>
      </c>
      <c r="T325" s="431">
        <v>0</v>
      </c>
      <c r="U325" s="431">
        <v>250</v>
      </c>
      <c r="V325" s="431">
        <v>1500</v>
      </c>
      <c r="W325" s="431">
        <v>1500</v>
      </c>
      <c r="X325" s="431">
        <v>250</v>
      </c>
      <c r="Y325" s="431">
        <v>250</v>
      </c>
      <c r="Z325" s="431">
        <v>0</v>
      </c>
      <c r="AA325" s="431">
        <v>0</v>
      </c>
      <c r="AB325" s="431">
        <v>250</v>
      </c>
      <c r="AC325" s="431">
        <v>0</v>
      </c>
      <c r="AD325" s="431">
        <v>0</v>
      </c>
      <c r="AE325" s="431">
        <v>0</v>
      </c>
      <c r="AF325" s="431">
        <v>0</v>
      </c>
      <c r="AG325" s="431">
        <v>0</v>
      </c>
      <c r="AH325" s="431">
        <v>0</v>
      </c>
      <c r="AI325" s="431">
        <v>0</v>
      </c>
      <c r="AJ325" s="431">
        <v>0</v>
      </c>
      <c r="AK325" s="431">
        <v>0</v>
      </c>
      <c r="AL325" s="432">
        <v>0</v>
      </c>
      <c r="AM325" s="431">
        <v>0</v>
      </c>
      <c r="AN325" s="432">
        <v>0</v>
      </c>
      <c r="AO325" s="431">
        <v>0</v>
      </c>
      <c r="AP325" s="431">
        <v>0</v>
      </c>
      <c r="AQ325" s="431"/>
    </row>
    <row r="326" spans="1:43" ht="12.75" customHeight="1">
      <c r="A326" s="157">
        <v>325</v>
      </c>
      <c r="B326" s="418">
        <v>42057</v>
      </c>
      <c r="C326" s="415" t="s">
        <v>1321</v>
      </c>
      <c r="D326" s="415" t="s">
        <v>1251</v>
      </c>
      <c r="E326" s="415"/>
      <c r="F326" s="415" t="s">
        <v>7101</v>
      </c>
      <c r="G326" s="60" t="str">
        <f>IF(F326&lt;&gt;"",LOOKUP(F326,Governorate,data!$E$2:$E$19),"")</f>
        <v>IQ-G07</v>
      </c>
      <c r="H326" s="415"/>
      <c r="I326" s="60" t="str">
        <f>IF(H326&lt;&gt;"",LOOKUP(H326,District2,data!$P$2:$P$19),"")</f>
        <v/>
      </c>
      <c r="J326" s="415"/>
      <c r="K326" s="415" t="s">
        <v>1259</v>
      </c>
      <c r="L326" s="415" t="s">
        <v>1256</v>
      </c>
      <c r="M326" s="415" t="s">
        <v>7158</v>
      </c>
      <c r="N326" s="415" t="s">
        <v>1261</v>
      </c>
      <c r="O326" s="175">
        <v>200</v>
      </c>
      <c r="P326" s="175">
        <v>200</v>
      </c>
      <c r="Q326" s="175"/>
      <c r="R326" s="431"/>
      <c r="S326" s="431">
        <v>0</v>
      </c>
      <c r="T326" s="431">
        <v>0</v>
      </c>
      <c r="U326" s="431">
        <v>200</v>
      </c>
      <c r="V326" s="431">
        <v>1200</v>
      </c>
      <c r="W326" s="431">
        <v>1200</v>
      </c>
      <c r="X326" s="431">
        <v>200</v>
      </c>
      <c r="Y326" s="431">
        <v>200</v>
      </c>
      <c r="Z326" s="431">
        <v>0</v>
      </c>
      <c r="AA326" s="431">
        <v>0</v>
      </c>
      <c r="AB326" s="431">
        <v>200</v>
      </c>
      <c r="AC326" s="431">
        <v>0</v>
      </c>
      <c r="AD326" s="431">
        <v>0</v>
      </c>
      <c r="AE326" s="431">
        <v>0</v>
      </c>
      <c r="AF326" s="431">
        <v>0</v>
      </c>
      <c r="AG326" s="431">
        <v>0</v>
      </c>
      <c r="AH326" s="431">
        <v>0</v>
      </c>
      <c r="AI326" s="431">
        <v>0</v>
      </c>
      <c r="AJ326" s="431">
        <v>0</v>
      </c>
      <c r="AK326" s="431">
        <v>0</v>
      </c>
      <c r="AL326" s="432">
        <v>0</v>
      </c>
      <c r="AM326" s="431">
        <v>0</v>
      </c>
      <c r="AN326" s="432">
        <v>0</v>
      </c>
      <c r="AO326" s="431">
        <v>0</v>
      </c>
      <c r="AP326" s="431">
        <v>0</v>
      </c>
      <c r="AQ326" s="431"/>
    </row>
    <row r="327" spans="1:43" ht="12.75" customHeight="1">
      <c r="A327" s="157">
        <v>326</v>
      </c>
      <c r="B327" s="418">
        <v>42057</v>
      </c>
      <c r="C327" s="430" t="s">
        <v>1321</v>
      </c>
      <c r="D327" s="430" t="s">
        <v>1251</v>
      </c>
      <c r="E327" s="430"/>
      <c r="F327" s="430" t="s">
        <v>7089</v>
      </c>
      <c r="G327" s="359" t="str">
        <f>IF(F327&lt;&gt;"",LOOKUP(F327,Governorate,data!$E$2:$E$19),"")</f>
        <v>IQ-G17</v>
      </c>
      <c r="H327" s="415"/>
      <c r="I327" s="359" t="str">
        <f>IF(H327&lt;&gt;"",LOOKUP(H327,District2,data!$P$2:$P$19),"")</f>
        <v/>
      </c>
      <c r="J327" s="430"/>
      <c r="K327" s="430" t="s">
        <v>1259</v>
      </c>
      <c r="L327" s="430" t="s">
        <v>1256</v>
      </c>
      <c r="M327" s="430" t="s">
        <v>7158</v>
      </c>
      <c r="N327" s="430" t="s">
        <v>1261</v>
      </c>
      <c r="O327" s="175">
        <v>250</v>
      </c>
      <c r="P327" s="175">
        <v>250</v>
      </c>
      <c r="Q327" s="175"/>
      <c r="R327" s="431"/>
      <c r="S327" s="431">
        <v>0</v>
      </c>
      <c r="T327" s="431">
        <v>0</v>
      </c>
      <c r="U327" s="431">
        <v>250</v>
      </c>
      <c r="V327" s="431">
        <v>1500</v>
      </c>
      <c r="W327" s="431">
        <v>1500</v>
      </c>
      <c r="X327" s="431">
        <v>250</v>
      </c>
      <c r="Y327" s="431">
        <v>250</v>
      </c>
      <c r="Z327" s="431">
        <v>0</v>
      </c>
      <c r="AA327" s="431">
        <v>0</v>
      </c>
      <c r="AB327" s="431">
        <v>250</v>
      </c>
      <c r="AC327" s="431">
        <v>0</v>
      </c>
      <c r="AD327" s="431">
        <v>0</v>
      </c>
      <c r="AE327" s="431">
        <v>0</v>
      </c>
      <c r="AF327" s="431">
        <v>0</v>
      </c>
      <c r="AG327" s="431">
        <v>0</v>
      </c>
      <c r="AH327" s="431">
        <v>0</v>
      </c>
      <c r="AI327" s="431">
        <v>0</v>
      </c>
      <c r="AJ327" s="431">
        <v>0</v>
      </c>
      <c r="AK327" s="431">
        <v>0</v>
      </c>
      <c r="AL327" s="432">
        <v>0</v>
      </c>
      <c r="AM327" s="431">
        <v>0</v>
      </c>
      <c r="AN327" s="432">
        <v>0</v>
      </c>
      <c r="AO327" s="431">
        <v>0</v>
      </c>
      <c r="AP327" s="431">
        <v>0</v>
      </c>
      <c r="AQ327" s="431"/>
    </row>
    <row r="328" spans="1:43" ht="12.75" customHeight="1">
      <c r="A328" s="157">
        <v>327</v>
      </c>
      <c r="B328" s="341">
        <v>42058</v>
      </c>
      <c r="C328" s="415" t="s">
        <v>1289</v>
      </c>
      <c r="D328" s="430" t="s">
        <v>1251</v>
      </c>
      <c r="E328" s="430" t="s">
        <v>1289</v>
      </c>
      <c r="F328" s="430" t="s">
        <v>7085</v>
      </c>
      <c r="G328" s="359"/>
      <c r="H328" s="430" t="s">
        <v>7092</v>
      </c>
      <c r="I328" s="359"/>
      <c r="J328" s="430"/>
      <c r="K328" s="430" t="s">
        <v>7126</v>
      </c>
      <c r="L328" s="430" t="s">
        <v>1256</v>
      </c>
      <c r="M328" s="430" t="s">
        <v>7158</v>
      </c>
      <c r="N328" s="430" t="s">
        <v>1261</v>
      </c>
      <c r="O328" s="422">
        <v>300</v>
      </c>
      <c r="P328" s="422">
        <v>300</v>
      </c>
      <c r="Q328" s="422"/>
      <c r="R328" s="431"/>
      <c r="S328" s="431">
        <v>0</v>
      </c>
      <c r="T328" s="431"/>
      <c r="U328" s="431">
        <v>300</v>
      </c>
      <c r="V328" s="431">
        <v>1200</v>
      </c>
      <c r="W328" s="431">
        <v>1200</v>
      </c>
      <c r="X328" s="431">
        <v>0</v>
      </c>
      <c r="Y328" s="431"/>
      <c r="Z328" s="431">
        <v>0</v>
      </c>
      <c r="AA328" s="431">
        <v>300</v>
      </c>
      <c r="AB328" s="431">
        <v>300</v>
      </c>
      <c r="AC328" s="431">
        <v>300</v>
      </c>
      <c r="AD328" s="431"/>
      <c r="AE328" s="431"/>
      <c r="AF328" s="431"/>
      <c r="AG328" s="431"/>
      <c r="AH328" s="431"/>
      <c r="AI328" s="431"/>
      <c r="AJ328" s="431"/>
      <c r="AK328" s="431"/>
      <c r="AL328" s="432">
        <v>300</v>
      </c>
      <c r="AM328" s="431">
        <v>300</v>
      </c>
      <c r="AN328" s="432"/>
      <c r="AO328" s="431"/>
      <c r="AP328" s="431">
        <v>1200</v>
      </c>
      <c r="AQ328" s="431"/>
    </row>
    <row r="329" spans="1:43" ht="12.75" customHeight="1">
      <c r="A329" s="157">
        <v>328</v>
      </c>
      <c r="B329" s="341">
        <v>42058</v>
      </c>
      <c r="C329" s="415" t="s">
        <v>1289</v>
      </c>
      <c r="D329" s="430" t="s">
        <v>1251</v>
      </c>
      <c r="E329" s="430" t="s">
        <v>1289</v>
      </c>
      <c r="F329" s="430" t="s">
        <v>7111</v>
      </c>
      <c r="G329" s="359"/>
      <c r="H329" s="430" t="s">
        <v>7112</v>
      </c>
      <c r="I329" s="359"/>
      <c r="J329" s="430"/>
      <c r="K329" s="430" t="s">
        <v>7126</v>
      </c>
      <c r="L329" s="430" t="s">
        <v>1256</v>
      </c>
      <c r="M329" s="430" t="s">
        <v>7158</v>
      </c>
      <c r="N329" s="430" t="s">
        <v>1261</v>
      </c>
      <c r="O329" s="422">
        <v>120</v>
      </c>
      <c r="P329" s="422">
        <v>120</v>
      </c>
      <c r="Q329" s="422"/>
      <c r="R329" s="431"/>
      <c r="S329" s="431">
        <v>0</v>
      </c>
      <c r="T329" s="431"/>
      <c r="U329" s="431">
        <v>120</v>
      </c>
      <c r="V329" s="431">
        <v>480</v>
      </c>
      <c r="W329" s="431">
        <v>480</v>
      </c>
      <c r="X329" s="431">
        <v>0</v>
      </c>
      <c r="Y329" s="431"/>
      <c r="Z329" s="431">
        <v>0</v>
      </c>
      <c r="AA329" s="431">
        <v>120</v>
      </c>
      <c r="AB329" s="431">
        <v>120</v>
      </c>
      <c r="AC329" s="431">
        <v>120</v>
      </c>
      <c r="AD329" s="431"/>
      <c r="AE329" s="431"/>
      <c r="AF329" s="431"/>
      <c r="AG329" s="431"/>
      <c r="AH329" s="431"/>
      <c r="AI329" s="431"/>
      <c r="AJ329" s="431"/>
      <c r="AK329" s="431"/>
      <c r="AL329" s="432">
        <v>120</v>
      </c>
      <c r="AM329" s="431">
        <v>120</v>
      </c>
      <c r="AN329" s="432"/>
      <c r="AO329" s="431"/>
      <c r="AP329" s="431">
        <v>480</v>
      </c>
      <c r="AQ329" s="431"/>
    </row>
    <row r="330" spans="1:43" ht="12.75" customHeight="1">
      <c r="A330" s="157">
        <v>329</v>
      </c>
      <c r="B330" s="342">
        <v>42058</v>
      </c>
      <c r="C330" s="415" t="s">
        <v>1289</v>
      </c>
      <c r="D330" s="430" t="s">
        <v>1251</v>
      </c>
      <c r="E330" s="430" t="s">
        <v>1289</v>
      </c>
      <c r="F330" s="430" t="s">
        <v>7099</v>
      </c>
      <c r="G330" s="359"/>
      <c r="H330" s="430" t="s">
        <v>7100</v>
      </c>
      <c r="I330" s="359"/>
      <c r="J330" s="430"/>
      <c r="K330" s="430" t="s">
        <v>7126</v>
      </c>
      <c r="L330" s="430" t="s">
        <v>1256</v>
      </c>
      <c r="M330" s="430" t="s">
        <v>7158</v>
      </c>
      <c r="N330" s="430" t="s">
        <v>1261</v>
      </c>
      <c r="O330" s="422">
        <v>200</v>
      </c>
      <c r="P330" s="422">
        <v>200</v>
      </c>
      <c r="Q330" s="422"/>
      <c r="R330" s="431"/>
      <c r="S330" s="431">
        <v>0</v>
      </c>
      <c r="T330" s="431"/>
      <c r="U330" s="431">
        <v>200</v>
      </c>
      <c r="V330" s="431">
        <v>800</v>
      </c>
      <c r="W330" s="431">
        <v>800</v>
      </c>
      <c r="X330" s="431">
        <v>0</v>
      </c>
      <c r="Y330" s="431"/>
      <c r="Z330" s="431">
        <v>0</v>
      </c>
      <c r="AA330" s="431">
        <v>200</v>
      </c>
      <c r="AB330" s="431">
        <v>200</v>
      </c>
      <c r="AC330" s="431">
        <v>200</v>
      </c>
      <c r="AD330" s="431"/>
      <c r="AE330" s="431"/>
      <c r="AF330" s="431"/>
      <c r="AG330" s="431"/>
      <c r="AH330" s="431"/>
      <c r="AI330" s="431"/>
      <c r="AJ330" s="431"/>
      <c r="AK330" s="431"/>
      <c r="AL330" s="432">
        <v>200</v>
      </c>
      <c r="AM330" s="431">
        <v>200</v>
      </c>
      <c r="AN330" s="432"/>
      <c r="AO330" s="431"/>
      <c r="AP330" s="431">
        <v>800</v>
      </c>
      <c r="AQ330" s="431"/>
    </row>
    <row r="331" spans="1:43" ht="12.75" customHeight="1">
      <c r="A331" s="157">
        <v>330</v>
      </c>
      <c r="B331" s="341">
        <v>42058</v>
      </c>
      <c r="C331" s="48" t="s">
        <v>1321</v>
      </c>
      <c r="D331" s="430" t="s">
        <v>1251</v>
      </c>
      <c r="E331" s="355" t="s">
        <v>1308</v>
      </c>
      <c r="F331" s="430" t="s">
        <v>1347</v>
      </c>
      <c r="G331" s="359"/>
      <c r="H331" s="355" t="s">
        <v>557</v>
      </c>
      <c r="I331" s="359"/>
      <c r="J331" s="430"/>
      <c r="K331" s="430" t="s">
        <v>7126</v>
      </c>
      <c r="L331" s="430" t="s">
        <v>1256</v>
      </c>
      <c r="M331" s="430" t="s">
        <v>7158</v>
      </c>
      <c r="N331" s="430"/>
      <c r="O331" s="347">
        <v>3</v>
      </c>
      <c r="P331" s="175">
        <v>3</v>
      </c>
      <c r="Q331" s="175"/>
      <c r="R331" s="431"/>
      <c r="S331" s="431">
        <v>0</v>
      </c>
      <c r="T331" s="347"/>
      <c r="U331" s="347">
        <v>3</v>
      </c>
      <c r="V331" s="175">
        <v>18</v>
      </c>
      <c r="W331" s="175">
        <v>18</v>
      </c>
      <c r="X331" s="347">
        <v>3</v>
      </c>
      <c r="Y331" s="347">
        <v>3</v>
      </c>
      <c r="Z331" s="431"/>
      <c r="AA331" s="347">
        <v>3</v>
      </c>
      <c r="AB331" s="347"/>
      <c r="AC331" s="347"/>
      <c r="AD331" s="431"/>
      <c r="AE331" s="431"/>
      <c r="AF331" s="431"/>
      <c r="AG331" s="431"/>
      <c r="AH331" s="431"/>
      <c r="AI331" s="431"/>
      <c r="AJ331" s="431"/>
      <c r="AK331" s="431"/>
      <c r="AL331" s="432"/>
      <c r="AM331" s="431"/>
      <c r="AN331" s="432"/>
      <c r="AO331" s="431"/>
      <c r="AP331" s="431"/>
      <c r="AQ331" s="431"/>
    </row>
    <row r="332" spans="1:43" ht="12.75" customHeight="1">
      <c r="A332" s="157">
        <v>331</v>
      </c>
      <c r="B332" s="341">
        <v>42058</v>
      </c>
      <c r="C332" s="430" t="s">
        <v>1321</v>
      </c>
      <c r="D332" s="430" t="s">
        <v>1251</v>
      </c>
      <c r="E332" s="430"/>
      <c r="F332" s="430" t="s">
        <v>7101</v>
      </c>
      <c r="G332" s="359"/>
      <c r="H332" s="221" t="s">
        <v>7246</v>
      </c>
      <c r="I332" s="359"/>
      <c r="J332" s="430"/>
      <c r="K332" s="430" t="s">
        <v>1259</v>
      </c>
      <c r="L332" s="430" t="s">
        <v>1256</v>
      </c>
      <c r="M332" s="430" t="s">
        <v>7158</v>
      </c>
      <c r="N332" s="430" t="s">
        <v>1261</v>
      </c>
      <c r="O332" s="346">
        <v>25</v>
      </c>
      <c r="P332" s="175">
        <v>25</v>
      </c>
      <c r="Q332" s="175"/>
      <c r="R332" s="431"/>
      <c r="S332" s="431">
        <v>0</v>
      </c>
      <c r="T332" s="431">
        <v>0</v>
      </c>
      <c r="U332" s="346">
        <v>25</v>
      </c>
      <c r="V332" s="431">
        <v>150</v>
      </c>
      <c r="W332" s="431">
        <v>150</v>
      </c>
      <c r="X332" s="346">
        <v>25</v>
      </c>
      <c r="Y332" s="346">
        <v>25</v>
      </c>
      <c r="Z332" s="431">
        <v>0</v>
      </c>
      <c r="AA332" s="431">
        <v>0</v>
      </c>
      <c r="AB332" s="346">
        <v>25</v>
      </c>
      <c r="AC332" s="431">
        <v>0</v>
      </c>
      <c r="AD332" s="431">
        <v>0</v>
      </c>
      <c r="AE332" s="431">
        <v>0</v>
      </c>
      <c r="AF332" s="431">
        <v>0</v>
      </c>
      <c r="AG332" s="431">
        <v>0</v>
      </c>
      <c r="AH332" s="431">
        <v>0</v>
      </c>
      <c r="AI332" s="431">
        <v>0</v>
      </c>
      <c r="AJ332" s="431">
        <v>0</v>
      </c>
      <c r="AK332" s="431">
        <v>0</v>
      </c>
      <c r="AL332" s="432">
        <v>0</v>
      </c>
      <c r="AM332" s="431">
        <v>0</v>
      </c>
      <c r="AN332" s="432">
        <v>0</v>
      </c>
      <c r="AO332" s="431">
        <v>0</v>
      </c>
      <c r="AP332" s="431">
        <v>0</v>
      </c>
      <c r="AQ332" s="431"/>
    </row>
    <row r="333" spans="1:43" ht="12.75" customHeight="1">
      <c r="A333" s="157">
        <v>332</v>
      </c>
      <c r="B333" s="341">
        <v>42058</v>
      </c>
      <c r="C333" s="430" t="s">
        <v>1321</v>
      </c>
      <c r="D333" s="430" t="s">
        <v>1251</v>
      </c>
      <c r="E333" s="222" t="s">
        <v>1268</v>
      </c>
      <c r="F333" s="430" t="s">
        <v>7087</v>
      </c>
      <c r="G333" s="359"/>
      <c r="H333" s="430" t="s">
        <v>7088</v>
      </c>
      <c r="I333" s="359"/>
      <c r="J333" s="430" t="s">
        <v>7166</v>
      </c>
      <c r="K333" s="430" t="s">
        <v>1259</v>
      </c>
      <c r="L333" s="430" t="s">
        <v>1256</v>
      </c>
      <c r="M333" s="430" t="s">
        <v>7158</v>
      </c>
      <c r="N333" s="430" t="s">
        <v>1261</v>
      </c>
      <c r="O333" s="431">
        <v>200</v>
      </c>
      <c r="P333" s="422">
        <v>200</v>
      </c>
      <c r="Q333" s="422"/>
      <c r="R333" s="431"/>
      <c r="S333" s="431">
        <v>0</v>
      </c>
      <c r="T333" s="431">
        <v>0</v>
      </c>
      <c r="U333" s="422">
        <v>200</v>
      </c>
      <c r="V333" s="431">
        <v>1200</v>
      </c>
      <c r="W333" s="431">
        <v>1200</v>
      </c>
      <c r="X333" s="422">
        <v>200</v>
      </c>
      <c r="Y333" s="422">
        <v>200</v>
      </c>
      <c r="Z333" s="431">
        <v>0</v>
      </c>
      <c r="AA333" s="431">
        <v>0</v>
      </c>
      <c r="AB333" s="422">
        <v>200</v>
      </c>
      <c r="AC333" s="431">
        <v>0</v>
      </c>
      <c r="AD333" s="431">
        <v>0</v>
      </c>
      <c r="AE333" s="431">
        <v>0</v>
      </c>
      <c r="AF333" s="431">
        <v>0</v>
      </c>
      <c r="AG333" s="431">
        <v>0</v>
      </c>
      <c r="AH333" s="431">
        <v>0</v>
      </c>
      <c r="AI333" s="431">
        <v>0</v>
      </c>
      <c r="AJ333" s="431">
        <v>0</v>
      </c>
      <c r="AK333" s="431">
        <v>0</v>
      </c>
      <c r="AL333" s="432">
        <v>0</v>
      </c>
      <c r="AM333" s="431">
        <v>0</v>
      </c>
      <c r="AN333" s="432">
        <v>0</v>
      </c>
      <c r="AO333" s="431">
        <v>0</v>
      </c>
      <c r="AP333" s="431">
        <v>0</v>
      </c>
      <c r="AQ333" s="431"/>
    </row>
    <row r="334" spans="1:43" ht="12.75" customHeight="1">
      <c r="A334" s="157">
        <v>333</v>
      </c>
      <c r="B334" s="341">
        <v>42059</v>
      </c>
      <c r="C334" s="415" t="s">
        <v>1289</v>
      </c>
      <c r="D334" s="430" t="s">
        <v>1251</v>
      </c>
      <c r="E334" s="430" t="s">
        <v>1289</v>
      </c>
      <c r="F334" s="430" t="s">
        <v>7097</v>
      </c>
      <c r="G334" s="359"/>
      <c r="H334" s="430" t="s">
        <v>7114</v>
      </c>
      <c r="I334" s="359"/>
      <c r="J334" s="430"/>
      <c r="K334" s="430" t="s">
        <v>7126</v>
      </c>
      <c r="L334" s="430" t="s">
        <v>1256</v>
      </c>
      <c r="M334" s="430" t="s">
        <v>7158</v>
      </c>
      <c r="N334" s="430" t="s">
        <v>1261</v>
      </c>
      <c r="O334" s="422">
        <v>150</v>
      </c>
      <c r="P334" s="422">
        <v>150</v>
      </c>
      <c r="Q334" s="422"/>
      <c r="R334" s="431"/>
      <c r="S334" s="431">
        <v>0</v>
      </c>
      <c r="T334" s="431"/>
      <c r="U334" s="431">
        <v>150</v>
      </c>
      <c r="V334" s="431">
        <v>600</v>
      </c>
      <c r="W334" s="431">
        <v>600</v>
      </c>
      <c r="X334" s="431">
        <v>0</v>
      </c>
      <c r="Y334" s="431"/>
      <c r="Z334" s="431">
        <v>0</v>
      </c>
      <c r="AA334" s="431">
        <v>150</v>
      </c>
      <c r="AB334" s="431">
        <v>150</v>
      </c>
      <c r="AC334" s="431">
        <v>150</v>
      </c>
      <c r="AD334" s="431"/>
      <c r="AE334" s="431"/>
      <c r="AF334" s="431"/>
      <c r="AG334" s="431"/>
      <c r="AH334" s="431"/>
      <c r="AI334" s="431"/>
      <c r="AJ334" s="431"/>
      <c r="AK334" s="431"/>
      <c r="AL334" s="432">
        <v>150</v>
      </c>
      <c r="AM334" s="431">
        <v>150</v>
      </c>
      <c r="AN334" s="432"/>
      <c r="AO334" s="431"/>
      <c r="AP334" s="431">
        <v>600</v>
      </c>
      <c r="AQ334" s="431"/>
    </row>
    <row r="335" spans="1:43" ht="12.75" customHeight="1">
      <c r="A335" s="157">
        <v>334</v>
      </c>
      <c r="B335" s="341">
        <v>42059</v>
      </c>
      <c r="C335" s="415" t="s">
        <v>1289</v>
      </c>
      <c r="D335" s="430" t="s">
        <v>1251</v>
      </c>
      <c r="E335" s="430" t="s">
        <v>1289</v>
      </c>
      <c r="F335" s="430" t="s">
        <v>7101</v>
      </c>
      <c r="G335" s="359"/>
      <c r="H335" s="430" t="s">
        <v>7234</v>
      </c>
      <c r="I335" s="359"/>
      <c r="J335" s="430"/>
      <c r="K335" s="430" t="s">
        <v>7126</v>
      </c>
      <c r="L335" s="430" t="s">
        <v>1256</v>
      </c>
      <c r="M335" s="430" t="s">
        <v>7158</v>
      </c>
      <c r="N335" s="430" t="s">
        <v>1261</v>
      </c>
      <c r="O335" s="422">
        <v>150</v>
      </c>
      <c r="P335" s="422">
        <v>150</v>
      </c>
      <c r="Q335" s="422"/>
      <c r="R335" s="431"/>
      <c r="S335" s="431">
        <v>0</v>
      </c>
      <c r="T335" s="431"/>
      <c r="U335" s="431">
        <v>150</v>
      </c>
      <c r="V335" s="431">
        <v>0</v>
      </c>
      <c r="W335" s="431">
        <v>900</v>
      </c>
      <c r="X335" s="431">
        <v>0</v>
      </c>
      <c r="Y335" s="431"/>
      <c r="Z335" s="431">
        <v>0</v>
      </c>
      <c r="AA335" s="431">
        <v>0</v>
      </c>
      <c r="AB335" s="431">
        <v>0</v>
      </c>
      <c r="AC335" s="431">
        <v>150</v>
      </c>
      <c r="AD335" s="431"/>
      <c r="AE335" s="431"/>
      <c r="AF335" s="431"/>
      <c r="AG335" s="431"/>
      <c r="AH335" s="431"/>
      <c r="AI335" s="431"/>
      <c r="AJ335" s="431"/>
      <c r="AK335" s="431"/>
      <c r="AL335" s="432">
        <v>0</v>
      </c>
      <c r="AM335" s="431">
        <v>150</v>
      </c>
      <c r="AN335" s="432"/>
      <c r="AO335" s="431"/>
      <c r="AP335" s="431">
        <v>0</v>
      </c>
      <c r="AQ335" s="431"/>
    </row>
    <row r="336" spans="1:43" ht="12.75" customHeight="1">
      <c r="A336" s="157">
        <v>335</v>
      </c>
      <c r="B336" s="341">
        <v>42059</v>
      </c>
      <c r="C336" s="415" t="s">
        <v>1289</v>
      </c>
      <c r="D336" s="430" t="s">
        <v>1251</v>
      </c>
      <c r="E336" s="430" t="s">
        <v>1289</v>
      </c>
      <c r="F336" s="430" t="s">
        <v>7082</v>
      </c>
      <c r="G336" s="359"/>
      <c r="H336" s="430" t="s">
        <v>7083</v>
      </c>
      <c r="I336" s="359"/>
      <c r="J336" s="430"/>
      <c r="K336" s="430" t="s">
        <v>7126</v>
      </c>
      <c r="L336" s="430" t="s">
        <v>1256</v>
      </c>
      <c r="M336" s="430" t="s">
        <v>7158</v>
      </c>
      <c r="N336" s="430" t="s">
        <v>1261</v>
      </c>
      <c r="O336" s="422">
        <v>250</v>
      </c>
      <c r="P336" s="422">
        <v>250</v>
      </c>
      <c r="Q336" s="422"/>
      <c r="R336" s="431"/>
      <c r="S336" s="431">
        <v>0</v>
      </c>
      <c r="T336" s="431"/>
      <c r="U336" s="431">
        <v>250</v>
      </c>
      <c r="V336" s="431">
        <v>0</v>
      </c>
      <c r="W336" s="431">
        <v>1500</v>
      </c>
      <c r="X336" s="431">
        <v>0</v>
      </c>
      <c r="Y336" s="431"/>
      <c r="Z336" s="431">
        <v>0</v>
      </c>
      <c r="AA336" s="431">
        <v>0</v>
      </c>
      <c r="AB336" s="431">
        <v>0</v>
      </c>
      <c r="AC336" s="431">
        <v>250</v>
      </c>
      <c r="AD336" s="431"/>
      <c r="AE336" s="431"/>
      <c r="AF336" s="431"/>
      <c r="AG336" s="431"/>
      <c r="AH336" s="431"/>
      <c r="AI336" s="431"/>
      <c r="AJ336" s="431"/>
      <c r="AK336" s="431"/>
      <c r="AL336" s="432">
        <v>0</v>
      </c>
      <c r="AM336" s="431">
        <v>250</v>
      </c>
      <c r="AN336" s="432"/>
      <c r="AO336" s="431"/>
      <c r="AP336" s="431">
        <v>1500</v>
      </c>
      <c r="AQ336" s="431"/>
    </row>
    <row r="337" spans="1:43" ht="12.75" customHeight="1">
      <c r="A337" s="157">
        <v>336</v>
      </c>
      <c r="B337" s="342">
        <v>42059</v>
      </c>
      <c r="C337" s="415" t="s">
        <v>1289</v>
      </c>
      <c r="D337" s="430" t="s">
        <v>1251</v>
      </c>
      <c r="E337" s="430" t="s">
        <v>1289</v>
      </c>
      <c r="F337" s="430" t="s">
        <v>7095</v>
      </c>
      <c r="G337" s="359"/>
      <c r="H337" s="430" t="s">
        <v>7103</v>
      </c>
      <c r="I337" s="359"/>
      <c r="J337" s="430"/>
      <c r="K337" s="430" t="s">
        <v>7126</v>
      </c>
      <c r="L337" s="430" t="s">
        <v>1256</v>
      </c>
      <c r="M337" s="430" t="s">
        <v>7158</v>
      </c>
      <c r="N337" s="430" t="s">
        <v>1261</v>
      </c>
      <c r="O337" s="422">
        <v>300</v>
      </c>
      <c r="P337" s="422">
        <v>300</v>
      </c>
      <c r="Q337" s="422"/>
      <c r="R337" s="431"/>
      <c r="S337" s="431">
        <v>0</v>
      </c>
      <c r="T337" s="431"/>
      <c r="U337" s="431">
        <v>300</v>
      </c>
      <c r="V337" s="431">
        <v>1200</v>
      </c>
      <c r="W337" s="431">
        <v>1200</v>
      </c>
      <c r="X337" s="431">
        <v>600</v>
      </c>
      <c r="Y337" s="431"/>
      <c r="Z337" s="431">
        <v>0</v>
      </c>
      <c r="AA337" s="431">
        <v>300</v>
      </c>
      <c r="AB337" s="431">
        <v>300</v>
      </c>
      <c r="AC337" s="431">
        <v>300</v>
      </c>
      <c r="AD337" s="431"/>
      <c r="AE337" s="431"/>
      <c r="AF337" s="431"/>
      <c r="AG337" s="431"/>
      <c r="AH337" s="431"/>
      <c r="AI337" s="431"/>
      <c r="AJ337" s="431"/>
      <c r="AK337" s="431"/>
      <c r="AL337" s="432">
        <v>300</v>
      </c>
      <c r="AM337" s="431">
        <v>300</v>
      </c>
      <c r="AN337" s="432"/>
      <c r="AO337" s="431"/>
      <c r="AP337" s="431">
        <v>1200</v>
      </c>
      <c r="AQ337" s="431"/>
    </row>
    <row r="338" spans="1:43" ht="12.75" customHeight="1">
      <c r="A338" s="157">
        <v>337</v>
      </c>
      <c r="B338" s="341">
        <v>42059</v>
      </c>
      <c r="C338" s="430" t="s">
        <v>1321</v>
      </c>
      <c r="D338" s="430" t="s">
        <v>1251</v>
      </c>
      <c r="E338" s="430"/>
      <c r="F338" s="430" t="s">
        <v>7228</v>
      </c>
      <c r="G338" s="359"/>
      <c r="H338" s="430" t="s">
        <v>7229</v>
      </c>
      <c r="I338" s="359"/>
      <c r="J338" s="430"/>
      <c r="K338" s="430" t="s">
        <v>1259</v>
      </c>
      <c r="L338" s="430" t="s">
        <v>1256</v>
      </c>
      <c r="M338" s="430" t="s">
        <v>7158</v>
      </c>
      <c r="N338" s="430" t="s">
        <v>1261</v>
      </c>
      <c r="O338" s="346">
        <v>150</v>
      </c>
      <c r="P338" s="175">
        <v>150</v>
      </c>
      <c r="Q338" s="175"/>
      <c r="R338" s="431"/>
      <c r="S338" s="431">
        <v>0</v>
      </c>
      <c r="T338" s="431">
        <v>0</v>
      </c>
      <c r="U338" s="346">
        <v>150</v>
      </c>
      <c r="V338" s="431">
        <v>900</v>
      </c>
      <c r="W338" s="431">
        <v>900</v>
      </c>
      <c r="X338" s="346">
        <v>150</v>
      </c>
      <c r="Y338" s="346">
        <v>150</v>
      </c>
      <c r="Z338" s="431">
        <v>0</v>
      </c>
      <c r="AA338" s="431">
        <v>0</v>
      </c>
      <c r="AB338" s="346">
        <v>150</v>
      </c>
      <c r="AC338" s="431">
        <v>0</v>
      </c>
      <c r="AD338" s="431">
        <v>0</v>
      </c>
      <c r="AE338" s="431">
        <v>0</v>
      </c>
      <c r="AF338" s="431">
        <v>0</v>
      </c>
      <c r="AG338" s="431">
        <v>0</v>
      </c>
      <c r="AH338" s="431">
        <v>0</v>
      </c>
      <c r="AI338" s="431">
        <v>0</v>
      </c>
      <c r="AJ338" s="431">
        <v>0</v>
      </c>
      <c r="AK338" s="431">
        <v>0</v>
      </c>
      <c r="AL338" s="432">
        <v>0</v>
      </c>
      <c r="AM338" s="431">
        <v>0</v>
      </c>
      <c r="AN338" s="432">
        <v>0</v>
      </c>
      <c r="AO338" s="431">
        <v>0</v>
      </c>
      <c r="AP338" s="431">
        <v>0</v>
      </c>
      <c r="AQ338" s="431"/>
    </row>
    <row r="339" spans="1:43" ht="12.75" customHeight="1">
      <c r="A339" s="157">
        <v>338</v>
      </c>
      <c r="B339" s="341">
        <v>42059</v>
      </c>
      <c r="C339" s="430" t="s">
        <v>1321</v>
      </c>
      <c r="D339" s="430" t="s">
        <v>1251</v>
      </c>
      <c r="E339" s="430"/>
      <c r="F339" s="430" t="s">
        <v>7089</v>
      </c>
      <c r="G339" s="359"/>
      <c r="H339" s="221" t="s">
        <v>7250</v>
      </c>
      <c r="I339" s="359"/>
      <c r="J339" s="430"/>
      <c r="K339" s="430" t="s">
        <v>1259</v>
      </c>
      <c r="L339" s="430" t="s">
        <v>1256</v>
      </c>
      <c r="M339" s="430" t="s">
        <v>7158</v>
      </c>
      <c r="N339" s="430" t="s">
        <v>1261</v>
      </c>
      <c r="O339" s="431">
        <v>250</v>
      </c>
      <c r="P339" s="422">
        <v>250</v>
      </c>
      <c r="Q339" s="422"/>
      <c r="R339" s="431"/>
      <c r="S339" s="431">
        <v>0</v>
      </c>
      <c r="T339" s="431">
        <v>0</v>
      </c>
      <c r="U339" s="422">
        <v>250</v>
      </c>
      <c r="V339" s="431">
        <v>1500</v>
      </c>
      <c r="W339" s="431">
        <v>1500</v>
      </c>
      <c r="X339" s="422">
        <v>250</v>
      </c>
      <c r="Y339" s="422">
        <v>250</v>
      </c>
      <c r="Z339" s="431">
        <v>0</v>
      </c>
      <c r="AA339" s="431">
        <v>0</v>
      </c>
      <c r="AB339" s="422">
        <v>250</v>
      </c>
      <c r="AC339" s="431">
        <v>0</v>
      </c>
      <c r="AD339" s="431">
        <v>0</v>
      </c>
      <c r="AE339" s="431">
        <v>0</v>
      </c>
      <c r="AF339" s="431">
        <v>0</v>
      </c>
      <c r="AG339" s="431">
        <v>0</v>
      </c>
      <c r="AH339" s="431">
        <v>0</v>
      </c>
      <c r="AI339" s="431">
        <v>0</v>
      </c>
      <c r="AJ339" s="431">
        <v>0</v>
      </c>
      <c r="AK339" s="431">
        <v>0</v>
      </c>
      <c r="AL339" s="432">
        <v>0</v>
      </c>
      <c r="AM339" s="431">
        <v>0</v>
      </c>
      <c r="AN339" s="432">
        <v>0</v>
      </c>
      <c r="AO339" s="431">
        <v>0</v>
      </c>
      <c r="AP339" s="431">
        <v>0</v>
      </c>
      <c r="AQ339" s="431"/>
    </row>
    <row r="340" spans="1:43" ht="12.75" customHeight="1">
      <c r="A340" s="157">
        <v>339</v>
      </c>
      <c r="B340" s="341">
        <v>42059</v>
      </c>
      <c r="C340" s="430" t="s">
        <v>1321</v>
      </c>
      <c r="D340" s="430" t="s">
        <v>1251</v>
      </c>
      <c r="E340" s="360" t="s">
        <v>7288</v>
      </c>
      <c r="F340" s="430" t="s">
        <v>7085</v>
      </c>
      <c r="G340" s="359"/>
      <c r="H340" s="430" t="s">
        <v>7092</v>
      </c>
      <c r="I340" s="359"/>
      <c r="J340" s="51"/>
      <c r="K340" s="51" t="s">
        <v>1259</v>
      </c>
      <c r="L340" s="430" t="s">
        <v>1256</v>
      </c>
      <c r="M340" s="430" t="s">
        <v>7158</v>
      </c>
      <c r="N340" s="430" t="s">
        <v>1261</v>
      </c>
      <c r="O340" s="174">
        <v>192</v>
      </c>
      <c r="P340" s="178">
        <v>192</v>
      </c>
      <c r="Q340" s="178"/>
      <c r="R340" s="431"/>
      <c r="S340" s="217">
        <v>0</v>
      </c>
      <c r="T340" s="217">
        <v>0</v>
      </c>
      <c r="U340" s="217">
        <v>192</v>
      </c>
      <c r="V340" s="217">
        <v>0</v>
      </c>
      <c r="W340" s="217">
        <v>1152</v>
      </c>
      <c r="X340" s="217">
        <v>192</v>
      </c>
      <c r="Y340" s="217">
        <v>192</v>
      </c>
      <c r="Z340" s="218">
        <v>0</v>
      </c>
      <c r="AA340" s="217">
        <v>192</v>
      </c>
      <c r="AB340" s="217">
        <v>192</v>
      </c>
      <c r="AC340" s="217">
        <v>192</v>
      </c>
      <c r="AD340" s="431">
        <v>0</v>
      </c>
      <c r="AE340" s="431">
        <v>0</v>
      </c>
      <c r="AF340" s="431">
        <v>0</v>
      </c>
      <c r="AG340" s="431">
        <v>0</v>
      </c>
      <c r="AH340" s="431">
        <v>0</v>
      </c>
      <c r="AI340" s="431">
        <v>0</v>
      </c>
      <c r="AJ340" s="431">
        <v>0</v>
      </c>
      <c r="AK340" s="431">
        <v>0</v>
      </c>
      <c r="AL340" s="432">
        <v>0</v>
      </c>
      <c r="AM340" s="431">
        <v>0</v>
      </c>
      <c r="AN340" s="432">
        <v>0</v>
      </c>
      <c r="AO340" s="431">
        <v>0</v>
      </c>
      <c r="AP340" s="431">
        <v>0</v>
      </c>
      <c r="AQ340" s="431"/>
    </row>
    <row r="341" spans="1:43" ht="12.75" customHeight="1">
      <c r="A341" s="157">
        <v>340</v>
      </c>
      <c r="B341" s="341">
        <v>42060</v>
      </c>
      <c r="C341" s="415" t="s">
        <v>1289</v>
      </c>
      <c r="D341" s="430" t="s">
        <v>1251</v>
      </c>
      <c r="E341" s="430" t="s">
        <v>1289</v>
      </c>
      <c r="F341" s="430" t="s">
        <v>1347</v>
      </c>
      <c r="G341" s="359"/>
      <c r="H341" s="430" t="s">
        <v>7110</v>
      </c>
      <c r="I341" s="359"/>
      <c r="J341" s="430"/>
      <c r="K341" s="430" t="s">
        <v>7126</v>
      </c>
      <c r="L341" s="430" t="s">
        <v>1256</v>
      </c>
      <c r="M341" s="430" t="s">
        <v>7158</v>
      </c>
      <c r="N341" s="430" t="s">
        <v>1261</v>
      </c>
      <c r="O341" s="422">
        <v>300</v>
      </c>
      <c r="P341" s="422">
        <v>300</v>
      </c>
      <c r="Q341" s="422"/>
      <c r="R341" s="431"/>
      <c r="S341" s="431">
        <v>0</v>
      </c>
      <c r="T341" s="431"/>
      <c r="U341" s="431">
        <v>300</v>
      </c>
      <c r="V341" s="431">
        <v>1200</v>
      </c>
      <c r="W341" s="431">
        <v>1200</v>
      </c>
      <c r="X341" s="431">
        <v>600</v>
      </c>
      <c r="Y341" s="431"/>
      <c r="Z341" s="431">
        <v>0</v>
      </c>
      <c r="AA341" s="431">
        <v>300</v>
      </c>
      <c r="AB341" s="431">
        <v>300</v>
      </c>
      <c r="AC341" s="431">
        <v>300</v>
      </c>
      <c r="AD341" s="431"/>
      <c r="AE341" s="431"/>
      <c r="AF341" s="431"/>
      <c r="AG341" s="431"/>
      <c r="AH341" s="431"/>
      <c r="AI341" s="431"/>
      <c r="AJ341" s="431"/>
      <c r="AK341" s="431"/>
      <c r="AL341" s="432">
        <v>300</v>
      </c>
      <c r="AM341" s="431">
        <v>300</v>
      </c>
      <c r="AN341" s="432"/>
      <c r="AO341" s="431"/>
      <c r="AP341" s="431">
        <v>1200</v>
      </c>
      <c r="AQ341" s="431"/>
    </row>
    <row r="342" spans="1:43" ht="12.75" customHeight="1">
      <c r="A342" s="157">
        <v>341</v>
      </c>
      <c r="B342" s="342">
        <v>42060</v>
      </c>
      <c r="C342" s="415" t="s">
        <v>1289</v>
      </c>
      <c r="D342" s="430" t="s">
        <v>1251</v>
      </c>
      <c r="E342" s="430" t="s">
        <v>1289</v>
      </c>
      <c r="F342" s="430" t="s">
        <v>7085</v>
      </c>
      <c r="G342" s="359"/>
      <c r="H342" s="430" t="s">
        <v>7092</v>
      </c>
      <c r="I342" s="359"/>
      <c r="J342" s="430"/>
      <c r="K342" s="430" t="s">
        <v>7126</v>
      </c>
      <c r="L342" s="430" t="s">
        <v>1256</v>
      </c>
      <c r="M342" s="430" t="s">
        <v>7158</v>
      </c>
      <c r="N342" s="430" t="s">
        <v>1261</v>
      </c>
      <c r="O342" s="422">
        <v>300</v>
      </c>
      <c r="P342" s="422">
        <v>300</v>
      </c>
      <c r="Q342" s="422"/>
      <c r="R342" s="431"/>
      <c r="S342" s="431">
        <v>0</v>
      </c>
      <c r="T342" s="431"/>
      <c r="U342" s="431">
        <v>300</v>
      </c>
      <c r="V342" s="431">
        <v>1200</v>
      </c>
      <c r="W342" s="431">
        <v>1200</v>
      </c>
      <c r="X342" s="431">
        <v>0</v>
      </c>
      <c r="Y342" s="431"/>
      <c r="Z342" s="431">
        <v>0</v>
      </c>
      <c r="AA342" s="431">
        <v>300</v>
      </c>
      <c r="AB342" s="431">
        <v>300</v>
      </c>
      <c r="AC342" s="431">
        <v>300</v>
      </c>
      <c r="AD342" s="431"/>
      <c r="AE342" s="431"/>
      <c r="AF342" s="431"/>
      <c r="AG342" s="431"/>
      <c r="AH342" s="431"/>
      <c r="AI342" s="431"/>
      <c r="AJ342" s="431"/>
      <c r="AK342" s="431"/>
      <c r="AL342" s="432">
        <v>300</v>
      </c>
      <c r="AM342" s="431">
        <v>300</v>
      </c>
      <c r="AN342" s="432"/>
      <c r="AO342" s="431"/>
      <c r="AP342" s="431">
        <v>1200</v>
      </c>
      <c r="AQ342" s="431"/>
    </row>
    <row r="343" spans="1:43" ht="12.75" customHeight="1">
      <c r="A343" s="157">
        <v>342</v>
      </c>
      <c r="B343" s="342">
        <v>42060</v>
      </c>
      <c r="C343" s="415" t="s">
        <v>1289</v>
      </c>
      <c r="D343" s="430" t="s">
        <v>1251</v>
      </c>
      <c r="E343" s="430" t="s">
        <v>1289</v>
      </c>
      <c r="F343" s="430" t="s">
        <v>7089</v>
      </c>
      <c r="G343" s="359"/>
      <c r="H343" s="430" t="s">
        <v>7235</v>
      </c>
      <c r="I343" s="359"/>
      <c r="J343" s="430"/>
      <c r="K343" s="430" t="s">
        <v>7126</v>
      </c>
      <c r="L343" s="430" t="s">
        <v>1256</v>
      </c>
      <c r="M343" s="430" t="s">
        <v>7158</v>
      </c>
      <c r="N343" s="430" t="s">
        <v>1261</v>
      </c>
      <c r="O343" s="422">
        <v>150</v>
      </c>
      <c r="P343" s="422">
        <v>150</v>
      </c>
      <c r="Q343" s="422"/>
      <c r="R343" s="431"/>
      <c r="S343" s="431">
        <v>0</v>
      </c>
      <c r="T343" s="431"/>
      <c r="U343" s="431">
        <v>150</v>
      </c>
      <c r="V343" s="431">
        <v>600</v>
      </c>
      <c r="W343" s="431">
        <v>600</v>
      </c>
      <c r="X343" s="431">
        <v>0</v>
      </c>
      <c r="Y343" s="431"/>
      <c r="Z343" s="431">
        <v>0</v>
      </c>
      <c r="AA343" s="431">
        <v>150</v>
      </c>
      <c r="AB343" s="431">
        <v>150</v>
      </c>
      <c r="AC343" s="431">
        <v>150</v>
      </c>
      <c r="AD343" s="431"/>
      <c r="AE343" s="431"/>
      <c r="AF343" s="431"/>
      <c r="AG343" s="431"/>
      <c r="AH343" s="431"/>
      <c r="AI343" s="431"/>
      <c r="AJ343" s="431"/>
      <c r="AK343" s="431"/>
      <c r="AL343" s="432">
        <v>150</v>
      </c>
      <c r="AM343" s="431">
        <v>150</v>
      </c>
      <c r="AN343" s="432"/>
      <c r="AO343" s="431"/>
      <c r="AP343" s="431">
        <v>600</v>
      </c>
      <c r="AQ343" s="431"/>
    </row>
    <row r="344" spans="1:43" ht="12.75" customHeight="1">
      <c r="A344" s="157">
        <v>343</v>
      </c>
      <c r="B344" s="342">
        <v>42060</v>
      </c>
      <c r="C344" s="415" t="s">
        <v>1289</v>
      </c>
      <c r="D344" s="430" t="s">
        <v>1251</v>
      </c>
      <c r="E344" s="430" t="s">
        <v>1289</v>
      </c>
      <c r="F344" s="430" t="s">
        <v>7106</v>
      </c>
      <c r="G344" s="359"/>
      <c r="H344" s="430"/>
      <c r="I344" s="359"/>
      <c r="J344" s="430"/>
      <c r="K344" s="430" t="s">
        <v>7126</v>
      </c>
      <c r="L344" s="430" t="s">
        <v>1256</v>
      </c>
      <c r="M344" s="430" t="s">
        <v>7158</v>
      </c>
      <c r="N344" s="430" t="s">
        <v>1261</v>
      </c>
      <c r="O344" s="422">
        <v>150</v>
      </c>
      <c r="P344" s="422">
        <v>150</v>
      </c>
      <c r="Q344" s="422"/>
      <c r="R344" s="431"/>
      <c r="S344" s="431">
        <v>0</v>
      </c>
      <c r="T344" s="431"/>
      <c r="U344" s="431">
        <v>150</v>
      </c>
      <c r="V344" s="431">
        <v>600</v>
      </c>
      <c r="W344" s="431">
        <v>600</v>
      </c>
      <c r="X344" s="431">
        <v>0</v>
      </c>
      <c r="Y344" s="431"/>
      <c r="Z344" s="431">
        <v>0</v>
      </c>
      <c r="AA344" s="431">
        <v>150</v>
      </c>
      <c r="AB344" s="431">
        <v>150</v>
      </c>
      <c r="AC344" s="431">
        <v>150</v>
      </c>
      <c r="AD344" s="431"/>
      <c r="AE344" s="431"/>
      <c r="AF344" s="431"/>
      <c r="AG344" s="431"/>
      <c r="AH344" s="431"/>
      <c r="AI344" s="431"/>
      <c r="AJ344" s="431"/>
      <c r="AK344" s="431"/>
      <c r="AL344" s="432">
        <v>150</v>
      </c>
      <c r="AM344" s="431">
        <v>150</v>
      </c>
      <c r="AN344" s="432"/>
      <c r="AO344" s="431"/>
      <c r="AP344" s="431">
        <v>600</v>
      </c>
      <c r="AQ344" s="431"/>
    </row>
    <row r="345" spans="1:43" ht="12.75" customHeight="1">
      <c r="A345" s="157">
        <v>344</v>
      </c>
      <c r="B345" s="341">
        <v>42060</v>
      </c>
      <c r="C345" s="430" t="s">
        <v>1321</v>
      </c>
      <c r="D345" s="430" t="s">
        <v>1251</v>
      </c>
      <c r="E345" s="430"/>
      <c r="F345" s="430" t="s">
        <v>7097</v>
      </c>
      <c r="G345" s="359"/>
      <c r="H345" s="228" t="s">
        <v>7243</v>
      </c>
      <c r="I345" s="359"/>
      <c r="J345" s="430"/>
      <c r="K345" s="430" t="s">
        <v>1259</v>
      </c>
      <c r="L345" s="430" t="s">
        <v>1256</v>
      </c>
      <c r="M345" s="430" t="s">
        <v>7158</v>
      </c>
      <c r="N345" s="430" t="s">
        <v>1261</v>
      </c>
      <c r="O345" s="346">
        <v>200</v>
      </c>
      <c r="P345" s="175">
        <v>200</v>
      </c>
      <c r="Q345" s="175"/>
      <c r="R345" s="431"/>
      <c r="S345" s="431">
        <v>0</v>
      </c>
      <c r="T345" s="431">
        <v>0</v>
      </c>
      <c r="U345" s="346">
        <v>200</v>
      </c>
      <c r="V345" s="431">
        <v>1200</v>
      </c>
      <c r="W345" s="431">
        <v>1200</v>
      </c>
      <c r="X345" s="346">
        <v>200</v>
      </c>
      <c r="Y345" s="346">
        <v>200</v>
      </c>
      <c r="Z345" s="431">
        <v>0</v>
      </c>
      <c r="AA345" s="431">
        <v>0</v>
      </c>
      <c r="AB345" s="346">
        <v>200</v>
      </c>
      <c r="AC345" s="431">
        <v>0</v>
      </c>
      <c r="AD345" s="431">
        <v>0</v>
      </c>
      <c r="AE345" s="431">
        <v>0</v>
      </c>
      <c r="AF345" s="431">
        <v>0</v>
      </c>
      <c r="AG345" s="431">
        <v>0</v>
      </c>
      <c r="AH345" s="431">
        <v>0</v>
      </c>
      <c r="AI345" s="431">
        <v>0</v>
      </c>
      <c r="AJ345" s="431">
        <v>0</v>
      </c>
      <c r="AK345" s="431">
        <v>0</v>
      </c>
      <c r="AL345" s="432">
        <v>0</v>
      </c>
      <c r="AM345" s="431">
        <v>0</v>
      </c>
      <c r="AN345" s="432">
        <v>0</v>
      </c>
      <c r="AO345" s="431">
        <v>0</v>
      </c>
      <c r="AP345" s="431">
        <v>0</v>
      </c>
      <c r="AQ345" s="431"/>
    </row>
    <row r="346" spans="1:43" ht="12.75" customHeight="1">
      <c r="A346" s="157">
        <v>345</v>
      </c>
      <c r="B346" s="341">
        <v>42060</v>
      </c>
      <c r="C346" s="430" t="s">
        <v>1321</v>
      </c>
      <c r="D346" s="430" t="s">
        <v>1251</v>
      </c>
      <c r="E346" s="430"/>
      <c r="F346" s="430" t="s">
        <v>7089</v>
      </c>
      <c r="G346" s="359"/>
      <c r="H346" s="221" t="s">
        <v>7250</v>
      </c>
      <c r="I346" s="359"/>
      <c r="J346" s="430"/>
      <c r="K346" s="430" t="s">
        <v>1259</v>
      </c>
      <c r="L346" s="430" t="s">
        <v>1256</v>
      </c>
      <c r="M346" s="430" t="s">
        <v>7158</v>
      </c>
      <c r="N346" s="430" t="s">
        <v>1261</v>
      </c>
      <c r="O346" s="431">
        <v>200</v>
      </c>
      <c r="P346" s="422">
        <v>200</v>
      </c>
      <c r="Q346" s="422"/>
      <c r="R346" s="431"/>
      <c r="S346" s="431">
        <v>0</v>
      </c>
      <c r="T346" s="431">
        <v>0</v>
      </c>
      <c r="U346" s="422">
        <v>200</v>
      </c>
      <c r="V346" s="431">
        <v>1200</v>
      </c>
      <c r="W346" s="431">
        <v>1200</v>
      </c>
      <c r="X346" s="422">
        <v>200</v>
      </c>
      <c r="Y346" s="422">
        <v>200</v>
      </c>
      <c r="Z346" s="431">
        <v>0</v>
      </c>
      <c r="AA346" s="431">
        <v>0</v>
      </c>
      <c r="AB346" s="422">
        <v>200</v>
      </c>
      <c r="AC346" s="431">
        <v>0</v>
      </c>
      <c r="AD346" s="431">
        <v>0</v>
      </c>
      <c r="AE346" s="431">
        <v>0</v>
      </c>
      <c r="AF346" s="431">
        <v>0</v>
      </c>
      <c r="AG346" s="431">
        <v>0</v>
      </c>
      <c r="AH346" s="431">
        <v>0</v>
      </c>
      <c r="AI346" s="431">
        <v>0</v>
      </c>
      <c r="AJ346" s="431">
        <v>0</v>
      </c>
      <c r="AK346" s="431">
        <v>0</v>
      </c>
      <c r="AL346" s="432">
        <v>0</v>
      </c>
      <c r="AM346" s="431">
        <v>0</v>
      </c>
      <c r="AN346" s="432">
        <v>0</v>
      </c>
      <c r="AO346" s="431">
        <v>0</v>
      </c>
      <c r="AP346" s="431">
        <v>0</v>
      </c>
      <c r="AQ346" s="431"/>
    </row>
    <row r="347" spans="1:43" ht="12.75" customHeight="1">
      <c r="A347" s="157">
        <v>346</v>
      </c>
      <c r="B347" s="341">
        <v>42060</v>
      </c>
      <c r="C347" s="430" t="s">
        <v>1279</v>
      </c>
      <c r="D347" s="430" t="s">
        <v>1250</v>
      </c>
      <c r="E347" s="430"/>
      <c r="F347" s="430" t="s">
        <v>7111</v>
      </c>
      <c r="G347" s="359"/>
      <c r="H347" s="430" t="s">
        <v>7254</v>
      </c>
      <c r="I347" s="359"/>
      <c r="J347" s="430"/>
      <c r="K347" s="430" t="s">
        <v>1259</v>
      </c>
      <c r="L347" s="430" t="s">
        <v>1256</v>
      </c>
      <c r="M347" s="430" t="s">
        <v>7158</v>
      </c>
      <c r="N347" s="430" t="s">
        <v>1261</v>
      </c>
      <c r="O347" s="171">
        <v>800</v>
      </c>
      <c r="P347" s="422"/>
      <c r="Q347" s="45"/>
      <c r="R347" s="431"/>
      <c r="S347" s="431">
        <v>0</v>
      </c>
      <c r="T347" s="431">
        <v>0</v>
      </c>
      <c r="U347" s="431">
        <v>0</v>
      </c>
      <c r="V347" s="431">
        <v>0</v>
      </c>
      <c r="W347" s="431">
        <v>0</v>
      </c>
      <c r="X347" s="431">
        <v>800</v>
      </c>
      <c r="Y347" s="431">
        <v>0</v>
      </c>
      <c r="Z347" s="431">
        <v>0</v>
      </c>
      <c r="AA347" s="431">
        <v>0</v>
      </c>
      <c r="AB347" s="431">
        <v>0</v>
      </c>
      <c r="AC347" s="431">
        <v>800</v>
      </c>
      <c r="AD347" s="431">
        <v>0</v>
      </c>
      <c r="AE347" s="431">
        <v>0</v>
      </c>
      <c r="AF347" s="431">
        <v>0</v>
      </c>
      <c r="AG347" s="431">
        <v>0</v>
      </c>
      <c r="AH347" s="431">
        <v>0</v>
      </c>
      <c r="AI347" s="431">
        <v>0</v>
      </c>
      <c r="AJ347" s="431">
        <v>0</v>
      </c>
      <c r="AK347" s="431">
        <v>0</v>
      </c>
      <c r="AL347" s="431">
        <v>0</v>
      </c>
      <c r="AM347" s="431">
        <v>0</v>
      </c>
      <c r="AN347" s="431">
        <v>0</v>
      </c>
      <c r="AO347" s="431">
        <v>0</v>
      </c>
      <c r="AP347" s="431">
        <v>0</v>
      </c>
      <c r="AQ347" s="431"/>
    </row>
    <row r="348" spans="1:43" ht="12.75" customHeight="1">
      <c r="A348" s="157">
        <v>347</v>
      </c>
      <c r="B348" s="342">
        <v>42061</v>
      </c>
      <c r="C348" s="415" t="s">
        <v>1289</v>
      </c>
      <c r="D348" s="430" t="s">
        <v>1251</v>
      </c>
      <c r="E348" s="430" t="s">
        <v>1289</v>
      </c>
      <c r="F348" s="430" t="s">
        <v>7097</v>
      </c>
      <c r="G348" s="359"/>
      <c r="H348" s="430" t="s">
        <v>7113</v>
      </c>
      <c r="I348" s="359"/>
      <c r="J348" s="430"/>
      <c r="K348" s="430" t="s">
        <v>7126</v>
      </c>
      <c r="L348" s="430" t="s">
        <v>1256</v>
      </c>
      <c r="M348" s="430" t="s">
        <v>7158</v>
      </c>
      <c r="N348" s="430" t="s">
        <v>1261</v>
      </c>
      <c r="O348" s="422">
        <v>150</v>
      </c>
      <c r="P348" s="422">
        <v>150</v>
      </c>
      <c r="Q348" s="422"/>
      <c r="R348" s="431"/>
      <c r="S348" s="431">
        <v>0</v>
      </c>
      <c r="T348" s="431"/>
      <c r="U348" s="431">
        <v>150</v>
      </c>
      <c r="V348" s="431">
        <v>600</v>
      </c>
      <c r="W348" s="431">
        <v>600</v>
      </c>
      <c r="X348" s="431">
        <v>0</v>
      </c>
      <c r="Y348" s="431"/>
      <c r="Z348" s="431">
        <v>0</v>
      </c>
      <c r="AA348" s="431">
        <v>150</v>
      </c>
      <c r="AB348" s="431">
        <v>150</v>
      </c>
      <c r="AC348" s="431">
        <v>150</v>
      </c>
      <c r="AD348" s="431"/>
      <c r="AE348" s="431"/>
      <c r="AF348" s="431"/>
      <c r="AG348" s="431"/>
      <c r="AH348" s="431"/>
      <c r="AI348" s="431"/>
      <c r="AJ348" s="431"/>
      <c r="AK348" s="431"/>
      <c r="AL348" s="432">
        <v>150</v>
      </c>
      <c r="AM348" s="431">
        <v>150</v>
      </c>
      <c r="AN348" s="432"/>
      <c r="AO348" s="431"/>
      <c r="AP348" s="431">
        <v>600</v>
      </c>
      <c r="AQ348" s="431"/>
    </row>
    <row r="349" spans="1:43" ht="12.75" customHeight="1">
      <c r="A349" s="157">
        <v>348</v>
      </c>
      <c r="B349" s="342">
        <v>42061</v>
      </c>
      <c r="C349" s="415" t="s">
        <v>1289</v>
      </c>
      <c r="D349" s="430" t="s">
        <v>1251</v>
      </c>
      <c r="E349" s="430" t="s">
        <v>1289</v>
      </c>
      <c r="F349" s="430" t="s">
        <v>7101</v>
      </c>
      <c r="G349" s="359"/>
      <c r="H349" s="430"/>
      <c r="I349" s="359"/>
      <c r="J349" s="430"/>
      <c r="K349" s="430" t="s">
        <v>7126</v>
      </c>
      <c r="L349" s="430" t="s">
        <v>1256</v>
      </c>
      <c r="M349" s="430" t="s">
        <v>7158</v>
      </c>
      <c r="N349" s="430" t="s">
        <v>1261</v>
      </c>
      <c r="O349" s="422">
        <v>250</v>
      </c>
      <c r="P349" s="422">
        <v>250</v>
      </c>
      <c r="Q349" s="422"/>
      <c r="R349" s="431"/>
      <c r="S349" s="431">
        <v>0</v>
      </c>
      <c r="T349" s="431"/>
      <c r="U349" s="431">
        <v>250</v>
      </c>
      <c r="V349" s="431">
        <v>1000</v>
      </c>
      <c r="W349" s="431">
        <v>1000</v>
      </c>
      <c r="X349" s="431">
        <v>0</v>
      </c>
      <c r="Y349" s="431"/>
      <c r="Z349" s="431">
        <v>0</v>
      </c>
      <c r="AA349" s="431">
        <v>250</v>
      </c>
      <c r="AB349" s="431">
        <v>250</v>
      </c>
      <c r="AC349" s="431">
        <v>250</v>
      </c>
      <c r="AD349" s="431"/>
      <c r="AE349" s="431"/>
      <c r="AF349" s="431"/>
      <c r="AG349" s="431"/>
      <c r="AH349" s="431"/>
      <c r="AI349" s="431"/>
      <c r="AJ349" s="431"/>
      <c r="AK349" s="431"/>
      <c r="AL349" s="432">
        <v>250</v>
      </c>
      <c r="AM349" s="431">
        <v>250</v>
      </c>
      <c r="AN349" s="432"/>
      <c r="AO349" s="431"/>
      <c r="AP349" s="431">
        <v>1000</v>
      </c>
      <c r="AQ349" s="431"/>
    </row>
    <row r="350" spans="1:43" s="339" customFormat="1" ht="12.75" customHeight="1">
      <c r="A350" s="157">
        <v>349</v>
      </c>
      <c r="B350" s="341">
        <v>42061</v>
      </c>
      <c r="C350" s="415" t="s">
        <v>1289</v>
      </c>
      <c r="D350" s="430" t="s">
        <v>1251</v>
      </c>
      <c r="E350" s="430" t="s">
        <v>1289</v>
      </c>
      <c r="F350" s="430" t="s">
        <v>7082</v>
      </c>
      <c r="G350" s="359"/>
      <c r="H350" s="430" t="s">
        <v>7083</v>
      </c>
      <c r="I350" s="359"/>
      <c r="J350" s="430"/>
      <c r="K350" s="430" t="s">
        <v>7126</v>
      </c>
      <c r="L350" s="430" t="s">
        <v>1256</v>
      </c>
      <c r="M350" s="430" t="s">
        <v>7158</v>
      </c>
      <c r="N350" s="430" t="s">
        <v>1261</v>
      </c>
      <c r="O350" s="422">
        <v>250</v>
      </c>
      <c r="P350" s="422">
        <v>250</v>
      </c>
      <c r="Q350" s="422"/>
      <c r="R350" s="431"/>
      <c r="S350" s="431">
        <v>0</v>
      </c>
      <c r="T350" s="431"/>
      <c r="U350" s="431">
        <v>250</v>
      </c>
      <c r="V350" s="431">
        <v>0</v>
      </c>
      <c r="W350" s="431">
        <v>1500</v>
      </c>
      <c r="X350" s="431">
        <v>0</v>
      </c>
      <c r="Y350" s="431"/>
      <c r="Z350" s="431">
        <v>0</v>
      </c>
      <c r="AA350" s="431">
        <v>0</v>
      </c>
      <c r="AB350" s="431">
        <v>0</v>
      </c>
      <c r="AC350" s="431">
        <v>250</v>
      </c>
      <c r="AD350" s="431"/>
      <c r="AE350" s="431"/>
      <c r="AF350" s="431"/>
      <c r="AG350" s="431"/>
      <c r="AH350" s="431"/>
      <c r="AI350" s="431"/>
      <c r="AJ350" s="431"/>
      <c r="AK350" s="431"/>
      <c r="AL350" s="432">
        <v>0</v>
      </c>
      <c r="AM350" s="431">
        <v>250</v>
      </c>
      <c r="AN350" s="432"/>
      <c r="AO350" s="431"/>
      <c r="AP350" s="431">
        <v>1500</v>
      </c>
      <c r="AQ350" s="431"/>
    </row>
    <row r="351" spans="1:43" ht="12.75" customHeight="1">
      <c r="A351" s="157">
        <v>350</v>
      </c>
      <c r="B351" s="341">
        <v>42061</v>
      </c>
      <c r="C351" s="415" t="s">
        <v>1289</v>
      </c>
      <c r="D351" s="430" t="s">
        <v>1251</v>
      </c>
      <c r="E351" s="430" t="s">
        <v>1289</v>
      </c>
      <c r="F351" s="430" t="s">
        <v>7085</v>
      </c>
      <c r="G351" s="359"/>
      <c r="H351" s="430" t="s">
        <v>7092</v>
      </c>
      <c r="I351" s="359"/>
      <c r="J351" s="430"/>
      <c r="K351" s="430" t="s">
        <v>7126</v>
      </c>
      <c r="L351" s="430" t="s">
        <v>1256</v>
      </c>
      <c r="M351" s="430" t="s">
        <v>7158</v>
      </c>
      <c r="N351" s="430" t="s">
        <v>1261</v>
      </c>
      <c r="O351" s="422">
        <v>300</v>
      </c>
      <c r="P351" s="422">
        <v>300</v>
      </c>
      <c r="Q351" s="422"/>
      <c r="R351" s="431"/>
      <c r="S351" s="431">
        <v>0</v>
      </c>
      <c r="T351" s="431"/>
      <c r="U351" s="431">
        <v>300</v>
      </c>
      <c r="V351" s="431">
        <v>1200</v>
      </c>
      <c r="W351" s="431">
        <v>1200</v>
      </c>
      <c r="X351" s="431">
        <v>0</v>
      </c>
      <c r="Y351" s="431"/>
      <c r="Z351" s="431">
        <v>0</v>
      </c>
      <c r="AA351" s="431">
        <v>300</v>
      </c>
      <c r="AB351" s="431">
        <v>300</v>
      </c>
      <c r="AC351" s="431">
        <v>300</v>
      </c>
      <c r="AD351" s="431"/>
      <c r="AE351" s="431"/>
      <c r="AF351" s="431"/>
      <c r="AG351" s="431"/>
      <c r="AH351" s="431"/>
      <c r="AI351" s="431"/>
      <c r="AJ351" s="431"/>
      <c r="AK351" s="431"/>
      <c r="AL351" s="432">
        <v>300</v>
      </c>
      <c r="AM351" s="431">
        <v>300</v>
      </c>
      <c r="AN351" s="432"/>
      <c r="AO351" s="431"/>
      <c r="AP351" s="431">
        <v>1200</v>
      </c>
      <c r="AQ351" s="431"/>
    </row>
    <row r="352" spans="1:43" ht="12.75" customHeight="1">
      <c r="A352" s="157">
        <v>351</v>
      </c>
      <c r="B352" s="341">
        <v>42061</v>
      </c>
      <c r="C352" s="415" t="s">
        <v>1289</v>
      </c>
      <c r="D352" s="430" t="s">
        <v>1251</v>
      </c>
      <c r="E352" s="430" t="s">
        <v>1289</v>
      </c>
      <c r="F352" s="430" t="s">
        <v>7111</v>
      </c>
      <c r="G352" s="359"/>
      <c r="H352" s="430" t="s">
        <v>7112</v>
      </c>
      <c r="I352" s="359"/>
      <c r="J352" s="430"/>
      <c r="K352" s="430" t="s">
        <v>7126</v>
      </c>
      <c r="L352" s="430" t="s">
        <v>1256</v>
      </c>
      <c r="M352" s="430" t="s">
        <v>7158</v>
      </c>
      <c r="N352" s="430" t="s">
        <v>1261</v>
      </c>
      <c r="O352" s="422">
        <v>135</v>
      </c>
      <c r="P352" s="422">
        <v>135</v>
      </c>
      <c r="Q352" s="422"/>
      <c r="R352" s="431"/>
      <c r="S352" s="431">
        <v>0</v>
      </c>
      <c r="T352" s="431"/>
      <c r="U352" s="431">
        <v>135</v>
      </c>
      <c r="V352" s="431">
        <v>0</v>
      </c>
      <c r="W352" s="431">
        <v>810</v>
      </c>
      <c r="X352" s="431">
        <v>0</v>
      </c>
      <c r="Y352" s="431"/>
      <c r="Z352" s="431">
        <v>0</v>
      </c>
      <c r="AA352" s="431">
        <v>0</v>
      </c>
      <c r="AB352" s="431">
        <v>0</v>
      </c>
      <c r="AC352" s="431">
        <v>135</v>
      </c>
      <c r="AD352" s="431"/>
      <c r="AE352" s="431"/>
      <c r="AF352" s="431"/>
      <c r="AG352" s="431"/>
      <c r="AH352" s="431"/>
      <c r="AI352" s="431"/>
      <c r="AJ352" s="431"/>
      <c r="AK352" s="431"/>
      <c r="AL352" s="432">
        <v>0</v>
      </c>
      <c r="AM352" s="431">
        <v>135</v>
      </c>
      <c r="AN352" s="432"/>
      <c r="AO352" s="431"/>
      <c r="AP352" s="431">
        <v>810</v>
      </c>
      <c r="AQ352" s="431"/>
    </row>
    <row r="353" spans="1:43" ht="12.75" customHeight="1">
      <c r="A353" s="157">
        <v>352</v>
      </c>
      <c r="B353" s="341">
        <v>42061</v>
      </c>
      <c r="C353" s="48" t="s">
        <v>1321</v>
      </c>
      <c r="D353" s="430" t="s">
        <v>1251</v>
      </c>
      <c r="E353" s="355" t="s">
        <v>1308</v>
      </c>
      <c r="F353" s="430" t="s">
        <v>1347</v>
      </c>
      <c r="G353" s="359"/>
      <c r="H353" s="355" t="s">
        <v>7239</v>
      </c>
      <c r="I353" s="359"/>
      <c r="J353" s="430"/>
      <c r="K353" s="430" t="s">
        <v>7126</v>
      </c>
      <c r="L353" s="430" t="s">
        <v>1256</v>
      </c>
      <c r="M353" s="430" t="s">
        <v>7158</v>
      </c>
      <c r="N353" s="430"/>
      <c r="O353" s="347">
        <v>2</v>
      </c>
      <c r="P353" s="175">
        <v>2</v>
      </c>
      <c r="Q353" s="175"/>
      <c r="R353" s="431"/>
      <c r="S353" s="431">
        <v>0</v>
      </c>
      <c r="T353" s="347"/>
      <c r="U353" s="347">
        <v>2</v>
      </c>
      <c r="V353" s="347">
        <v>12</v>
      </c>
      <c r="W353" s="347">
        <v>12</v>
      </c>
      <c r="X353" s="347">
        <v>2</v>
      </c>
      <c r="Y353" s="347">
        <v>2</v>
      </c>
      <c r="Z353" s="431"/>
      <c r="AA353" s="347">
        <v>2</v>
      </c>
      <c r="AB353" s="347"/>
      <c r="AC353" s="347"/>
      <c r="AD353" s="431"/>
      <c r="AE353" s="431"/>
      <c r="AF353" s="431"/>
      <c r="AG353" s="431"/>
      <c r="AH353" s="431"/>
      <c r="AI353" s="431"/>
      <c r="AJ353" s="431"/>
      <c r="AK353" s="431"/>
      <c r="AL353" s="432"/>
      <c r="AM353" s="431"/>
      <c r="AN353" s="432"/>
      <c r="AO353" s="431"/>
      <c r="AP353" s="431"/>
      <c r="AQ353" s="431"/>
    </row>
    <row r="354" spans="1:43" ht="12.75" customHeight="1">
      <c r="A354" s="157">
        <v>353</v>
      </c>
      <c r="B354" s="341">
        <v>42061</v>
      </c>
      <c r="C354" s="430" t="s">
        <v>1321</v>
      </c>
      <c r="D354" s="430" t="s">
        <v>1251</v>
      </c>
      <c r="E354" s="430"/>
      <c r="F354" s="430" t="s">
        <v>7101</v>
      </c>
      <c r="G354" s="359"/>
      <c r="H354" s="221" t="s">
        <v>7246</v>
      </c>
      <c r="I354" s="359"/>
      <c r="J354" s="430"/>
      <c r="K354" s="430" t="s">
        <v>1259</v>
      </c>
      <c r="L354" s="430" t="s">
        <v>1256</v>
      </c>
      <c r="M354" s="430" t="s">
        <v>7158</v>
      </c>
      <c r="N354" s="430" t="s">
        <v>1261</v>
      </c>
      <c r="O354" s="346">
        <v>100</v>
      </c>
      <c r="P354" s="175">
        <v>100</v>
      </c>
      <c r="Q354" s="175"/>
      <c r="R354" s="431"/>
      <c r="S354" s="431">
        <v>0</v>
      </c>
      <c r="T354" s="431">
        <v>0</v>
      </c>
      <c r="U354" s="346">
        <v>100</v>
      </c>
      <c r="V354" s="431">
        <v>600</v>
      </c>
      <c r="W354" s="431">
        <v>600</v>
      </c>
      <c r="X354" s="346">
        <v>100</v>
      </c>
      <c r="Y354" s="346">
        <v>100</v>
      </c>
      <c r="Z354" s="431">
        <v>0</v>
      </c>
      <c r="AA354" s="431">
        <v>0</v>
      </c>
      <c r="AB354" s="346">
        <v>100</v>
      </c>
      <c r="AC354" s="431">
        <v>0</v>
      </c>
      <c r="AD354" s="431">
        <v>0</v>
      </c>
      <c r="AE354" s="431">
        <v>0</v>
      </c>
      <c r="AF354" s="431">
        <v>0</v>
      </c>
      <c r="AG354" s="431">
        <v>0</v>
      </c>
      <c r="AH354" s="431">
        <v>0</v>
      </c>
      <c r="AI354" s="431">
        <v>0</v>
      </c>
      <c r="AJ354" s="431">
        <v>0</v>
      </c>
      <c r="AK354" s="431">
        <v>0</v>
      </c>
      <c r="AL354" s="432">
        <v>0</v>
      </c>
      <c r="AM354" s="431">
        <v>0</v>
      </c>
      <c r="AN354" s="432">
        <v>0</v>
      </c>
      <c r="AO354" s="431">
        <v>0</v>
      </c>
      <c r="AP354" s="431">
        <v>0</v>
      </c>
      <c r="AQ354" s="431"/>
    </row>
    <row r="355" spans="1:43" ht="12.75" customHeight="1">
      <c r="A355" s="157">
        <v>354</v>
      </c>
      <c r="B355" s="341">
        <v>42061</v>
      </c>
      <c r="C355" s="430" t="s">
        <v>1325</v>
      </c>
      <c r="D355" s="430" t="s">
        <v>1250</v>
      </c>
      <c r="E355" s="430" t="s">
        <v>1325</v>
      </c>
      <c r="F355" s="430" t="s">
        <v>7104</v>
      </c>
      <c r="G355" s="359"/>
      <c r="H355" s="221" t="s">
        <v>7105</v>
      </c>
      <c r="I355" s="359"/>
      <c r="J355" s="430"/>
      <c r="K355" s="430" t="s">
        <v>1259</v>
      </c>
      <c r="L355" s="430" t="s">
        <v>1256</v>
      </c>
      <c r="M355" s="430" t="s">
        <v>7158</v>
      </c>
      <c r="N355" s="430" t="s">
        <v>7125</v>
      </c>
      <c r="O355" s="346">
        <v>393</v>
      </c>
      <c r="P355" s="175">
        <v>393</v>
      </c>
      <c r="Q355" s="175"/>
      <c r="R355" s="431"/>
      <c r="S355" s="431">
        <v>0</v>
      </c>
      <c r="T355" s="431">
        <v>0</v>
      </c>
      <c r="U355" s="346">
        <v>45</v>
      </c>
      <c r="V355" s="431">
        <v>3832</v>
      </c>
      <c r="W355" s="431">
        <v>6819</v>
      </c>
      <c r="X355" s="175">
        <v>393</v>
      </c>
      <c r="Y355" s="346">
        <v>691</v>
      </c>
      <c r="Z355" s="431">
        <v>0</v>
      </c>
      <c r="AA355" s="431">
        <v>0</v>
      </c>
      <c r="AB355" s="346">
        <v>626</v>
      </c>
      <c r="AC355" s="431">
        <v>0</v>
      </c>
      <c r="AD355" s="431">
        <v>0</v>
      </c>
      <c r="AE355" s="431">
        <v>0</v>
      </c>
      <c r="AF355" s="431">
        <v>0</v>
      </c>
      <c r="AG355" s="431">
        <v>0</v>
      </c>
      <c r="AH355" s="431">
        <v>0</v>
      </c>
      <c r="AI355" s="431">
        <v>0</v>
      </c>
      <c r="AJ355" s="431">
        <v>0</v>
      </c>
      <c r="AK355" s="431">
        <v>0</v>
      </c>
      <c r="AL355" s="432">
        <v>0</v>
      </c>
      <c r="AM355" s="431">
        <v>0</v>
      </c>
      <c r="AN355" s="432">
        <v>0</v>
      </c>
      <c r="AO355" s="431">
        <v>0</v>
      </c>
      <c r="AP355" s="431">
        <v>0</v>
      </c>
      <c r="AQ355" s="431"/>
    </row>
    <row r="356" spans="1:43" ht="12.75" customHeight="1">
      <c r="A356" s="157">
        <v>355</v>
      </c>
      <c r="B356" s="341">
        <v>42062</v>
      </c>
      <c r="C356" s="430" t="s">
        <v>1325</v>
      </c>
      <c r="D356" s="430" t="s">
        <v>1250</v>
      </c>
      <c r="E356" s="430" t="s">
        <v>1325</v>
      </c>
      <c r="F356" s="430" t="s">
        <v>7104</v>
      </c>
      <c r="G356" s="359"/>
      <c r="H356" s="221" t="s">
        <v>7105</v>
      </c>
      <c r="I356" s="359"/>
      <c r="J356" s="430"/>
      <c r="K356" s="430" t="s">
        <v>7126</v>
      </c>
      <c r="L356" s="430" t="s">
        <v>1256</v>
      </c>
      <c r="M356" s="430" t="s">
        <v>7158</v>
      </c>
      <c r="N356" s="430" t="s">
        <v>7125</v>
      </c>
      <c r="O356" s="176">
        <v>631</v>
      </c>
      <c r="P356" s="175"/>
      <c r="Q356" s="175"/>
      <c r="R356" s="431"/>
      <c r="S356" s="431">
        <v>0</v>
      </c>
      <c r="T356" s="431">
        <v>1530</v>
      </c>
      <c r="U356" s="346">
        <v>0</v>
      </c>
      <c r="V356" s="431">
        <v>0</v>
      </c>
      <c r="W356" s="431">
        <v>0</v>
      </c>
      <c r="X356" s="175">
        <v>0</v>
      </c>
      <c r="Y356" s="346">
        <v>0</v>
      </c>
      <c r="Z356" s="431">
        <v>0</v>
      </c>
      <c r="AA356" s="431">
        <v>0</v>
      </c>
      <c r="AB356" s="346">
        <v>0</v>
      </c>
      <c r="AC356" s="431">
        <v>0</v>
      </c>
      <c r="AD356" s="431">
        <v>0</v>
      </c>
      <c r="AE356" s="431">
        <v>0</v>
      </c>
      <c r="AF356" s="431">
        <v>0</v>
      </c>
      <c r="AG356" s="431">
        <v>631</v>
      </c>
      <c r="AH356" s="431">
        <v>0</v>
      </c>
      <c r="AI356" s="431">
        <v>0</v>
      </c>
      <c r="AJ356" s="431">
        <v>0</v>
      </c>
      <c r="AK356" s="431">
        <v>0</v>
      </c>
      <c r="AL356" s="432">
        <v>651</v>
      </c>
      <c r="AM356" s="431">
        <v>0</v>
      </c>
      <c r="AN356" s="432">
        <v>0</v>
      </c>
      <c r="AO356" s="431">
        <v>0</v>
      </c>
      <c r="AP356" s="431">
        <v>0</v>
      </c>
      <c r="AQ356" s="431"/>
    </row>
    <row r="357" spans="1:43" ht="12.75" customHeight="1">
      <c r="A357" s="157">
        <v>356</v>
      </c>
      <c r="B357" s="341">
        <v>42062</v>
      </c>
      <c r="C357" s="430" t="s">
        <v>1317</v>
      </c>
      <c r="D357" s="430" t="s">
        <v>1250</v>
      </c>
      <c r="E357" s="430"/>
      <c r="F357" s="430" t="s">
        <v>1347</v>
      </c>
      <c r="G357" s="359"/>
      <c r="H357" s="430" t="s">
        <v>7110</v>
      </c>
      <c r="I357" s="359"/>
      <c r="J357" s="430"/>
      <c r="K357" s="430" t="s">
        <v>7126</v>
      </c>
      <c r="L357" s="430" t="s">
        <v>1256</v>
      </c>
      <c r="M357" s="112" t="s">
        <v>7159</v>
      </c>
      <c r="N357" s="430" t="s">
        <v>7125</v>
      </c>
      <c r="O357" s="113">
        <v>329</v>
      </c>
      <c r="P357" s="113"/>
      <c r="Q357" s="422"/>
      <c r="R357" s="113">
        <v>503.64741641337383</v>
      </c>
      <c r="S357" s="223"/>
      <c r="T357" s="223"/>
      <c r="U357" s="223"/>
      <c r="V357" s="223"/>
      <c r="W357" s="223"/>
      <c r="X357" s="223"/>
      <c r="Y357" s="223"/>
      <c r="Z357" s="223"/>
      <c r="AA357" s="223"/>
      <c r="AB357" s="223"/>
      <c r="AC357" s="223"/>
      <c r="AD357" s="223"/>
      <c r="AE357" s="223"/>
      <c r="AF357" s="223"/>
      <c r="AG357" s="223"/>
      <c r="AH357" s="223"/>
      <c r="AI357" s="223"/>
      <c r="AJ357" s="223"/>
      <c r="AK357" s="223"/>
      <c r="AL357" s="223"/>
      <c r="AM357" s="223"/>
      <c r="AN357" s="223"/>
      <c r="AO357" s="223"/>
      <c r="AP357" s="223"/>
      <c r="AQ357" s="223"/>
    </row>
    <row r="358" spans="1:43" ht="12.75" customHeight="1">
      <c r="A358" s="157">
        <v>357</v>
      </c>
      <c r="B358" s="341">
        <v>42062</v>
      </c>
      <c r="C358" s="430" t="s">
        <v>1345</v>
      </c>
      <c r="D358" s="430" t="s">
        <v>1250</v>
      </c>
      <c r="E358" s="430"/>
      <c r="F358" s="430" t="s">
        <v>1347</v>
      </c>
      <c r="G358" s="359"/>
      <c r="H358" s="430" t="s">
        <v>7232</v>
      </c>
      <c r="I358" s="359"/>
      <c r="J358" s="430"/>
      <c r="K358" s="430" t="s">
        <v>7126</v>
      </c>
      <c r="L358" s="430" t="s">
        <v>1256</v>
      </c>
      <c r="M358" s="112" t="s">
        <v>7159</v>
      </c>
      <c r="N358" s="430" t="s">
        <v>7125</v>
      </c>
      <c r="O358" s="113">
        <v>239</v>
      </c>
      <c r="P358" s="113"/>
      <c r="Q358" s="422"/>
      <c r="R358" s="113">
        <v>389.95815899581589</v>
      </c>
      <c r="S358" s="223"/>
      <c r="T358" s="223"/>
      <c r="U358" s="223"/>
      <c r="V358" s="223"/>
      <c r="W358" s="223"/>
      <c r="X358" s="223"/>
      <c r="Y358" s="223"/>
      <c r="Z358" s="223"/>
      <c r="AA358" s="223"/>
      <c r="AB358" s="223"/>
      <c r="AC358" s="223"/>
      <c r="AD358" s="223"/>
      <c r="AE358" s="223"/>
      <c r="AF358" s="223"/>
      <c r="AG358" s="223"/>
      <c r="AH358" s="223"/>
      <c r="AI358" s="223"/>
      <c r="AJ358" s="223"/>
      <c r="AK358" s="223"/>
      <c r="AL358" s="223"/>
      <c r="AM358" s="223"/>
      <c r="AN358" s="223"/>
      <c r="AO358" s="223"/>
      <c r="AP358" s="223"/>
      <c r="AQ358" s="223"/>
    </row>
    <row r="359" spans="1:43" ht="12.75" customHeight="1">
      <c r="A359" s="157">
        <v>358</v>
      </c>
      <c r="B359" s="341">
        <v>42062</v>
      </c>
      <c r="C359" s="430" t="s">
        <v>1317</v>
      </c>
      <c r="D359" s="430" t="s">
        <v>1250</v>
      </c>
      <c r="E359" s="430"/>
      <c r="F359" s="430" t="s">
        <v>7111</v>
      </c>
      <c r="G359" s="359"/>
      <c r="H359" s="430" t="s">
        <v>7217</v>
      </c>
      <c r="I359" s="359"/>
      <c r="J359" s="430"/>
      <c r="K359" s="430" t="s">
        <v>7126</v>
      </c>
      <c r="L359" s="430" t="s">
        <v>1256</v>
      </c>
      <c r="M359" s="112" t="s">
        <v>7159</v>
      </c>
      <c r="N359" s="430" t="s">
        <v>7125</v>
      </c>
      <c r="O359" s="113">
        <v>400</v>
      </c>
      <c r="P359" s="113"/>
      <c r="Q359" s="422"/>
      <c r="R359" s="113">
        <v>250</v>
      </c>
      <c r="S359" s="223"/>
      <c r="T359" s="223"/>
      <c r="U359" s="223"/>
      <c r="V359" s="223"/>
      <c r="W359" s="223"/>
      <c r="X359" s="223"/>
      <c r="Y359" s="223"/>
      <c r="Z359" s="223"/>
      <c r="AA359" s="223"/>
      <c r="AB359" s="223"/>
      <c r="AC359" s="223"/>
      <c r="AD359" s="223"/>
      <c r="AE359" s="223"/>
      <c r="AF359" s="223"/>
      <c r="AG359" s="223"/>
      <c r="AH359" s="223"/>
      <c r="AI359" s="223"/>
      <c r="AJ359" s="223"/>
      <c r="AK359" s="223"/>
      <c r="AL359" s="223"/>
      <c r="AM359" s="223"/>
      <c r="AN359" s="223"/>
      <c r="AO359" s="223"/>
      <c r="AP359" s="223"/>
      <c r="AQ359" s="223"/>
    </row>
    <row r="360" spans="1:43" ht="12.75" customHeight="1">
      <c r="A360" s="157">
        <v>359</v>
      </c>
      <c r="B360" s="341">
        <v>42062</v>
      </c>
      <c r="C360" s="430" t="s">
        <v>1304</v>
      </c>
      <c r="D360" s="430" t="s">
        <v>1250</v>
      </c>
      <c r="E360" s="430"/>
      <c r="F360" s="430" t="s">
        <v>7101</v>
      </c>
      <c r="G360" s="359"/>
      <c r="H360" s="430" t="s">
        <v>7214</v>
      </c>
      <c r="I360" s="359"/>
      <c r="J360" s="430"/>
      <c r="K360" s="430" t="s">
        <v>7126</v>
      </c>
      <c r="L360" s="430" t="s">
        <v>1256</v>
      </c>
      <c r="M360" s="112" t="s">
        <v>7159</v>
      </c>
      <c r="N360" s="430" t="s">
        <v>7125</v>
      </c>
      <c r="O360" s="113">
        <v>25</v>
      </c>
      <c r="P360" s="113"/>
      <c r="Q360" s="422"/>
      <c r="R360" s="113">
        <v>630</v>
      </c>
      <c r="S360" s="223"/>
      <c r="T360" s="223"/>
      <c r="U360" s="223"/>
      <c r="V360" s="223"/>
      <c r="W360" s="223"/>
      <c r="X360" s="223"/>
      <c r="Y360" s="223"/>
      <c r="Z360" s="223"/>
      <c r="AA360" s="223"/>
      <c r="AB360" s="223"/>
      <c r="AC360" s="223"/>
      <c r="AD360" s="223"/>
      <c r="AE360" s="223"/>
      <c r="AF360" s="223"/>
      <c r="AG360" s="223"/>
      <c r="AH360" s="223"/>
      <c r="AI360" s="223"/>
      <c r="AJ360" s="223"/>
      <c r="AK360" s="223"/>
      <c r="AL360" s="223"/>
      <c r="AM360" s="223"/>
      <c r="AN360" s="223"/>
      <c r="AO360" s="223"/>
      <c r="AP360" s="223"/>
      <c r="AQ360" s="223"/>
    </row>
    <row r="361" spans="1:43" ht="12.75" customHeight="1">
      <c r="A361" s="157">
        <v>360</v>
      </c>
      <c r="B361" s="435">
        <v>42062</v>
      </c>
      <c r="C361" s="430" t="s">
        <v>1345</v>
      </c>
      <c r="D361" s="430" t="s">
        <v>1250</v>
      </c>
      <c r="E361" s="430"/>
      <c r="F361" s="430" t="s">
        <v>1347</v>
      </c>
      <c r="G361" s="359"/>
      <c r="H361" s="430" t="s">
        <v>7232</v>
      </c>
      <c r="I361" s="359"/>
      <c r="J361" s="430"/>
      <c r="K361" s="430" t="s">
        <v>7126</v>
      </c>
      <c r="L361" s="430" t="s">
        <v>1256</v>
      </c>
      <c r="M361" s="112" t="s">
        <v>7159</v>
      </c>
      <c r="N361" s="430" t="s">
        <v>7125</v>
      </c>
      <c r="O361" s="113">
        <v>388</v>
      </c>
      <c r="P361" s="113"/>
      <c r="Q361" s="422"/>
      <c r="R361" s="113">
        <v>36.494845360824741</v>
      </c>
      <c r="S361" s="223"/>
      <c r="T361" s="223"/>
      <c r="U361" s="223"/>
      <c r="V361" s="223"/>
      <c r="W361" s="223"/>
      <c r="X361" s="223"/>
      <c r="Y361" s="223"/>
      <c r="Z361" s="223"/>
      <c r="AA361" s="223"/>
      <c r="AB361" s="223"/>
      <c r="AC361" s="223"/>
      <c r="AD361" s="223"/>
      <c r="AE361" s="223"/>
      <c r="AF361" s="223"/>
      <c r="AG361" s="223"/>
      <c r="AH361" s="223"/>
      <c r="AI361" s="223"/>
      <c r="AJ361" s="223"/>
      <c r="AK361" s="223"/>
      <c r="AL361" s="223"/>
      <c r="AM361" s="223"/>
      <c r="AN361" s="223"/>
      <c r="AO361" s="223"/>
      <c r="AP361" s="223"/>
      <c r="AQ361" s="223"/>
    </row>
    <row r="362" spans="1:43" ht="12.75" customHeight="1">
      <c r="A362" s="157">
        <v>361</v>
      </c>
      <c r="B362" s="435">
        <v>42064</v>
      </c>
      <c r="C362" s="430" t="s">
        <v>1299</v>
      </c>
      <c r="D362" s="430" t="s">
        <v>1250</v>
      </c>
      <c r="E362" s="430"/>
      <c r="F362" s="430" t="s">
        <v>1347</v>
      </c>
      <c r="G362" s="359"/>
      <c r="H362" s="221" t="s">
        <v>1348</v>
      </c>
      <c r="I362" s="359"/>
      <c r="J362" s="430"/>
      <c r="K362" s="430" t="s">
        <v>7126</v>
      </c>
      <c r="L362" s="430" t="s">
        <v>1256</v>
      </c>
      <c r="M362" s="112" t="s">
        <v>7159</v>
      </c>
      <c r="N362" s="430" t="s">
        <v>7125</v>
      </c>
      <c r="O362" s="170">
        <v>185</v>
      </c>
      <c r="P362" s="170"/>
      <c r="Q362" s="175"/>
      <c r="R362" s="113">
        <v>347.02702702702703</v>
      </c>
      <c r="S362" s="223"/>
      <c r="T362" s="223"/>
      <c r="U362" s="223"/>
      <c r="V362" s="223"/>
      <c r="W362" s="223"/>
      <c r="X362" s="223"/>
      <c r="Y362" s="223"/>
      <c r="Z362" s="223"/>
      <c r="AA362" s="223"/>
      <c r="AB362" s="223"/>
      <c r="AC362" s="223"/>
      <c r="AD362" s="223"/>
      <c r="AE362" s="223"/>
      <c r="AF362" s="223"/>
      <c r="AG362" s="223"/>
      <c r="AH362" s="223"/>
      <c r="AI362" s="223"/>
      <c r="AJ362" s="223"/>
      <c r="AK362" s="223"/>
      <c r="AL362" s="223"/>
      <c r="AM362" s="223"/>
      <c r="AN362" s="223"/>
      <c r="AO362" s="223"/>
      <c r="AP362" s="223"/>
      <c r="AQ362" s="223"/>
    </row>
    <row r="363" spans="1:43" ht="12.75" customHeight="1">
      <c r="A363" s="157">
        <v>362</v>
      </c>
      <c r="B363" s="341">
        <v>42064</v>
      </c>
      <c r="C363" s="430" t="s">
        <v>1333</v>
      </c>
      <c r="D363" s="430" t="s">
        <v>1250</v>
      </c>
      <c r="E363" s="430"/>
      <c r="F363" s="430" t="s">
        <v>1347</v>
      </c>
      <c r="G363" s="359"/>
      <c r="H363" s="221" t="s">
        <v>1348</v>
      </c>
      <c r="I363" s="359"/>
      <c r="J363" s="430"/>
      <c r="K363" s="430" t="s">
        <v>1259</v>
      </c>
      <c r="L363" s="430" t="s">
        <v>1256</v>
      </c>
      <c r="M363" s="112" t="s">
        <v>7159</v>
      </c>
      <c r="N363" s="415" t="s">
        <v>7125</v>
      </c>
      <c r="O363" s="170">
        <v>293</v>
      </c>
      <c r="P363" s="170"/>
      <c r="Q363" s="175"/>
      <c r="R363" s="113">
        <v>250</v>
      </c>
      <c r="S363" s="223"/>
      <c r="T363" s="223"/>
      <c r="U363" s="223"/>
      <c r="V363" s="223"/>
      <c r="W363" s="223"/>
      <c r="X363" s="223"/>
      <c r="Y363" s="223"/>
      <c r="Z363" s="223"/>
      <c r="AA363" s="223"/>
      <c r="AB363" s="223"/>
      <c r="AC363" s="223"/>
      <c r="AD363" s="223"/>
      <c r="AE363" s="223"/>
      <c r="AF363" s="223"/>
      <c r="AG363" s="223"/>
      <c r="AH363" s="223"/>
      <c r="AI363" s="223"/>
      <c r="AJ363" s="223"/>
      <c r="AK363" s="223"/>
      <c r="AL363" s="223"/>
      <c r="AM363" s="223"/>
      <c r="AN363" s="223"/>
      <c r="AO363" s="223"/>
      <c r="AP363" s="223"/>
      <c r="AQ363" s="223"/>
    </row>
    <row r="364" spans="1:43" ht="12.75" customHeight="1">
      <c r="A364" s="157">
        <v>363</v>
      </c>
      <c r="B364" s="341">
        <v>42064</v>
      </c>
      <c r="C364" s="430" t="s">
        <v>1324</v>
      </c>
      <c r="D364" s="430" t="s">
        <v>1250</v>
      </c>
      <c r="E364" s="430"/>
      <c r="F364" s="430" t="s">
        <v>1347</v>
      </c>
      <c r="G364" s="359"/>
      <c r="H364" s="221" t="s">
        <v>7091</v>
      </c>
      <c r="I364" s="359"/>
      <c r="J364" s="430"/>
      <c r="K364" s="430" t="s">
        <v>1259</v>
      </c>
      <c r="L364" s="430" t="s">
        <v>1256</v>
      </c>
      <c r="M364" s="430" t="s">
        <v>7158</v>
      </c>
      <c r="N364" s="430" t="s">
        <v>7125</v>
      </c>
      <c r="O364" s="176">
        <v>13</v>
      </c>
      <c r="P364" s="175"/>
      <c r="Q364" s="175"/>
      <c r="R364" s="431"/>
      <c r="S364" s="431">
        <v>0</v>
      </c>
      <c r="T364" s="431">
        <v>0</v>
      </c>
      <c r="U364" s="346">
        <v>13</v>
      </c>
      <c r="V364" s="431">
        <v>13</v>
      </c>
      <c r="W364" s="431">
        <v>78</v>
      </c>
      <c r="X364" s="346">
        <v>13</v>
      </c>
      <c r="Y364" s="346">
        <v>0</v>
      </c>
      <c r="Z364" s="431">
        <v>0</v>
      </c>
      <c r="AA364" s="431">
        <v>0</v>
      </c>
      <c r="AB364" s="346">
        <v>0</v>
      </c>
      <c r="AC364" s="431">
        <v>0</v>
      </c>
      <c r="AD364" s="431">
        <v>0</v>
      </c>
      <c r="AE364" s="431">
        <v>0</v>
      </c>
      <c r="AF364" s="431">
        <v>0</v>
      </c>
      <c r="AG364" s="431">
        <v>0</v>
      </c>
      <c r="AH364" s="431">
        <v>0</v>
      </c>
      <c r="AI364" s="431">
        <v>0</v>
      </c>
      <c r="AJ364" s="431">
        <v>0</v>
      </c>
      <c r="AK364" s="431">
        <v>0</v>
      </c>
      <c r="AL364" s="432">
        <v>0</v>
      </c>
      <c r="AM364" s="431">
        <v>13</v>
      </c>
      <c r="AN364" s="432">
        <v>0</v>
      </c>
      <c r="AO364" s="431">
        <v>0</v>
      </c>
      <c r="AP364" s="431">
        <v>13</v>
      </c>
      <c r="AQ364" s="431"/>
    </row>
    <row r="365" spans="1:43" ht="12.75" customHeight="1">
      <c r="A365" s="157">
        <v>364</v>
      </c>
      <c r="B365" s="418">
        <v>42064</v>
      </c>
      <c r="C365" s="415" t="s">
        <v>1321</v>
      </c>
      <c r="D365" s="415" t="s">
        <v>1251</v>
      </c>
      <c r="E365" s="430"/>
      <c r="F365" s="430" t="s">
        <v>7101</v>
      </c>
      <c r="G365" s="359"/>
      <c r="H365" s="221" t="s">
        <v>7247</v>
      </c>
      <c r="I365" s="359"/>
      <c r="J365" s="430"/>
      <c r="K365" s="430" t="s">
        <v>1259</v>
      </c>
      <c r="L365" s="430" t="s">
        <v>1256</v>
      </c>
      <c r="M365" s="430" t="s">
        <v>7158</v>
      </c>
      <c r="N365" s="430" t="s">
        <v>1261</v>
      </c>
      <c r="O365" s="175">
        <v>150</v>
      </c>
      <c r="P365" s="175">
        <v>150</v>
      </c>
      <c r="Q365" s="175"/>
      <c r="R365" s="431"/>
      <c r="S365" s="431">
        <v>0</v>
      </c>
      <c r="T365" s="431">
        <v>0</v>
      </c>
      <c r="U365" s="346">
        <v>150</v>
      </c>
      <c r="V365" s="431">
        <v>900</v>
      </c>
      <c r="W365" s="431">
        <v>900</v>
      </c>
      <c r="X365" s="346">
        <v>150</v>
      </c>
      <c r="Y365" s="346">
        <v>150</v>
      </c>
      <c r="Z365" s="431">
        <v>0</v>
      </c>
      <c r="AA365" s="431">
        <v>0</v>
      </c>
      <c r="AB365" s="346">
        <v>150</v>
      </c>
      <c r="AC365" s="431">
        <v>0</v>
      </c>
      <c r="AD365" s="431">
        <v>0</v>
      </c>
      <c r="AE365" s="431">
        <v>0</v>
      </c>
      <c r="AF365" s="431">
        <v>0</v>
      </c>
      <c r="AG365" s="431">
        <v>0</v>
      </c>
      <c r="AH365" s="431">
        <v>0</v>
      </c>
      <c r="AI365" s="431">
        <v>0</v>
      </c>
      <c r="AJ365" s="431">
        <v>0</v>
      </c>
      <c r="AK365" s="431">
        <v>0</v>
      </c>
      <c r="AL365" s="432">
        <v>0</v>
      </c>
      <c r="AM365" s="431">
        <v>0</v>
      </c>
      <c r="AN365" s="432">
        <v>0</v>
      </c>
      <c r="AO365" s="431">
        <v>0</v>
      </c>
      <c r="AP365" s="431">
        <v>0</v>
      </c>
      <c r="AQ365" s="431"/>
    </row>
    <row r="366" spans="1:43" ht="12.75" customHeight="1">
      <c r="A366" s="157">
        <v>365</v>
      </c>
      <c r="B366" s="418">
        <v>42065</v>
      </c>
      <c r="C366" s="415" t="s">
        <v>1289</v>
      </c>
      <c r="D366" s="415" t="s">
        <v>1251</v>
      </c>
      <c r="E366" s="430" t="s">
        <v>1289</v>
      </c>
      <c r="F366" s="415" t="s">
        <v>7085</v>
      </c>
      <c r="G366" s="60"/>
      <c r="H366" s="415" t="s">
        <v>7086</v>
      </c>
      <c r="I366" s="60"/>
      <c r="J366" s="415"/>
      <c r="K366" s="415" t="s">
        <v>7126</v>
      </c>
      <c r="L366" s="415" t="s">
        <v>1256</v>
      </c>
      <c r="M366" s="430" t="s">
        <v>7158</v>
      </c>
      <c r="N366" s="430" t="s">
        <v>1261</v>
      </c>
      <c r="O366" s="422">
        <v>225</v>
      </c>
      <c r="P366" s="422">
        <v>225</v>
      </c>
      <c r="Q366" s="422"/>
      <c r="R366" s="431"/>
      <c r="S366" s="431">
        <v>0</v>
      </c>
      <c r="T366" s="431">
        <v>0</v>
      </c>
      <c r="U366" s="431">
        <v>200</v>
      </c>
      <c r="V366" s="431">
        <v>900</v>
      </c>
      <c r="W366" s="431">
        <v>900</v>
      </c>
      <c r="X366" s="431">
        <v>0</v>
      </c>
      <c r="Y366" s="431">
        <v>0</v>
      </c>
      <c r="Z366" s="431">
        <v>0</v>
      </c>
      <c r="AA366" s="431">
        <v>225</v>
      </c>
      <c r="AB366" s="431">
        <v>225</v>
      </c>
      <c r="AC366" s="431">
        <v>225</v>
      </c>
      <c r="AD366" s="431">
        <v>0</v>
      </c>
      <c r="AE366" s="431">
        <v>0</v>
      </c>
      <c r="AF366" s="431">
        <v>0</v>
      </c>
      <c r="AG366" s="431">
        <v>0</v>
      </c>
      <c r="AH366" s="431">
        <v>0</v>
      </c>
      <c r="AI366" s="431">
        <v>0</v>
      </c>
      <c r="AJ366" s="431">
        <v>0</v>
      </c>
      <c r="AK366" s="432">
        <v>225</v>
      </c>
      <c r="AL366" s="431">
        <v>225</v>
      </c>
      <c r="AM366" s="431">
        <v>0</v>
      </c>
      <c r="AN366" s="432">
        <v>0</v>
      </c>
      <c r="AO366" s="431">
        <v>900</v>
      </c>
      <c r="AP366" s="431">
        <v>0</v>
      </c>
      <c r="AQ366" s="431"/>
    </row>
    <row r="367" spans="1:43" ht="12.75" customHeight="1">
      <c r="A367" s="157">
        <v>366</v>
      </c>
      <c r="B367" s="341">
        <v>42065</v>
      </c>
      <c r="C367" s="415" t="s">
        <v>1289</v>
      </c>
      <c r="D367" s="430" t="s">
        <v>1251</v>
      </c>
      <c r="E367" s="430" t="s">
        <v>1289</v>
      </c>
      <c r="F367" s="430" t="s">
        <v>7111</v>
      </c>
      <c r="G367" s="359"/>
      <c r="H367" s="430" t="s">
        <v>7112</v>
      </c>
      <c r="I367" s="359"/>
      <c r="J367" s="430"/>
      <c r="K367" s="430" t="s">
        <v>7126</v>
      </c>
      <c r="L367" s="430" t="s">
        <v>1256</v>
      </c>
      <c r="M367" s="430" t="s">
        <v>7158</v>
      </c>
      <c r="N367" s="430" t="s">
        <v>1261</v>
      </c>
      <c r="O367" s="422">
        <v>100</v>
      </c>
      <c r="P367" s="422">
        <v>100</v>
      </c>
      <c r="Q367" s="422"/>
      <c r="R367" s="431"/>
      <c r="S367" s="431">
        <v>0</v>
      </c>
      <c r="T367" s="431">
        <v>0</v>
      </c>
      <c r="U367" s="431">
        <v>100</v>
      </c>
      <c r="V367" s="431">
        <v>600</v>
      </c>
      <c r="W367" s="431">
        <v>600</v>
      </c>
      <c r="X367" s="431">
        <v>0</v>
      </c>
      <c r="Y367" s="431">
        <v>0</v>
      </c>
      <c r="Z367" s="431">
        <v>0</v>
      </c>
      <c r="AA367" s="431">
        <v>100</v>
      </c>
      <c r="AB367" s="431">
        <v>100</v>
      </c>
      <c r="AC367" s="431">
        <v>100</v>
      </c>
      <c r="AD367" s="431">
        <v>0</v>
      </c>
      <c r="AE367" s="431">
        <v>0</v>
      </c>
      <c r="AF367" s="431">
        <v>0</v>
      </c>
      <c r="AG367" s="431">
        <v>0</v>
      </c>
      <c r="AH367" s="431">
        <v>0</v>
      </c>
      <c r="AI367" s="431">
        <v>0</v>
      </c>
      <c r="AJ367" s="431">
        <v>0</v>
      </c>
      <c r="AK367" s="432">
        <v>100</v>
      </c>
      <c r="AL367" s="431">
        <v>100</v>
      </c>
      <c r="AM367" s="431">
        <v>0</v>
      </c>
      <c r="AN367" s="432">
        <v>0</v>
      </c>
      <c r="AO367" s="431">
        <v>600</v>
      </c>
      <c r="AP367" s="431">
        <v>0</v>
      </c>
      <c r="AQ367" s="431"/>
    </row>
    <row r="368" spans="1:43" ht="12.75" customHeight="1">
      <c r="A368" s="157">
        <v>367</v>
      </c>
      <c r="B368" s="341">
        <v>42065</v>
      </c>
      <c r="C368" s="415" t="s">
        <v>1289</v>
      </c>
      <c r="D368" s="430" t="s">
        <v>1251</v>
      </c>
      <c r="E368" s="430" t="s">
        <v>1289</v>
      </c>
      <c r="F368" s="430" t="s">
        <v>7095</v>
      </c>
      <c r="G368" s="359"/>
      <c r="H368" s="430" t="s">
        <v>7103</v>
      </c>
      <c r="I368" s="359"/>
      <c r="J368" s="430"/>
      <c r="K368" s="430" t="s">
        <v>7126</v>
      </c>
      <c r="L368" s="430" t="s">
        <v>1256</v>
      </c>
      <c r="M368" s="430" t="s">
        <v>7158</v>
      </c>
      <c r="N368" s="430" t="s">
        <v>1261</v>
      </c>
      <c r="O368" s="422">
        <v>250</v>
      </c>
      <c r="P368" s="422">
        <v>250</v>
      </c>
      <c r="Q368" s="422"/>
      <c r="R368" s="431"/>
      <c r="S368" s="431">
        <v>0</v>
      </c>
      <c r="T368" s="431"/>
      <c r="U368" s="431">
        <v>250</v>
      </c>
      <c r="V368" s="431">
        <v>0</v>
      </c>
      <c r="W368" s="431">
        <v>1000</v>
      </c>
      <c r="X368" s="431">
        <v>0</v>
      </c>
      <c r="Y368" s="431"/>
      <c r="Z368" s="431">
        <v>0</v>
      </c>
      <c r="AA368" s="431">
        <v>0</v>
      </c>
      <c r="AB368" s="431">
        <v>0</v>
      </c>
      <c r="AC368" s="431">
        <v>250</v>
      </c>
      <c r="AD368" s="431"/>
      <c r="AE368" s="431"/>
      <c r="AF368" s="431"/>
      <c r="AG368" s="431"/>
      <c r="AH368" s="431"/>
      <c r="AI368" s="431"/>
      <c r="AJ368" s="431"/>
      <c r="AK368" s="432">
        <v>250</v>
      </c>
      <c r="AL368" s="431">
        <v>250</v>
      </c>
      <c r="AM368" s="432"/>
      <c r="AN368" s="431"/>
      <c r="AO368" s="431">
        <v>0</v>
      </c>
      <c r="AP368" s="431"/>
      <c r="AQ368" s="431"/>
    </row>
    <row r="369" spans="1:43" ht="12.75" customHeight="1">
      <c r="A369" s="157">
        <v>368</v>
      </c>
      <c r="B369" s="341">
        <v>42065</v>
      </c>
      <c r="C369" s="430" t="s">
        <v>1321</v>
      </c>
      <c r="D369" s="430" t="s">
        <v>1251</v>
      </c>
      <c r="E369" s="430"/>
      <c r="F369" s="430" t="s">
        <v>7099</v>
      </c>
      <c r="G369" s="359"/>
      <c r="H369" s="221" t="s">
        <v>7252</v>
      </c>
      <c r="I369" s="359"/>
      <c r="J369" s="430"/>
      <c r="K369" s="430" t="s">
        <v>1259</v>
      </c>
      <c r="L369" s="430" t="s">
        <v>1256</v>
      </c>
      <c r="M369" s="430" t="s">
        <v>7158</v>
      </c>
      <c r="N369" s="430" t="s">
        <v>1261</v>
      </c>
      <c r="O369" s="175">
        <v>150</v>
      </c>
      <c r="P369" s="175">
        <v>150</v>
      </c>
      <c r="Q369" s="175"/>
      <c r="R369" s="431"/>
      <c r="S369" s="431">
        <v>0</v>
      </c>
      <c r="T369" s="431">
        <v>0</v>
      </c>
      <c r="U369" s="346">
        <v>150</v>
      </c>
      <c r="V369" s="431">
        <v>900</v>
      </c>
      <c r="W369" s="431">
        <v>900</v>
      </c>
      <c r="X369" s="346">
        <v>150</v>
      </c>
      <c r="Y369" s="346">
        <v>150</v>
      </c>
      <c r="Z369" s="431">
        <v>0</v>
      </c>
      <c r="AA369" s="431">
        <v>0</v>
      </c>
      <c r="AB369" s="346">
        <v>150</v>
      </c>
      <c r="AC369" s="431">
        <v>0</v>
      </c>
      <c r="AD369" s="431">
        <v>0</v>
      </c>
      <c r="AE369" s="431">
        <v>0</v>
      </c>
      <c r="AF369" s="431">
        <v>0</v>
      </c>
      <c r="AG369" s="431">
        <v>0</v>
      </c>
      <c r="AH369" s="431">
        <v>0</v>
      </c>
      <c r="AI369" s="431">
        <v>0</v>
      </c>
      <c r="AJ369" s="431">
        <v>0</v>
      </c>
      <c r="AK369" s="431">
        <v>0</v>
      </c>
      <c r="AL369" s="432">
        <v>0</v>
      </c>
      <c r="AM369" s="431">
        <v>0</v>
      </c>
      <c r="AN369" s="432">
        <v>0</v>
      </c>
      <c r="AO369" s="431">
        <v>0</v>
      </c>
      <c r="AP369" s="431">
        <v>0</v>
      </c>
      <c r="AQ369" s="431"/>
    </row>
    <row r="370" spans="1:43" ht="12.75" customHeight="1">
      <c r="A370" s="157">
        <v>369</v>
      </c>
      <c r="B370" s="341">
        <v>42065</v>
      </c>
      <c r="C370" s="430" t="s">
        <v>1321</v>
      </c>
      <c r="D370" s="430" t="s">
        <v>1251</v>
      </c>
      <c r="E370" s="360" t="s">
        <v>7288</v>
      </c>
      <c r="F370" s="430" t="s">
        <v>7085</v>
      </c>
      <c r="G370" s="359"/>
      <c r="H370" s="430"/>
      <c r="I370" s="359"/>
      <c r="J370" s="51"/>
      <c r="K370" s="51" t="s">
        <v>1259</v>
      </c>
      <c r="L370" s="430" t="s">
        <v>1256</v>
      </c>
      <c r="M370" s="430" t="s">
        <v>7158</v>
      </c>
      <c r="N370" s="430" t="s">
        <v>1261</v>
      </c>
      <c r="O370" s="174">
        <v>250</v>
      </c>
      <c r="P370" s="178">
        <v>250</v>
      </c>
      <c r="Q370" s="178"/>
      <c r="R370" s="431"/>
      <c r="S370" s="217">
        <v>0</v>
      </c>
      <c r="T370" s="217">
        <v>0</v>
      </c>
      <c r="U370" s="217">
        <v>250</v>
      </c>
      <c r="V370" s="217">
        <v>1500</v>
      </c>
      <c r="W370" s="217">
        <v>1500</v>
      </c>
      <c r="X370" s="217">
        <v>250</v>
      </c>
      <c r="Y370" s="217">
        <v>250</v>
      </c>
      <c r="Z370" s="218">
        <v>0</v>
      </c>
      <c r="AA370" s="217">
        <v>250</v>
      </c>
      <c r="AB370" s="217">
        <v>250</v>
      </c>
      <c r="AC370" s="217">
        <v>250</v>
      </c>
      <c r="AD370" s="431">
        <v>0</v>
      </c>
      <c r="AE370" s="431">
        <v>0</v>
      </c>
      <c r="AF370" s="431">
        <v>0</v>
      </c>
      <c r="AG370" s="431">
        <v>0</v>
      </c>
      <c r="AH370" s="431">
        <v>0</v>
      </c>
      <c r="AI370" s="431">
        <v>0</v>
      </c>
      <c r="AJ370" s="431">
        <v>0</v>
      </c>
      <c r="AK370" s="431">
        <v>0</v>
      </c>
      <c r="AL370" s="432">
        <v>0</v>
      </c>
      <c r="AM370" s="431">
        <v>0</v>
      </c>
      <c r="AN370" s="432">
        <v>0</v>
      </c>
      <c r="AO370" s="431">
        <v>0</v>
      </c>
      <c r="AP370" s="431">
        <v>0</v>
      </c>
      <c r="AQ370" s="431"/>
    </row>
    <row r="371" spans="1:43" ht="12.75" customHeight="1">
      <c r="A371" s="157">
        <v>370</v>
      </c>
      <c r="B371" s="341">
        <v>42066</v>
      </c>
      <c r="C371" s="415" t="s">
        <v>1289</v>
      </c>
      <c r="D371" s="430" t="s">
        <v>1251</v>
      </c>
      <c r="E371" s="430" t="s">
        <v>1289</v>
      </c>
      <c r="F371" s="430" t="s">
        <v>7085</v>
      </c>
      <c r="G371" s="359"/>
      <c r="H371" s="430" t="s">
        <v>7092</v>
      </c>
      <c r="I371" s="359"/>
      <c r="J371" s="430"/>
      <c r="K371" s="430" t="s">
        <v>7126</v>
      </c>
      <c r="L371" s="430" t="s">
        <v>1256</v>
      </c>
      <c r="M371" s="430" t="s">
        <v>7158</v>
      </c>
      <c r="N371" s="430" t="s">
        <v>1261</v>
      </c>
      <c r="O371" s="422">
        <v>75</v>
      </c>
      <c r="P371" s="422">
        <v>75</v>
      </c>
      <c r="Q371" s="422"/>
      <c r="R371" s="431"/>
      <c r="S371" s="431">
        <v>0</v>
      </c>
      <c r="T371" s="431">
        <v>0</v>
      </c>
      <c r="U371" s="431">
        <v>75</v>
      </c>
      <c r="V371" s="431">
        <v>300</v>
      </c>
      <c r="W371" s="431">
        <v>300</v>
      </c>
      <c r="X371" s="431">
        <v>0</v>
      </c>
      <c r="Y371" s="431">
        <v>0</v>
      </c>
      <c r="Z371" s="431">
        <v>0</v>
      </c>
      <c r="AA371" s="431">
        <v>75</v>
      </c>
      <c r="AB371" s="431">
        <v>75</v>
      </c>
      <c r="AC371" s="431">
        <v>75</v>
      </c>
      <c r="AD371" s="431">
        <v>0</v>
      </c>
      <c r="AE371" s="431">
        <v>0</v>
      </c>
      <c r="AF371" s="431">
        <v>0</v>
      </c>
      <c r="AG371" s="431">
        <v>0</v>
      </c>
      <c r="AH371" s="431">
        <v>0</v>
      </c>
      <c r="AI371" s="431">
        <v>0</v>
      </c>
      <c r="AJ371" s="431">
        <v>0</v>
      </c>
      <c r="AK371" s="432">
        <v>75</v>
      </c>
      <c r="AL371" s="431">
        <v>75</v>
      </c>
      <c r="AM371" s="431">
        <v>0</v>
      </c>
      <c r="AN371" s="432">
        <v>0</v>
      </c>
      <c r="AO371" s="431">
        <v>300</v>
      </c>
      <c r="AP371" s="431">
        <v>0</v>
      </c>
      <c r="AQ371" s="431"/>
    </row>
    <row r="372" spans="1:43" ht="12.75" customHeight="1">
      <c r="A372" s="157">
        <v>371</v>
      </c>
      <c r="B372" s="341">
        <v>42066</v>
      </c>
      <c r="C372" s="415" t="s">
        <v>1289</v>
      </c>
      <c r="D372" s="430" t="s">
        <v>1251</v>
      </c>
      <c r="E372" s="430" t="s">
        <v>1289</v>
      </c>
      <c r="F372" s="430" t="s">
        <v>7111</v>
      </c>
      <c r="G372" s="359"/>
      <c r="H372" s="430" t="s">
        <v>7112</v>
      </c>
      <c r="I372" s="359"/>
      <c r="J372" s="430"/>
      <c r="K372" s="430" t="s">
        <v>7126</v>
      </c>
      <c r="L372" s="430" t="s">
        <v>1256</v>
      </c>
      <c r="M372" s="430" t="s">
        <v>7158</v>
      </c>
      <c r="N372" s="430" t="s">
        <v>1261</v>
      </c>
      <c r="O372" s="422">
        <v>100</v>
      </c>
      <c r="P372" s="422">
        <v>100</v>
      </c>
      <c r="Q372" s="422"/>
      <c r="R372" s="431"/>
      <c r="S372" s="431">
        <v>0</v>
      </c>
      <c r="T372" s="431">
        <v>0</v>
      </c>
      <c r="U372" s="431">
        <v>100</v>
      </c>
      <c r="V372" s="431">
        <v>0</v>
      </c>
      <c r="W372" s="431">
        <v>600</v>
      </c>
      <c r="X372" s="431">
        <v>0</v>
      </c>
      <c r="Y372" s="431">
        <v>0</v>
      </c>
      <c r="Z372" s="431">
        <v>0</v>
      </c>
      <c r="AA372" s="431">
        <v>0</v>
      </c>
      <c r="AB372" s="431">
        <v>0</v>
      </c>
      <c r="AC372" s="431">
        <v>100</v>
      </c>
      <c r="AD372" s="431">
        <v>0</v>
      </c>
      <c r="AE372" s="431">
        <v>0</v>
      </c>
      <c r="AF372" s="431">
        <v>0</v>
      </c>
      <c r="AG372" s="431">
        <v>0</v>
      </c>
      <c r="AH372" s="431">
        <v>0</v>
      </c>
      <c r="AI372" s="431">
        <v>0</v>
      </c>
      <c r="AJ372" s="431">
        <v>0</v>
      </c>
      <c r="AK372" s="432">
        <v>100</v>
      </c>
      <c r="AL372" s="431">
        <v>100</v>
      </c>
      <c r="AM372" s="431">
        <v>0</v>
      </c>
      <c r="AN372" s="432">
        <v>0</v>
      </c>
      <c r="AO372" s="431">
        <v>0</v>
      </c>
      <c r="AP372" s="431">
        <v>0</v>
      </c>
      <c r="AQ372" s="431"/>
    </row>
    <row r="373" spans="1:43" ht="12.75" customHeight="1">
      <c r="A373" s="157">
        <v>372</v>
      </c>
      <c r="B373" s="341">
        <v>42066</v>
      </c>
      <c r="C373" s="415" t="s">
        <v>1289</v>
      </c>
      <c r="D373" s="430" t="s">
        <v>1251</v>
      </c>
      <c r="E373" s="430" t="s">
        <v>1289</v>
      </c>
      <c r="F373" s="430" t="s">
        <v>7095</v>
      </c>
      <c r="G373" s="359"/>
      <c r="H373" s="430" t="s">
        <v>7103</v>
      </c>
      <c r="I373" s="359"/>
      <c r="J373" s="430"/>
      <c r="K373" s="430" t="s">
        <v>7126</v>
      </c>
      <c r="L373" s="430" t="s">
        <v>1256</v>
      </c>
      <c r="M373" s="430" t="s">
        <v>7158</v>
      </c>
      <c r="N373" s="430" t="s">
        <v>1261</v>
      </c>
      <c r="O373" s="422">
        <v>250</v>
      </c>
      <c r="P373" s="422">
        <v>250</v>
      </c>
      <c r="Q373" s="422"/>
      <c r="R373" s="431"/>
      <c r="S373" s="431">
        <v>0</v>
      </c>
      <c r="T373" s="431"/>
      <c r="U373" s="431">
        <v>250</v>
      </c>
      <c r="V373" s="431">
        <v>0</v>
      </c>
      <c r="W373" s="431">
        <v>1000</v>
      </c>
      <c r="X373" s="431">
        <v>0</v>
      </c>
      <c r="Y373" s="431"/>
      <c r="Z373" s="431">
        <v>0</v>
      </c>
      <c r="AA373" s="431">
        <v>0</v>
      </c>
      <c r="AB373" s="431">
        <v>0</v>
      </c>
      <c r="AC373" s="431">
        <v>250</v>
      </c>
      <c r="AD373" s="431"/>
      <c r="AE373" s="431"/>
      <c r="AF373" s="431"/>
      <c r="AG373" s="431"/>
      <c r="AH373" s="431"/>
      <c r="AI373" s="431"/>
      <c r="AJ373" s="431"/>
      <c r="AK373" s="432">
        <v>250</v>
      </c>
      <c r="AL373" s="431">
        <v>250</v>
      </c>
      <c r="AM373" s="432"/>
      <c r="AN373" s="431"/>
      <c r="AO373" s="431">
        <v>0</v>
      </c>
      <c r="AP373" s="431"/>
      <c r="AQ373" s="431"/>
    </row>
    <row r="374" spans="1:43" ht="12.75" customHeight="1">
      <c r="A374" s="157">
        <v>373</v>
      </c>
      <c r="B374" s="341">
        <v>42066</v>
      </c>
      <c r="C374" s="415" t="s">
        <v>1289</v>
      </c>
      <c r="D374" s="430" t="s">
        <v>1251</v>
      </c>
      <c r="E374" s="430" t="s">
        <v>1289</v>
      </c>
      <c r="F374" s="430" t="s">
        <v>7095</v>
      </c>
      <c r="G374" s="359"/>
      <c r="H374" s="430" t="s">
        <v>7103</v>
      </c>
      <c r="I374" s="359"/>
      <c r="J374" s="430"/>
      <c r="K374" s="430" t="s">
        <v>7126</v>
      </c>
      <c r="L374" s="430" t="s">
        <v>1256</v>
      </c>
      <c r="M374" s="430" t="s">
        <v>7158</v>
      </c>
      <c r="N374" s="430" t="s">
        <v>1261</v>
      </c>
      <c r="O374" s="422">
        <v>250</v>
      </c>
      <c r="P374" s="422">
        <v>250</v>
      </c>
      <c r="Q374" s="422"/>
      <c r="R374" s="431"/>
      <c r="S374" s="431">
        <v>0</v>
      </c>
      <c r="T374" s="431"/>
      <c r="U374" s="431">
        <v>250</v>
      </c>
      <c r="V374" s="431">
        <v>0</v>
      </c>
      <c r="W374" s="431">
        <v>1000</v>
      </c>
      <c r="X374" s="431">
        <v>0</v>
      </c>
      <c r="Y374" s="431"/>
      <c r="Z374" s="431">
        <v>0</v>
      </c>
      <c r="AA374" s="431">
        <v>0</v>
      </c>
      <c r="AB374" s="431">
        <v>0</v>
      </c>
      <c r="AC374" s="431">
        <v>250</v>
      </c>
      <c r="AD374" s="431"/>
      <c r="AE374" s="431"/>
      <c r="AF374" s="431"/>
      <c r="AG374" s="431"/>
      <c r="AH374" s="431"/>
      <c r="AI374" s="431"/>
      <c r="AJ374" s="431"/>
      <c r="AK374" s="432">
        <v>250</v>
      </c>
      <c r="AL374" s="431">
        <v>250</v>
      </c>
      <c r="AM374" s="432"/>
      <c r="AN374" s="431"/>
      <c r="AO374" s="431">
        <v>0</v>
      </c>
      <c r="AP374" s="431"/>
      <c r="AQ374" s="431"/>
    </row>
    <row r="375" spans="1:43" ht="12.75" customHeight="1">
      <c r="A375" s="157">
        <v>374</v>
      </c>
      <c r="B375" s="418">
        <v>42066</v>
      </c>
      <c r="C375" s="415" t="s">
        <v>1321</v>
      </c>
      <c r="D375" s="415" t="s">
        <v>1251</v>
      </c>
      <c r="E375" s="415"/>
      <c r="F375" s="415" t="s">
        <v>7097</v>
      </c>
      <c r="G375" s="359"/>
      <c r="H375" s="229" t="s">
        <v>7244</v>
      </c>
      <c r="I375" s="359"/>
      <c r="J375" s="415"/>
      <c r="K375" s="430" t="s">
        <v>1259</v>
      </c>
      <c r="L375" s="430" t="s">
        <v>1256</v>
      </c>
      <c r="M375" s="430" t="s">
        <v>7158</v>
      </c>
      <c r="N375" s="430" t="s">
        <v>1261</v>
      </c>
      <c r="O375" s="175">
        <v>100</v>
      </c>
      <c r="P375" s="175">
        <v>100</v>
      </c>
      <c r="Q375" s="175"/>
      <c r="R375" s="431"/>
      <c r="S375" s="431">
        <v>0</v>
      </c>
      <c r="T375" s="431">
        <v>0</v>
      </c>
      <c r="U375" s="346">
        <v>100</v>
      </c>
      <c r="V375" s="431">
        <v>600</v>
      </c>
      <c r="W375" s="431">
        <v>600</v>
      </c>
      <c r="X375" s="346">
        <v>100</v>
      </c>
      <c r="Y375" s="346">
        <v>100</v>
      </c>
      <c r="Z375" s="431">
        <v>0</v>
      </c>
      <c r="AA375" s="431">
        <v>0</v>
      </c>
      <c r="AB375" s="346">
        <v>100</v>
      </c>
      <c r="AC375" s="431">
        <v>0</v>
      </c>
      <c r="AD375" s="431">
        <v>0</v>
      </c>
      <c r="AE375" s="431">
        <v>0</v>
      </c>
      <c r="AF375" s="431">
        <v>0</v>
      </c>
      <c r="AG375" s="431">
        <v>0</v>
      </c>
      <c r="AH375" s="431">
        <v>0</v>
      </c>
      <c r="AI375" s="431">
        <v>0</v>
      </c>
      <c r="AJ375" s="431">
        <v>0</v>
      </c>
      <c r="AK375" s="431">
        <v>0</v>
      </c>
      <c r="AL375" s="432">
        <v>0</v>
      </c>
      <c r="AM375" s="431">
        <v>0</v>
      </c>
      <c r="AN375" s="432">
        <v>0</v>
      </c>
      <c r="AO375" s="431">
        <v>0</v>
      </c>
      <c r="AP375" s="431">
        <v>0</v>
      </c>
      <c r="AQ375" s="431"/>
    </row>
    <row r="376" spans="1:43" ht="12.75" customHeight="1">
      <c r="A376" s="157">
        <v>375</v>
      </c>
      <c r="B376" s="418">
        <v>42066</v>
      </c>
      <c r="C376" s="415" t="s">
        <v>1321</v>
      </c>
      <c r="D376" s="415" t="s">
        <v>1251</v>
      </c>
      <c r="E376" s="415"/>
      <c r="F376" s="415" t="s">
        <v>7099</v>
      </c>
      <c r="G376" s="359"/>
      <c r="H376" s="230" t="s">
        <v>7253</v>
      </c>
      <c r="I376" s="359"/>
      <c r="J376" s="415"/>
      <c r="K376" s="430" t="s">
        <v>1259</v>
      </c>
      <c r="L376" s="430" t="s">
        <v>1256</v>
      </c>
      <c r="M376" s="430" t="s">
        <v>7158</v>
      </c>
      <c r="N376" s="430" t="s">
        <v>1261</v>
      </c>
      <c r="O376" s="175">
        <v>175</v>
      </c>
      <c r="P376" s="175">
        <v>175</v>
      </c>
      <c r="Q376" s="175"/>
      <c r="R376" s="431"/>
      <c r="S376" s="431">
        <v>0</v>
      </c>
      <c r="T376" s="431">
        <v>0</v>
      </c>
      <c r="U376" s="346">
        <v>175</v>
      </c>
      <c r="V376" s="431">
        <v>1050</v>
      </c>
      <c r="W376" s="431">
        <v>1050</v>
      </c>
      <c r="X376" s="346">
        <v>175</v>
      </c>
      <c r="Y376" s="346">
        <v>175</v>
      </c>
      <c r="Z376" s="431">
        <v>0</v>
      </c>
      <c r="AA376" s="431">
        <v>0</v>
      </c>
      <c r="AB376" s="346">
        <v>175</v>
      </c>
      <c r="AC376" s="431">
        <v>0</v>
      </c>
      <c r="AD376" s="431">
        <v>0</v>
      </c>
      <c r="AE376" s="431">
        <v>0</v>
      </c>
      <c r="AF376" s="431">
        <v>0</v>
      </c>
      <c r="AG376" s="431">
        <v>0</v>
      </c>
      <c r="AH376" s="431">
        <v>0</v>
      </c>
      <c r="AI376" s="431">
        <v>0</v>
      </c>
      <c r="AJ376" s="431">
        <v>0</v>
      </c>
      <c r="AK376" s="431">
        <v>0</v>
      </c>
      <c r="AL376" s="432">
        <v>0</v>
      </c>
      <c r="AM376" s="431">
        <v>0</v>
      </c>
      <c r="AN376" s="432">
        <v>0</v>
      </c>
      <c r="AO376" s="431">
        <v>0</v>
      </c>
      <c r="AP376" s="431">
        <v>0</v>
      </c>
      <c r="AQ376" s="431"/>
    </row>
    <row r="377" spans="1:43" ht="12.75" customHeight="1">
      <c r="A377" s="157">
        <v>376</v>
      </c>
      <c r="B377" s="341">
        <v>42067</v>
      </c>
      <c r="C377" s="415" t="s">
        <v>1289</v>
      </c>
      <c r="D377" s="430" t="s">
        <v>1251</v>
      </c>
      <c r="E377" s="430" t="s">
        <v>1289</v>
      </c>
      <c r="F377" s="430" t="s">
        <v>7082</v>
      </c>
      <c r="G377" s="359"/>
      <c r="H377" s="430" t="s">
        <v>7083</v>
      </c>
      <c r="I377" s="359"/>
      <c r="J377" s="430"/>
      <c r="K377" s="430" t="s">
        <v>7126</v>
      </c>
      <c r="L377" s="430" t="s">
        <v>1256</v>
      </c>
      <c r="M377" s="430" t="s">
        <v>7158</v>
      </c>
      <c r="N377" s="430" t="s">
        <v>1261</v>
      </c>
      <c r="O377" s="422">
        <v>300</v>
      </c>
      <c r="P377" s="422">
        <v>300</v>
      </c>
      <c r="Q377" s="422"/>
      <c r="R377" s="431"/>
      <c r="S377" s="431">
        <v>0</v>
      </c>
      <c r="T377" s="431">
        <v>0</v>
      </c>
      <c r="U377" s="431">
        <v>300</v>
      </c>
      <c r="V377" s="431">
        <v>0</v>
      </c>
      <c r="W377" s="431">
        <v>1800</v>
      </c>
      <c r="X377" s="431">
        <v>0</v>
      </c>
      <c r="Y377" s="431">
        <v>0</v>
      </c>
      <c r="Z377" s="431">
        <v>0</v>
      </c>
      <c r="AA377" s="431">
        <v>0</v>
      </c>
      <c r="AB377" s="431">
        <v>0</v>
      </c>
      <c r="AC377" s="431">
        <v>300</v>
      </c>
      <c r="AD377" s="431">
        <v>0</v>
      </c>
      <c r="AE377" s="431">
        <v>0</v>
      </c>
      <c r="AF377" s="431">
        <v>0</v>
      </c>
      <c r="AG377" s="431">
        <v>0</v>
      </c>
      <c r="AH377" s="431">
        <v>0</v>
      </c>
      <c r="AI377" s="431">
        <v>0</v>
      </c>
      <c r="AJ377" s="431">
        <v>0</v>
      </c>
      <c r="AK377" s="432">
        <v>0</v>
      </c>
      <c r="AL377" s="431">
        <v>300</v>
      </c>
      <c r="AM377" s="431">
        <v>0</v>
      </c>
      <c r="AN377" s="432">
        <v>0</v>
      </c>
      <c r="AO377" s="431">
        <v>1800</v>
      </c>
      <c r="AP377" s="431">
        <v>0</v>
      </c>
      <c r="AQ377" s="431"/>
    </row>
    <row r="378" spans="1:43" ht="12.75" customHeight="1">
      <c r="A378" s="157">
        <v>377</v>
      </c>
      <c r="B378" s="341">
        <v>42067</v>
      </c>
      <c r="C378" s="415" t="s">
        <v>1289</v>
      </c>
      <c r="D378" s="430" t="s">
        <v>1251</v>
      </c>
      <c r="E378" s="430" t="s">
        <v>1289</v>
      </c>
      <c r="F378" s="430" t="s">
        <v>7095</v>
      </c>
      <c r="G378" s="359"/>
      <c r="H378" s="430" t="s">
        <v>7096</v>
      </c>
      <c r="I378" s="359"/>
      <c r="J378" s="430"/>
      <c r="K378" s="430" t="s">
        <v>7126</v>
      </c>
      <c r="L378" s="430" t="s">
        <v>1256</v>
      </c>
      <c r="M378" s="430" t="s">
        <v>7158</v>
      </c>
      <c r="N378" s="430" t="s">
        <v>1261</v>
      </c>
      <c r="O378" s="422">
        <v>200</v>
      </c>
      <c r="P378" s="422">
        <v>200</v>
      </c>
      <c r="Q378" s="422"/>
      <c r="R378" s="431"/>
      <c r="S378" s="431">
        <v>0</v>
      </c>
      <c r="T378" s="431"/>
      <c r="U378" s="431">
        <v>200</v>
      </c>
      <c r="V378" s="431">
        <v>1200</v>
      </c>
      <c r="W378" s="431">
        <v>1200</v>
      </c>
      <c r="X378" s="431">
        <v>0</v>
      </c>
      <c r="Y378" s="431"/>
      <c r="Z378" s="431">
        <v>0</v>
      </c>
      <c r="AA378" s="431">
        <v>200</v>
      </c>
      <c r="AB378" s="431">
        <v>200</v>
      </c>
      <c r="AC378" s="431">
        <v>200</v>
      </c>
      <c r="AD378" s="431"/>
      <c r="AE378" s="431"/>
      <c r="AF378" s="431"/>
      <c r="AG378" s="431"/>
      <c r="AH378" s="431"/>
      <c r="AI378" s="431"/>
      <c r="AJ378" s="431"/>
      <c r="AK378" s="432">
        <v>200</v>
      </c>
      <c r="AL378" s="431">
        <v>200</v>
      </c>
      <c r="AM378" s="432"/>
      <c r="AN378" s="431"/>
      <c r="AO378" s="431">
        <v>1200</v>
      </c>
      <c r="AP378" s="431"/>
      <c r="AQ378" s="431"/>
    </row>
    <row r="379" spans="1:43" ht="12.75" customHeight="1">
      <c r="A379" s="157">
        <v>378</v>
      </c>
      <c r="B379" s="341">
        <v>42067</v>
      </c>
      <c r="C379" s="415" t="s">
        <v>1289</v>
      </c>
      <c r="D379" s="430" t="s">
        <v>1251</v>
      </c>
      <c r="E379" s="430" t="s">
        <v>1289</v>
      </c>
      <c r="F379" s="430" t="s">
        <v>7104</v>
      </c>
      <c r="G379" s="359"/>
      <c r="H379" s="430" t="s">
        <v>7105</v>
      </c>
      <c r="I379" s="359"/>
      <c r="J379" s="430"/>
      <c r="K379" s="430" t="s">
        <v>7126</v>
      </c>
      <c r="L379" s="430" t="s">
        <v>1256</v>
      </c>
      <c r="M379" s="430" t="s">
        <v>7158</v>
      </c>
      <c r="N379" s="430" t="s">
        <v>1261</v>
      </c>
      <c r="O379" s="422">
        <v>150</v>
      </c>
      <c r="P379" s="422">
        <v>150</v>
      </c>
      <c r="Q379" s="422"/>
      <c r="R379" s="431"/>
      <c r="S379" s="431">
        <v>0</v>
      </c>
      <c r="T379" s="431"/>
      <c r="U379" s="431">
        <v>150</v>
      </c>
      <c r="V379" s="431">
        <v>600</v>
      </c>
      <c r="W379" s="431">
        <v>600</v>
      </c>
      <c r="X379" s="431">
        <v>0</v>
      </c>
      <c r="Y379" s="431"/>
      <c r="Z379" s="431">
        <v>0</v>
      </c>
      <c r="AA379" s="431">
        <v>150</v>
      </c>
      <c r="AB379" s="431">
        <v>150</v>
      </c>
      <c r="AC379" s="431">
        <v>150</v>
      </c>
      <c r="AD379" s="431"/>
      <c r="AE379" s="431"/>
      <c r="AF379" s="431"/>
      <c r="AG379" s="431"/>
      <c r="AH379" s="431"/>
      <c r="AI379" s="431"/>
      <c r="AJ379" s="431"/>
      <c r="AK379" s="432">
        <v>150</v>
      </c>
      <c r="AL379" s="431">
        <v>150</v>
      </c>
      <c r="AM379" s="432"/>
      <c r="AN379" s="431"/>
      <c r="AO379" s="431">
        <v>600</v>
      </c>
      <c r="AP379" s="431"/>
      <c r="AQ379" s="431"/>
    </row>
    <row r="380" spans="1:43" ht="12.75" customHeight="1">
      <c r="A380" s="157">
        <v>379</v>
      </c>
      <c r="B380" s="341">
        <v>42067</v>
      </c>
      <c r="C380" s="415" t="s">
        <v>1289</v>
      </c>
      <c r="D380" s="430" t="s">
        <v>1251</v>
      </c>
      <c r="E380" s="430" t="s">
        <v>1289</v>
      </c>
      <c r="F380" s="430" t="s">
        <v>7095</v>
      </c>
      <c r="G380" s="359"/>
      <c r="H380" s="430" t="s">
        <v>7103</v>
      </c>
      <c r="I380" s="359"/>
      <c r="J380" s="430"/>
      <c r="K380" s="430" t="s">
        <v>7126</v>
      </c>
      <c r="L380" s="430" t="s">
        <v>1256</v>
      </c>
      <c r="M380" s="430" t="s">
        <v>7158</v>
      </c>
      <c r="N380" s="430" t="s">
        <v>1261</v>
      </c>
      <c r="O380" s="422">
        <v>250</v>
      </c>
      <c r="P380" s="422">
        <v>250</v>
      </c>
      <c r="Q380" s="422"/>
      <c r="R380" s="431"/>
      <c r="S380" s="431">
        <v>0</v>
      </c>
      <c r="T380" s="431"/>
      <c r="U380" s="431">
        <v>250</v>
      </c>
      <c r="V380" s="431">
        <v>0</v>
      </c>
      <c r="W380" s="431">
        <v>1000</v>
      </c>
      <c r="X380" s="431"/>
      <c r="Y380" s="431"/>
      <c r="Z380" s="431">
        <v>0</v>
      </c>
      <c r="AA380" s="431">
        <v>0</v>
      </c>
      <c r="AB380" s="431">
        <v>0</v>
      </c>
      <c r="AC380" s="431">
        <v>250</v>
      </c>
      <c r="AD380" s="431"/>
      <c r="AE380" s="431"/>
      <c r="AF380" s="431"/>
      <c r="AG380" s="431"/>
      <c r="AH380" s="431"/>
      <c r="AI380" s="431"/>
      <c r="AJ380" s="431"/>
      <c r="AK380" s="432">
        <v>250</v>
      </c>
      <c r="AL380" s="431">
        <v>250</v>
      </c>
      <c r="AM380" s="432"/>
      <c r="AN380" s="431"/>
      <c r="AO380" s="431">
        <v>0</v>
      </c>
      <c r="AP380" s="431"/>
      <c r="AQ380" s="431"/>
    </row>
    <row r="381" spans="1:43" ht="12.75" customHeight="1">
      <c r="A381" s="157">
        <v>380</v>
      </c>
      <c r="B381" s="418">
        <v>42067</v>
      </c>
      <c r="C381" s="415" t="s">
        <v>1321</v>
      </c>
      <c r="D381" s="415" t="s">
        <v>1251</v>
      </c>
      <c r="E381" s="415"/>
      <c r="F381" s="415" t="s">
        <v>7097</v>
      </c>
      <c r="G381" s="359"/>
      <c r="H381" s="229" t="s">
        <v>7245</v>
      </c>
      <c r="I381" s="359"/>
      <c r="J381" s="415"/>
      <c r="K381" s="430" t="s">
        <v>1259</v>
      </c>
      <c r="L381" s="430" t="s">
        <v>1256</v>
      </c>
      <c r="M381" s="430" t="s">
        <v>7158</v>
      </c>
      <c r="N381" s="430" t="s">
        <v>1261</v>
      </c>
      <c r="O381" s="175">
        <v>150</v>
      </c>
      <c r="P381" s="175">
        <v>150</v>
      </c>
      <c r="Q381" s="175"/>
      <c r="R381" s="431"/>
      <c r="S381" s="431">
        <v>0</v>
      </c>
      <c r="T381" s="431">
        <v>0</v>
      </c>
      <c r="U381" s="346">
        <v>150</v>
      </c>
      <c r="V381" s="431">
        <v>900</v>
      </c>
      <c r="W381" s="431">
        <v>900</v>
      </c>
      <c r="X381" s="346">
        <v>150</v>
      </c>
      <c r="Y381" s="346">
        <v>150</v>
      </c>
      <c r="Z381" s="431">
        <v>0</v>
      </c>
      <c r="AA381" s="431">
        <v>0</v>
      </c>
      <c r="AB381" s="346">
        <v>150</v>
      </c>
      <c r="AC381" s="431">
        <v>0</v>
      </c>
      <c r="AD381" s="431">
        <v>0</v>
      </c>
      <c r="AE381" s="431">
        <v>0</v>
      </c>
      <c r="AF381" s="431">
        <v>0</v>
      </c>
      <c r="AG381" s="431">
        <v>0</v>
      </c>
      <c r="AH381" s="431">
        <v>0</v>
      </c>
      <c r="AI381" s="431">
        <v>0</v>
      </c>
      <c r="AJ381" s="431">
        <v>0</v>
      </c>
      <c r="AK381" s="431">
        <v>0</v>
      </c>
      <c r="AL381" s="432">
        <v>0</v>
      </c>
      <c r="AM381" s="431">
        <v>0</v>
      </c>
      <c r="AN381" s="432">
        <v>0</v>
      </c>
      <c r="AO381" s="431">
        <v>0</v>
      </c>
      <c r="AP381" s="431">
        <v>0</v>
      </c>
      <c r="AQ381" s="431"/>
    </row>
    <row r="382" spans="1:43" ht="12.75" customHeight="1">
      <c r="A382" s="157">
        <v>381</v>
      </c>
      <c r="B382" s="418">
        <v>42067</v>
      </c>
      <c r="C382" s="415" t="s">
        <v>1321</v>
      </c>
      <c r="D382" s="415" t="s">
        <v>1251</v>
      </c>
      <c r="E382" s="415"/>
      <c r="F382" s="415" t="s">
        <v>7231</v>
      </c>
      <c r="G382" s="359"/>
      <c r="H382" s="415" t="s">
        <v>7251</v>
      </c>
      <c r="I382" s="359"/>
      <c r="J382" s="415"/>
      <c r="K382" s="430" t="s">
        <v>1259</v>
      </c>
      <c r="L382" s="430" t="s">
        <v>1256</v>
      </c>
      <c r="M382" s="430" t="s">
        <v>7158</v>
      </c>
      <c r="N382" s="430" t="s">
        <v>1261</v>
      </c>
      <c r="O382" s="422">
        <v>500</v>
      </c>
      <c r="P382" s="422">
        <v>500</v>
      </c>
      <c r="Q382" s="422"/>
      <c r="R382" s="431"/>
      <c r="S382" s="431">
        <v>0</v>
      </c>
      <c r="T382" s="431">
        <v>0</v>
      </c>
      <c r="U382" s="422">
        <v>500</v>
      </c>
      <c r="V382" s="431">
        <v>3000</v>
      </c>
      <c r="W382" s="431">
        <v>3000</v>
      </c>
      <c r="X382" s="422">
        <v>500</v>
      </c>
      <c r="Y382" s="422">
        <v>500</v>
      </c>
      <c r="Z382" s="431">
        <v>0</v>
      </c>
      <c r="AA382" s="431">
        <v>0</v>
      </c>
      <c r="AB382" s="422">
        <v>500</v>
      </c>
      <c r="AC382" s="431">
        <v>0</v>
      </c>
      <c r="AD382" s="431">
        <v>0</v>
      </c>
      <c r="AE382" s="431">
        <v>0</v>
      </c>
      <c r="AF382" s="431">
        <v>0</v>
      </c>
      <c r="AG382" s="431">
        <v>0</v>
      </c>
      <c r="AH382" s="431">
        <v>0</v>
      </c>
      <c r="AI382" s="431">
        <v>0</v>
      </c>
      <c r="AJ382" s="431">
        <v>0</v>
      </c>
      <c r="AK382" s="431">
        <v>0</v>
      </c>
      <c r="AL382" s="432">
        <v>0</v>
      </c>
      <c r="AM382" s="431">
        <v>0</v>
      </c>
      <c r="AN382" s="432">
        <v>0</v>
      </c>
      <c r="AO382" s="431">
        <v>0</v>
      </c>
      <c r="AP382" s="431">
        <v>0</v>
      </c>
      <c r="AQ382" s="431"/>
    </row>
    <row r="383" spans="1:43" ht="12.75" customHeight="1">
      <c r="A383" s="157">
        <v>382</v>
      </c>
      <c r="B383" s="418">
        <v>42067</v>
      </c>
      <c r="C383" s="415" t="s">
        <v>1321</v>
      </c>
      <c r="D383" s="415" t="s">
        <v>1251</v>
      </c>
      <c r="E383" s="415"/>
      <c r="F383" s="415" t="s">
        <v>7099</v>
      </c>
      <c r="G383" s="359"/>
      <c r="H383" s="230" t="s">
        <v>7253</v>
      </c>
      <c r="I383" s="359"/>
      <c r="J383" s="415"/>
      <c r="K383" s="430" t="s">
        <v>1259</v>
      </c>
      <c r="L383" s="430" t="s">
        <v>1256</v>
      </c>
      <c r="M383" s="430" t="s">
        <v>7158</v>
      </c>
      <c r="N383" s="430" t="s">
        <v>1261</v>
      </c>
      <c r="O383" s="175">
        <v>175</v>
      </c>
      <c r="P383" s="175">
        <v>175</v>
      </c>
      <c r="Q383" s="175"/>
      <c r="R383" s="431"/>
      <c r="S383" s="431">
        <v>0</v>
      </c>
      <c r="T383" s="431">
        <v>0</v>
      </c>
      <c r="U383" s="346">
        <v>175</v>
      </c>
      <c r="V383" s="431">
        <v>1050</v>
      </c>
      <c r="W383" s="431">
        <v>1050</v>
      </c>
      <c r="X383" s="346">
        <v>175</v>
      </c>
      <c r="Y383" s="346">
        <v>175</v>
      </c>
      <c r="Z383" s="431">
        <v>0</v>
      </c>
      <c r="AA383" s="431">
        <v>0</v>
      </c>
      <c r="AB383" s="346">
        <v>175</v>
      </c>
      <c r="AC383" s="431">
        <v>0</v>
      </c>
      <c r="AD383" s="431">
        <v>0</v>
      </c>
      <c r="AE383" s="431">
        <v>0</v>
      </c>
      <c r="AF383" s="431">
        <v>0</v>
      </c>
      <c r="AG383" s="431">
        <v>0</v>
      </c>
      <c r="AH383" s="431">
        <v>0</v>
      </c>
      <c r="AI383" s="431">
        <v>0</v>
      </c>
      <c r="AJ383" s="431">
        <v>0</v>
      </c>
      <c r="AK383" s="431">
        <v>0</v>
      </c>
      <c r="AL383" s="432">
        <v>0</v>
      </c>
      <c r="AM383" s="431">
        <v>0</v>
      </c>
      <c r="AN383" s="432">
        <v>0</v>
      </c>
      <c r="AO383" s="431">
        <v>0</v>
      </c>
      <c r="AP383" s="431">
        <v>0</v>
      </c>
      <c r="AQ383" s="431"/>
    </row>
    <row r="384" spans="1:43" ht="12.75" customHeight="1">
      <c r="A384" s="157">
        <v>383</v>
      </c>
      <c r="B384" s="341">
        <v>42067</v>
      </c>
      <c r="C384" s="430" t="s">
        <v>1321</v>
      </c>
      <c r="D384" s="430" t="s">
        <v>1251</v>
      </c>
      <c r="E384" s="360" t="s">
        <v>7288</v>
      </c>
      <c r="F384" s="430" t="s">
        <v>7085</v>
      </c>
      <c r="G384" s="359"/>
      <c r="H384" s="430"/>
      <c r="I384" s="359"/>
      <c r="J384" s="51" t="s">
        <v>1262</v>
      </c>
      <c r="K384" s="51" t="s">
        <v>7126</v>
      </c>
      <c r="L384" s="430" t="s">
        <v>1256</v>
      </c>
      <c r="M384" s="430" t="s">
        <v>7158</v>
      </c>
      <c r="N384" s="430" t="s">
        <v>1261</v>
      </c>
      <c r="O384" s="174">
        <v>77</v>
      </c>
      <c r="P384" s="178">
        <v>77</v>
      </c>
      <c r="Q384" s="178"/>
      <c r="R384" s="431"/>
      <c r="S384" s="217">
        <v>0</v>
      </c>
      <c r="T384" s="217">
        <v>0</v>
      </c>
      <c r="U384" s="217">
        <v>77</v>
      </c>
      <c r="V384" s="217">
        <v>0</v>
      </c>
      <c r="W384" s="217">
        <v>246</v>
      </c>
      <c r="X384" s="217">
        <v>77</v>
      </c>
      <c r="Y384" s="217">
        <v>77</v>
      </c>
      <c r="Z384" s="218">
        <v>0</v>
      </c>
      <c r="AA384" s="217">
        <v>77</v>
      </c>
      <c r="AB384" s="217">
        <v>77</v>
      </c>
      <c r="AC384" s="217">
        <v>77</v>
      </c>
      <c r="AD384" s="431">
        <v>0</v>
      </c>
      <c r="AE384" s="431">
        <v>0</v>
      </c>
      <c r="AF384" s="431">
        <v>0</v>
      </c>
      <c r="AG384" s="431">
        <v>0</v>
      </c>
      <c r="AH384" s="431">
        <v>0</v>
      </c>
      <c r="AI384" s="431">
        <v>0</v>
      </c>
      <c r="AJ384" s="431">
        <v>0</v>
      </c>
      <c r="AK384" s="431">
        <v>0</v>
      </c>
      <c r="AL384" s="432">
        <v>0</v>
      </c>
      <c r="AM384" s="431">
        <v>0</v>
      </c>
      <c r="AN384" s="432">
        <v>0</v>
      </c>
      <c r="AO384" s="431">
        <v>0</v>
      </c>
      <c r="AP384" s="431">
        <v>0</v>
      </c>
      <c r="AQ384" s="431"/>
    </row>
    <row r="385" spans="1:43" ht="12.75" customHeight="1">
      <c r="A385" s="157">
        <v>384</v>
      </c>
      <c r="B385" s="342">
        <v>42068</v>
      </c>
      <c r="C385" s="415" t="s">
        <v>1289</v>
      </c>
      <c r="D385" s="430" t="s">
        <v>1251</v>
      </c>
      <c r="E385" s="430" t="s">
        <v>1289</v>
      </c>
      <c r="F385" s="415" t="s">
        <v>7101</v>
      </c>
      <c r="G385" s="359"/>
      <c r="H385" s="430"/>
      <c r="I385" s="359"/>
      <c r="J385" s="430"/>
      <c r="K385" s="430" t="s">
        <v>7126</v>
      </c>
      <c r="L385" s="430" t="s">
        <v>1256</v>
      </c>
      <c r="M385" s="430" t="s">
        <v>7158</v>
      </c>
      <c r="N385" s="430" t="s">
        <v>1261</v>
      </c>
      <c r="O385" s="419">
        <v>250</v>
      </c>
      <c r="P385" s="422">
        <v>250</v>
      </c>
      <c r="Q385" s="419"/>
      <c r="R385" s="431"/>
      <c r="S385" s="431">
        <v>0</v>
      </c>
      <c r="T385" s="431">
        <v>0</v>
      </c>
      <c r="U385" s="431">
        <v>250</v>
      </c>
      <c r="V385" s="431">
        <v>1000</v>
      </c>
      <c r="W385" s="431">
        <v>1000</v>
      </c>
      <c r="X385" s="431">
        <v>0</v>
      </c>
      <c r="Y385" s="431">
        <v>0</v>
      </c>
      <c r="Z385" s="431">
        <v>0</v>
      </c>
      <c r="AA385" s="431">
        <v>250</v>
      </c>
      <c r="AB385" s="431">
        <v>250</v>
      </c>
      <c r="AC385" s="431">
        <v>250</v>
      </c>
      <c r="AD385" s="431">
        <v>0</v>
      </c>
      <c r="AE385" s="431">
        <v>0</v>
      </c>
      <c r="AF385" s="431">
        <v>0</v>
      </c>
      <c r="AG385" s="431">
        <v>0</v>
      </c>
      <c r="AH385" s="431">
        <v>0</v>
      </c>
      <c r="AI385" s="431">
        <v>0</v>
      </c>
      <c r="AJ385" s="431">
        <v>0</v>
      </c>
      <c r="AK385" s="432">
        <v>250</v>
      </c>
      <c r="AL385" s="431">
        <v>250</v>
      </c>
      <c r="AM385" s="431">
        <v>0</v>
      </c>
      <c r="AN385" s="432">
        <v>0</v>
      </c>
      <c r="AO385" s="431">
        <v>1000</v>
      </c>
      <c r="AP385" s="431">
        <v>0</v>
      </c>
      <c r="AQ385" s="431"/>
    </row>
    <row r="386" spans="1:43" ht="12.75" customHeight="1">
      <c r="A386" s="157">
        <v>385</v>
      </c>
      <c r="B386" s="341">
        <v>42068</v>
      </c>
      <c r="C386" s="415" t="s">
        <v>1289</v>
      </c>
      <c r="D386" s="430" t="s">
        <v>1251</v>
      </c>
      <c r="E386" s="430" t="s">
        <v>1289</v>
      </c>
      <c r="F386" s="430" t="s">
        <v>7097</v>
      </c>
      <c r="G386" s="359"/>
      <c r="H386" s="430" t="s">
        <v>7113</v>
      </c>
      <c r="I386" s="359"/>
      <c r="J386" s="430"/>
      <c r="K386" s="430" t="s">
        <v>7126</v>
      </c>
      <c r="L386" s="430" t="s">
        <v>1256</v>
      </c>
      <c r="M386" s="430" t="s">
        <v>7158</v>
      </c>
      <c r="N386" s="430" t="s">
        <v>1261</v>
      </c>
      <c r="O386" s="422">
        <v>150</v>
      </c>
      <c r="P386" s="422">
        <v>150</v>
      </c>
      <c r="Q386" s="422"/>
      <c r="R386" s="431"/>
      <c r="S386" s="431">
        <v>0</v>
      </c>
      <c r="T386" s="431">
        <v>0</v>
      </c>
      <c r="U386" s="431">
        <v>150</v>
      </c>
      <c r="V386" s="431">
        <v>600</v>
      </c>
      <c r="W386" s="431">
        <v>600</v>
      </c>
      <c r="X386" s="431">
        <v>0</v>
      </c>
      <c r="Y386" s="431">
        <v>0</v>
      </c>
      <c r="Z386" s="431">
        <v>0</v>
      </c>
      <c r="AA386" s="431">
        <v>150</v>
      </c>
      <c r="AB386" s="431">
        <v>150</v>
      </c>
      <c r="AC386" s="431">
        <v>150</v>
      </c>
      <c r="AD386" s="431">
        <v>0</v>
      </c>
      <c r="AE386" s="431">
        <v>0</v>
      </c>
      <c r="AF386" s="431">
        <v>0</v>
      </c>
      <c r="AG386" s="431">
        <v>0</v>
      </c>
      <c r="AH386" s="431">
        <v>0</v>
      </c>
      <c r="AI386" s="431">
        <v>0</v>
      </c>
      <c r="AJ386" s="431">
        <v>0</v>
      </c>
      <c r="AK386" s="432">
        <v>150</v>
      </c>
      <c r="AL386" s="431">
        <v>150</v>
      </c>
      <c r="AM386" s="431">
        <v>0</v>
      </c>
      <c r="AN386" s="432">
        <v>0</v>
      </c>
      <c r="AO386" s="431">
        <v>600</v>
      </c>
      <c r="AP386" s="431">
        <v>0</v>
      </c>
      <c r="AQ386" s="431"/>
    </row>
    <row r="387" spans="1:43" ht="12.75" customHeight="1">
      <c r="A387" s="157">
        <v>386</v>
      </c>
      <c r="B387" s="341">
        <v>42068</v>
      </c>
      <c r="C387" s="415" t="s">
        <v>1289</v>
      </c>
      <c r="D387" s="430" t="s">
        <v>1251</v>
      </c>
      <c r="E387" s="430" t="s">
        <v>1289</v>
      </c>
      <c r="F387" s="430" t="s">
        <v>7082</v>
      </c>
      <c r="G387" s="359"/>
      <c r="H387" s="430" t="s">
        <v>7084</v>
      </c>
      <c r="I387" s="359"/>
      <c r="J387" s="430"/>
      <c r="K387" s="430" t="s">
        <v>7126</v>
      </c>
      <c r="L387" s="430" t="s">
        <v>1256</v>
      </c>
      <c r="M387" s="430" t="s">
        <v>7158</v>
      </c>
      <c r="N387" s="430" t="s">
        <v>1261</v>
      </c>
      <c r="O387" s="422">
        <v>200</v>
      </c>
      <c r="P387" s="422">
        <v>200</v>
      </c>
      <c r="Q387" s="422"/>
      <c r="R387" s="431"/>
      <c r="S387" s="431">
        <v>0</v>
      </c>
      <c r="T387" s="431">
        <v>0</v>
      </c>
      <c r="U387" s="431">
        <v>200</v>
      </c>
      <c r="V387" s="431">
        <v>0</v>
      </c>
      <c r="W387" s="431">
        <v>1200</v>
      </c>
      <c r="X387" s="431">
        <v>0</v>
      </c>
      <c r="Y387" s="431">
        <v>0</v>
      </c>
      <c r="Z387" s="431">
        <v>0</v>
      </c>
      <c r="AA387" s="431">
        <v>0</v>
      </c>
      <c r="AB387" s="431">
        <v>0</v>
      </c>
      <c r="AC387" s="431">
        <v>200</v>
      </c>
      <c r="AD387" s="431">
        <v>0</v>
      </c>
      <c r="AE387" s="431">
        <v>0</v>
      </c>
      <c r="AF387" s="431">
        <v>0</v>
      </c>
      <c r="AG387" s="431">
        <v>0</v>
      </c>
      <c r="AH387" s="431">
        <v>0</v>
      </c>
      <c r="AI387" s="431">
        <v>0</v>
      </c>
      <c r="AJ387" s="431">
        <v>0</v>
      </c>
      <c r="AK387" s="432">
        <v>200</v>
      </c>
      <c r="AL387" s="431">
        <v>200</v>
      </c>
      <c r="AM387" s="431">
        <v>0</v>
      </c>
      <c r="AN387" s="432">
        <v>0</v>
      </c>
      <c r="AO387" s="431">
        <v>0</v>
      </c>
      <c r="AP387" s="431">
        <v>0</v>
      </c>
      <c r="AQ387" s="431"/>
    </row>
    <row r="388" spans="1:43" ht="12.75" customHeight="1">
      <c r="A388" s="157">
        <v>387</v>
      </c>
      <c r="B388" s="341">
        <v>42068</v>
      </c>
      <c r="C388" s="415" t="s">
        <v>1289</v>
      </c>
      <c r="D388" s="430" t="s">
        <v>1251</v>
      </c>
      <c r="E388" s="430" t="s">
        <v>1289</v>
      </c>
      <c r="F388" s="430" t="s">
        <v>7095</v>
      </c>
      <c r="G388" s="359"/>
      <c r="H388" s="430" t="s">
        <v>7096</v>
      </c>
      <c r="I388" s="359"/>
      <c r="J388" s="430"/>
      <c r="K388" s="430" t="s">
        <v>7126</v>
      </c>
      <c r="L388" s="430" t="s">
        <v>1256</v>
      </c>
      <c r="M388" s="430" t="s">
        <v>7158</v>
      </c>
      <c r="N388" s="430" t="s">
        <v>1261</v>
      </c>
      <c r="O388" s="422">
        <v>200</v>
      </c>
      <c r="P388" s="422">
        <v>200</v>
      </c>
      <c r="Q388" s="422"/>
      <c r="R388" s="431"/>
      <c r="S388" s="431">
        <v>0</v>
      </c>
      <c r="T388" s="431"/>
      <c r="U388" s="431">
        <v>200</v>
      </c>
      <c r="V388" s="431">
        <v>1200</v>
      </c>
      <c r="W388" s="431">
        <v>1200</v>
      </c>
      <c r="X388" s="431">
        <v>0</v>
      </c>
      <c r="Y388" s="431"/>
      <c r="Z388" s="431">
        <v>0</v>
      </c>
      <c r="AA388" s="431">
        <v>200</v>
      </c>
      <c r="AB388" s="431">
        <v>200</v>
      </c>
      <c r="AC388" s="431">
        <v>200</v>
      </c>
      <c r="AD388" s="431"/>
      <c r="AE388" s="431"/>
      <c r="AF388" s="431"/>
      <c r="AG388" s="431"/>
      <c r="AH388" s="431"/>
      <c r="AI388" s="431"/>
      <c r="AJ388" s="431"/>
      <c r="AK388" s="432">
        <v>200</v>
      </c>
      <c r="AL388" s="431">
        <v>200</v>
      </c>
      <c r="AM388" s="432"/>
      <c r="AN388" s="431"/>
      <c r="AO388" s="431">
        <v>1200</v>
      </c>
      <c r="AP388" s="431"/>
      <c r="AQ388" s="431"/>
    </row>
    <row r="389" spans="1:43" ht="12.75" customHeight="1">
      <c r="A389" s="157">
        <v>388</v>
      </c>
      <c r="B389" s="341">
        <v>42068</v>
      </c>
      <c r="C389" s="415" t="s">
        <v>1289</v>
      </c>
      <c r="D389" s="430" t="s">
        <v>1251</v>
      </c>
      <c r="E389" s="430" t="s">
        <v>1289</v>
      </c>
      <c r="F389" s="430" t="s">
        <v>7111</v>
      </c>
      <c r="G389" s="359"/>
      <c r="H389" s="430" t="s">
        <v>7217</v>
      </c>
      <c r="I389" s="359"/>
      <c r="J389" s="430"/>
      <c r="K389" s="430" t="s">
        <v>7126</v>
      </c>
      <c r="L389" s="430" t="s">
        <v>1256</v>
      </c>
      <c r="M389" s="430" t="s">
        <v>7158</v>
      </c>
      <c r="N389" s="430" t="s">
        <v>1261</v>
      </c>
      <c r="O389" s="422">
        <v>200</v>
      </c>
      <c r="P389" s="422">
        <v>200</v>
      </c>
      <c r="Q389" s="422"/>
      <c r="R389" s="431"/>
      <c r="S389" s="431">
        <v>0</v>
      </c>
      <c r="T389" s="431">
        <v>0</v>
      </c>
      <c r="U389" s="431">
        <v>200</v>
      </c>
      <c r="V389" s="431">
        <v>1200</v>
      </c>
      <c r="W389" s="431">
        <v>1200</v>
      </c>
      <c r="X389" s="431">
        <v>0</v>
      </c>
      <c r="Y389" s="431">
        <v>0</v>
      </c>
      <c r="Z389" s="431">
        <v>0</v>
      </c>
      <c r="AA389" s="431">
        <v>200</v>
      </c>
      <c r="AB389" s="431">
        <v>200</v>
      </c>
      <c r="AC389" s="431">
        <v>200</v>
      </c>
      <c r="AD389" s="431">
        <v>0</v>
      </c>
      <c r="AE389" s="431">
        <v>0</v>
      </c>
      <c r="AF389" s="431">
        <v>0</v>
      </c>
      <c r="AG389" s="431">
        <v>0</v>
      </c>
      <c r="AH389" s="431">
        <v>0</v>
      </c>
      <c r="AI389" s="431">
        <v>0</v>
      </c>
      <c r="AJ389" s="431">
        <v>0</v>
      </c>
      <c r="AK389" s="432">
        <v>200</v>
      </c>
      <c r="AL389" s="431">
        <v>200</v>
      </c>
      <c r="AM389" s="431">
        <v>0</v>
      </c>
      <c r="AN389" s="432">
        <v>0</v>
      </c>
      <c r="AO389" s="431">
        <v>1200</v>
      </c>
      <c r="AP389" s="431">
        <v>0</v>
      </c>
      <c r="AQ389" s="431"/>
    </row>
    <row r="390" spans="1:43" ht="12.75" customHeight="1">
      <c r="A390" s="157">
        <v>389</v>
      </c>
      <c r="B390" s="341">
        <v>42068</v>
      </c>
      <c r="C390" s="415" t="s">
        <v>1289</v>
      </c>
      <c r="D390" s="430" t="s">
        <v>1251</v>
      </c>
      <c r="E390" s="430" t="s">
        <v>1289</v>
      </c>
      <c r="F390" s="430" t="s">
        <v>7104</v>
      </c>
      <c r="G390" s="359"/>
      <c r="H390" s="430" t="s">
        <v>7105</v>
      </c>
      <c r="I390" s="359"/>
      <c r="J390" s="430"/>
      <c r="K390" s="430" t="s">
        <v>7126</v>
      </c>
      <c r="L390" s="430" t="s">
        <v>1256</v>
      </c>
      <c r="M390" s="430" t="s">
        <v>7158</v>
      </c>
      <c r="N390" s="430" t="s">
        <v>1261</v>
      </c>
      <c r="O390" s="422">
        <v>200</v>
      </c>
      <c r="P390" s="422">
        <v>200</v>
      </c>
      <c r="Q390" s="422"/>
      <c r="R390" s="431"/>
      <c r="S390" s="431">
        <v>0</v>
      </c>
      <c r="T390" s="431"/>
      <c r="U390" s="431">
        <v>200</v>
      </c>
      <c r="V390" s="431">
        <v>800</v>
      </c>
      <c r="W390" s="431">
        <v>800</v>
      </c>
      <c r="X390" s="431"/>
      <c r="Y390" s="431"/>
      <c r="Z390" s="431">
        <v>0</v>
      </c>
      <c r="AA390" s="431">
        <v>200</v>
      </c>
      <c r="AB390" s="431">
        <v>200</v>
      </c>
      <c r="AC390" s="431">
        <v>200</v>
      </c>
      <c r="AD390" s="431"/>
      <c r="AE390" s="431"/>
      <c r="AF390" s="431"/>
      <c r="AG390" s="431"/>
      <c r="AH390" s="431"/>
      <c r="AI390" s="431"/>
      <c r="AJ390" s="431"/>
      <c r="AK390" s="432">
        <v>200</v>
      </c>
      <c r="AL390" s="431">
        <v>200</v>
      </c>
      <c r="AM390" s="432"/>
      <c r="AN390" s="431"/>
      <c r="AO390" s="431">
        <v>800</v>
      </c>
      <c r="AP390" s="431"/>
      <c r="AQ390" s="431"/>
    </row>
    <row r="391" spans="1:43" ht="12.75" customHeight="1">
      <c r="A391" s="157">
        <v>390</v>
      </c>
      <c r="B391" s="341">
        <v>42068</v>
      </c>
      <c r="C391" s="415" t="s">
        <v>1289</v>
      </c>
      <c r="D391" s="430" t="s">
        <v>1251</v>
      </c>
      <c r="E391" s="430" t="s">
        <v>1289</v>
      </c>
      <c r="F391" s="430" t="s">
        <v>7089</v>
      </c>
      <c r="G391" s="359"/>
      <c r="H391" s="430" t="s">
        <v>7116</v>
      </c>
      <c r="I391" s="359"/>
      <c r="J391" s="430"/>
      <c r="K391" s="430" t="s">
        <v>7126</v>
      </c>
      <c r="L391" s="430" t="s">
        <v>1256</v>
      </c>
      <c r="M391" s="430" t="s">
        <v>7158</v>
      </c>
      <c r="N391" s="430" t="s">
        <v>1261</v>
      </c>
      <c r="O391" s="422">
        <v>150</v>
      </c>
      <c r="P391" s="422">
        <v>150</v>
      </c>
      <c r="Q391" s="422"/>
      <c r="R391" s="431"/>
      <c r="S391" s="431">
        <v>0</v>
      </c>
      <c r="T391" s="431">
        <v>0</v>
      </c>
      <c r="U391" s="431">
        <v>150</v>
      </c>
      <c r="V391" s="431">
        <v>600</v>
      </c>
      <c r="W391" s="431">
        <v>600</v>
      </c>
      <c r="X391" s="431">
        <v>0</v>
      </c>
      <c r="Y391" s="431">
        <v>0</v>
      </c>
      <c r="Z391" s="431">
        <v>0</v>
      </c>
      <c r="AA391" s="431">
        <v>150</v>
      </c>
      <c r="AB391" s="431">
        <v>150</v>
      </c>
      <c r="AC391" s="431">
        <v>150</v>
      </c>
      <c r="AD391" s="431">
        <v>0</v>
      </c>
      <c r="AE391" s="431">
        <v>0</v>
      </c>
      <c r="AF391" s="431">
        <v>0</v>
      </c>
      <c r="AG391" s="431">
        <v>0</v>
      </c>
      <c r="AH391" s="431">
        <v>0</v>
      </c>
      <c r="AI391" s="431">
        <v>0</v>
      </c>
      <c r="AJ391" s="431">
        <v>0</v>
      </c>
      <c r="AK391" s="432">
        <v>150</v>
      </c>
      <c r="AL391" s="431">
        <v>150</v>
      </c>
      <c r="AM391" s="431">
        <v>0</v>
      </c>
      <c r="AN391" s="432">
        <v>0</v>
      </c>
      <c r="AO391" s="431">
        <v>600</v>
      </c>
      <c r="AP391" s="431">
        <v>0</v>
      </c>
      <c r="AQ391" s="431"/>
    </row>
    <row r="392" spans="1:43" ht="12.75" customHeight="1">
      <c r="A392" s="157">
        <v>391</v>
      </c>
      <c r="B392" s="341">
        <v>42068</v>
      </c>
      <c r="C392" s="415" t="s">
        <v>1289</v>
      </c>
      <c r="D392" s="430" t="s">
        <v>1251</v>
      </c>
      <c r="E392" s="430" t="s">
        <v>1289</v>
      </c>
      <c r="F392" s="430" t="s">
        <v>7085</v>
      </c>
      <c r="G392" s="359"/>
      <c r="H392" s="430" t="s">
        <v>7092</v>
      </c>
      <c r="I392" s="359"/>
      <c r="J392" s="430"/>
      <c r="K392" s="430" t="s">
        <v>7126</v>
      </c>
      <c r="L392" s="430" t="s">
        <v>1256</v>
      </c>
      <c r="M392" s="430" t="s">
        <v>7158</v>
      </c>
      <c r="N392" s="430" t="s">
        <v>1261</v>
      </c>
      <c r="O392" s="422">
        <v>500</v>
      </c>
      <c r="P392" s="422">
        <v>500</v>
      </c>
      <c r="Q392" s="422"/>
      <c r="R392" s="431"/>
      <c r="S392" s="431">
        <v>0</v>
      </c>
      <c r="T392" s="431">
        <v>0</v>
      </c>
      <c r="U392" s="431">
        <v>500</v>
      </c>
      <c r="V392" s="431">
        <v>0</v>
      </c>
      <c r="W392" s="431">
        <v>3000</v>
      </c>
      <c r="X392" s="431">
        <v>0</v>
      </c>
      <c r="Y392" s="431">
        <v>0</v>
      </c>
      <c r="Z392" s="431">
        <v>0</v>
      </c>
      <c r="AA392" s="431">
        <v>0</v>
      </c>
      <c r="AB392" s="431">
        <v>0</v>
      </c>
      <c r="AC392" s="431">
        <v>500</v>
      </c>
      <c r="AD392" s="431">
        <v>0</v>
      </c>
      <c r="AE392" s="431">
        <v>0</v>
      </c>
      <c r="AF392" s="431">
        <v>0</v>
      </c>
      <c r="AG392" s="431">
        <v>0</v>
      </c>
      <c r="AH392" s="431">
        <v>0</v>
      </c>
      <c r="AI392" s="431">
        <v>0</v>
      </c>
      <c r="AJ392" s="431">
        <v>0</v>
      </c>
      <c r="AK392" s="432">
        <v>0</v>
      </c>
      <c r="AL392" s="431">
        <v>500</v>
      </c>
      <c r="AM392" s="431">
        <v>0</v>
      </c>
      <c r="AN392" s="432">
        <v>0</v>
      </c>
      <c r="AO392" s="431">
        <v>0</v>
      </c>
      <c r="AP392" s="431">
        <v>0</v>
      </c>
      <c r="AQ392" s="431"/>
    </row>
    <row r="393" spans="1:43" ht="12.75" customHeight="1">
      <c r="A393" s="157">
        <v>392</v>
      </c>
      <c r="B393" s="341">
        <v>42068</v>
      </c>
      <c r="C393" s="415" t="s">
        <v>1289</v>
      </c>
      <c r="D393" s="430" t="s">
        <v>1251</v>
      </c>
      <c r="E393" s="430" t="s">
        <v>1289</v>
      </c>
      <c r="F393" s="430" t="s">
        <v>7095</v>
      </c>
      <c r="G393" s="359"/>
      <c r="H393" s="430" t="s">
        <v>7103</v>
      </c>
      <c r="I393" s="359"/>
      <c r="J393" s="430"/>
      <c r="K393" s="430" t="s">
        <v>7126</v>
      </c>
      <c r="L393" s="430" t="s">
        <v>1256</v>
      </c>
      <c r="M393" s="430" t="s">
        <v>7158</v>
      </c>
      <c r="N393" s="430" t="s">
        <v>1261</v>
      </c>
      <c r="O393" s="422">
        <v>250</v>
      </c>
      <c r="P393" s="422">
        <v>250</v>
      </c>
      <c r="Q393" s="422"/>
      <c r="R393" s="431"/>
      <c r="S393" s="431">
        <v>0</v>
      </c>
      <c r="T393" s="431"/>
      <c r="U393" s="431">
        <v>250</v>
      </c>
      <c r="V393" s="431">
        <v>0</v>
      </c>
      <c r="W393" s="431">
        <v>1000</v>
      </c>
      <c r="X393" s="431"/>
      <c r="Y393" s="431"/>
      <c r="Z393" s="431">
        <v>0</v>
      </c>
      <c r="AA393" s="431">
        <v>0</v>
      </c>
      <c r="AB393" s="431">
        <v>0</v>
      </c>
      <c r="AC393" s="431">
        <v>250</v>
      </c>
      <c r="AD393" s="431"/>
      <c r="AE393" s="431"/>
      <c r="AF393" s="431"/>
      <c r="AG393" s="431"/>
      <c r="AH393" s="431"/>
      <c r="AI393" s="431"/>
      <c r="AJ393" s="431"/>
      <c r="AK393" s="432">
        <v>250</v>
      </c>
      <c r="AL393" s="431">
        <v>250</v>
      </c>
      <c r="AM393" s="432"/>
      <c r="AN393" s="431"/>
      <c r="AO393" s="431">
        <v>0</v>
      </c>
      <c r="AP393" s="431"/>
      <c r="AQ393" s="431"/>
    </row>
    <row r="394" spans="1:43" ht="12.75" customHeight="1">
      <c r="A394" s="157">
        <v>393</v>
      </c>
      <c r="B394" s="341">
        <v>42068</v>
      </c>
      <c r="C394" s="415" t="s">
        <v>1289</v>
      </c>
      <c r="D394" s="430" t="s">
        <v>1251</v>
      </c>
      <c r="E394" s="430" t="s">
        <v>1289</v>
      </c>
      <c r="F394" s="430" t="s">
        <v>7101</v>
      </c>
      <c r="G394" s="359"/>
      <c r="H394" s="430" t="s">
        <v>7102</v>
      </c>
      <c r="I394" s="359"/>
      <c r="J394" s="430"/>
      <c r="K394" s="430" t="s">
        <v>7126</v>
      </c>
      <c r="L394" s="430" t="s">
        <v>1256</v>
      </c>
      <c r="M394" s="430" t="s">
        <v>7158</v>
      </c>
      <c r="N394" s="430" t="s">
        <v>1261</v>
      </c>
      <c r="O394" s="422">
        <v>250</v>
      </c>
      <c r="P394" s="422">
        <v>250</v>
      </c>
      <c r="Q394" s="422"/>
      <c r="R394" s="431"/>
      <c r="S394" s="431">
        <v>0</v>
      </c>
      <c r="T394" s="431">
        <v>0</v>
      </c>
      <c r="U394" s="431">
        <v>250</v>
      </c>
      <c r="V394" s="431">
        <v>1000</v>
      </c>
      <c r="W394" s="431">
        <v>1000</v>
      </c>
      <c r="X394" s="431">
        <v>0</v>
      </c>
      <c r="Y394" s="431">
        <v>0</v>
      </c>
      <c r="Z394" s="431">
        <v>0</v>
      </c>
      <c r="AA394" s="431">
        <v>250</v>
      </c>
      <c r="AB394" s="431">
        <v>250</v>
      </c>
      <c r="AC394" s="431">
        <v>250</v>
      </c>
      <c r="AD394" s="431">
        <v>0</v>
      </c>
      <c r="AE394" s="431">
        <v>0</v>
      </c>
      <c r="AF394" s="431">
        <v>0</v>
      </c>
      <c r="AG394" s="431">
        <v>0</v>
      </c>
      <c r="AH394" s="431">
        <v>0</v>
      </c>
      <c r="AI394" s="431">
        <v>0</v>
      </c>
      <c r="AJ394" s="431">
        <v>0</v>
      </c>
      <c r="AK394" s="432">
        <v>250</v>
      </c>
      <c r="AL394" s="431">
        <v>250</v>
      </c>
      <c r="AM394" s="431">
        <v>0</v>
      </c>
      <c r="AN394" s="432">
        <v>0</v>
      </c>
      <c r="AO394" s="431">
        <v>1000</v>
      </c>
      <c r="AP394" s="431">
        <v>0</v>
      </c>
      <c r="AQ394" s="431"/>
    </row>
    <row r="395" spans="1:43" ht="12.75" customHeight="1">
      <c r="A395" s="157">
        <v>394</v>
      </c>
      <c r="B395" s="341">
        <v>42068</v>
      </c>
      <c r="C395" s="415" t="s">
        <v>1289</v>
      </c>
      <c r="D395" s="430" t="s">
        <v>1251</v>
      </c>
      <c r="E395" s="430" t="s">
        <v>1289</v>
      </c>
      <c r="F395" s="430" t="s">
        <v>7108</v>
      </c>
      <c r="G395" s="359"/>
      <c r="H395" s="430" t="s">
        <v>7109</v>
      </c>
      <c r="I395" s="359"/>
      <c r="J395" s="430"/>
      <c r="K395" s="430" t="s">
        <v>7126</v>
      </c>
      <c r="L395" s="430" t="s">
        <v>1256</v>
      </c>
      <c r="M395" s="430" t="s">
        <v>7158</v>
      </c>
      <c r="N395" s="430" t="s">
        <v>1261</v>
      </c>
      <c r="O395" s="422">
        <v>250</v>
      </c>
      <c r="P395" s="422">
        <v>250</v>
      </c>
      <c r="Q395" s="422"/>
      <c r="R395" s="431"/>
      <c r="S395" s="431">
        <v>0</v>
      </c>
      <c r="T395" s="431">
        <v>0</v>
      </c>
      <c r="U395" s="431">
        <v>250</v>
      </c>
      <c r="V395" s="431">
        <v>0</v>
      </c>
      <c r="W395" s="431">
        <v>1500</v>
      </c>
      <c r="X395" s="431">
        <v>0</v>
      </c>
      <c r="Y395" s="431">
        <v>0</v>
      </c>
      <c r="Z395" s="431">
        <v>0</v>
      </c>
      <c r="AA395" s="431">
        <v>0</v>
      </c>
      <c r="AB395" s="431">
        <v>0</v>
      </c>
      <c r="AC395" s="431">
        <v>250</v>
      </c>
      <c r="AD395" s="431">
        <v>0</v>
      </c>
      <c r="AE395" s="431">
        <v>0</v>
      </c>
      <c r="AF395" s="431">
        <v>0</v>
      </c>
      <c r="AG395" s="431">
        <v>0</v>
      </c>
      <c r="AH395" s="431">
        <v>0</v>
      </c>
      <c r="AI395" s="431">
        <v>0</v>
      </c>
      <c r="AJ395" s="431">
        <v>0</v>
      </c>
      <c r="AK395" s="432">
        <v>0</v>
      </c>
      <c r="AL395" s="431">
        <v>250</v>
      </c>
      <c r="AM395" s="431">
        <v>0</v>
      </c>
      <c r="AN395" s="432">
        <v>0</v>
      </c>
      <c r="AO395" s="431">
        <v>0</v>
      </c>
      <c r="AP395" s="431">
        <v>0</v>
      </c>
      <c r="AQ395" s="431"/>
    </row>
    <row r="396" spans="1:43" ht="12.75" customHeight="1">
      <c r="A396" s="157">
        <v>395</v>
      </c>
      <c r="B396" s="418">
        <v>42068</v>
      </c>
      <c r="C396" s="415" t="s">
        <v>1321</v>
      </c>
      <c r="D396" s="415" t="s">
        <v>1251</v>
      </c>
      <c r="E396" s="231" t="s">
        <v>1293</v>
      </c>
      <c r="F396" s="430" t="s">
        <v>7228</v>
      </c>
      <c r="G396" s="359"/>
      <c r="H396" s="430" t="s">
        <v>7229</v>
      </c>
      <c r="I396" s="359"/>
      <c r="J396" s="430"/>
      <c r="K396" s="430" t="s">
        <v>1259</v>
      </c>
      <c r="L396" s="430" t="s">
        <v>1256</v>
      </c>
      <c r="M396" s="430" t="s">
        <v>7158</v>
      </c>
      <c r="N396" s="430" t="s">
        <v>1261</v>
      </c>
      <c r="O396" s="169">
        <v>132</v>
      </c>
      <c r="P396" s="169">
        <v>132</v>
      </c>
      <c r="Q396" s="169"/>
      <c r="R396" s="431"/>
      <c r="S396" s="431">
        <v>0</v>
      </c>
      <c r="T396" s="431">
        <v>0</v>
      </c>
      <c r="U396" s="431">
        <v>132</v>
      </c>
      <c r="V396" s="431">
        <v>792</v>
      </c>
      <c r="W396" s="431">
        <v>132</v>
      </c>
      <c r="X396" s="431">
        <v>132</v>
      </c>
      <c r="Y396" s="431">
        <v>132</v>
      </c>
      <c r="Z396" s="431">
        <v>0</v>
      </c>
      <c r="AA396" s="431">
        <v>0</v>
      </c>
      <c r="AB396" s="431">
        <v>132</v>
      </c>
      <c r="AC396" s="431">
        <v>132</v>
      </c>
      <c r="AD396" s="431">
        <v>0</v>
      </c>
      <c r="AE396" s="431">
        <v>0</v>
      </c>
      <c r="AF396" s="431">
        <v>0</v>
      </c>
      <c r="AG396" s="431">
        <v>0</v>
      </c>
      <c r="AH396" s="431">
        <v>0</v>
      </c>
      <c r="AI396" s="431">
        <v>0</v>
      </c>
      <c r="AJ396" s="431">
        <v>0</v>
      </c>
      <c r="AK396" s="431">
        <v>0</v>
      </c>
      <c r="AL396" s="432">
        <v>0</v>
      </c>
      <c r="AM396" s="431">
        <v>0</v>
      </c>
      <c r="AN396" s="432">
        <v>0</v>
      </c>
      <c r="AO396" s="431">
        <v>0</v>
      </c>
      <c r="AP396" s="431">
        <v>0</v>
      </c>
      <c r="AQ396" s="431"/>
    </row>
    <row r="397" spans="1:43" ht="12.75" customHeight="1">
      <c r="A397" s="157">
        <v>396</v>
      </c>
      <c r="B397" s="342">
        <v>42069</v>
      </c>
      <c r="C397" s="430" t="s">
        <v>1289</v>
      </c>
      <c r="D397" s="430" t="s">
        <v>1251</v>
      </c>
      <c r="E397" s="430" t="s">
        <v>1289</v>
      </c>
      <c r="F397" s="430" t="s">
        <v>7108</v>
      </c>
      <c r="G397" s="359"/>
      <c r="H397" s="430" t="s">
        <v>7109</v>
      </c>
      <c r="I397" s="359"/>
      <c r="J397" s="430"/>
      <c r="K397" s="430" t="s">
        <v>7126</v>
      </c>
      <c r="L397" s="430" t="s">
        <v>1256</v>
      </c>
      <c r="M397" s="430" t="s">
        <v>7158</v>
      </c>
      <c r="N397" s="430" t="s">
        <v>1261</v>
      </c>
      <c r="O397" s="169">
        <v>100</v>
      </c>
      <c r="P397" s="169">
        <v>100</v>
      </c>
      <c r="Q397" s="169"/>
      <c r="R397" s="431"/>
      <c r="S397" s="431">
        <v>0</v>
      </c>
      <c r="T397" s="431">
        <v>0</v>
      </c>
      <c r="U397" s="431">
        <v>100</v>
      </c>
      <c r="V397" s="431">
        <v>400</v>
      </c>
      <c r="W397" s="431">
        <v>400</v>
      </c>
      <c r="X397" s="431">
        <v>0</v>
      </c>
      <c r="Y397" s="431">
        <v>0</v>
      </c>
      <c r="Z397" s="431">
        <v>0</v>
      </c>
      <c r="AA397" s="431">
        <v>0</v>
      </c>
      <c r="AB397" s="431">
        <v>100</v>
      </c>
      <c r="AC397" s="431">
        <v>100</v>
      </c>
      <c r="AD397" s="431">
        <v>0</v>
      </c>
      <c r="AE397" s="431">
        <v>0</v>
      </c>
      <c r="AF397" s="431">
        <v>0</v>
      </c>
      <c r="AG397" s="431">
        <v>0</v>
      </c>
      <c r="AH397" s="431">
        <v>0</v>
      </c>
      <c r="AI397" s="431">
        <v>0</v>
      </c>
      <c r="AJ397" s="431">
        <v>0</v>
      </c>
      <c r="AK397" s="431">
        <v>0</v>
      </c>
      <c r="AL397" s="432">
        <v>100</v>
      </c>
      <c r="AM397" s="431">
        <v>100</v>
      </c>
      <c r="AN397" s="432">
        <v>0</v>
      </c>
      <c r="AO397" s="431">
        <v>0</v>
      </c>
      <c r="AP397" s="431">
        <v>400</v>
      </c>
      <c r="AQ397" s="431"/>
    </row>
    <row r="398" spans="1:43" ht="12.75" customHeight="1">
      <c r="A398" s="157">
        <v>397</v>
      </c>
      <c r="B398" s="341">
        <v>42071</v>
      </c>
      <c r="C398" s="430" t="s">
        <v>1321</v>
      </c>
      <c r="D398" s="430" t="s">
        <v>1251</v>
      </c>
      <c r="E398" s="430"/>
      <c r="F398" s="430" t="s">
        <v>7101</v>
      </c>
      <c r="G398" s="359"/>
      <c r="H398" s="221" t="s">
        <v>7248</v>
      </c>
      <c r="I398" s="359"/>
      <c r="J398" s="430"/>
      <c r="K398" s="430" t="s">
        <v>1259</v>
      </c>
      <c r="L398" s="430" t="s">
        <v>1256</v>
      </c>
      <c r="M398" s="430" t="s">
        <v>7158</v>
      </c>
      <c r="N398" s="430" t="s">
        <v>1261</v>
      </c>
      <c r="O398" s="175">
        <v>165</v>
      </c>
      <c r="P398" s="175">
        <v>165</v>
      </c>
      <c r="Q398" s="175"/>
      <c r="R398" s="431"/>
      <c r="S398" s="431">
        <v>0</v>
      </c>
      <c r="T398" s="431">
        <v>0</v>
      </c>
      <c r="U398" s="346">
        <v>165</v>
      </c>
      <c r="V398" s="431">
        <v>990</v>
      </c>
      <c r="W398" s="431">
        <v>990</v>
      </c>
      <c r="X398" s="346">
        <v>165</v>
      </c>
      <c r="Y398" s="346">
        <v>165</v>
      </c>
      <c r="Z398" s="431">
        <v>0</v>
      </c>
      <c r="AA398" s="431">
        <v>0</v>
      </c>
      <c r="AB398" s="346">
        <v>165</v>
      </c>
      <c r="AC398" s="431">
        <v>0</v>
      </c>
      <c r="AD398" s="431">
        <v>0</v>
      </c>
      <c r="AE398" s="431">
        <v>0</v>
      </c>
      <c r="AF398" s="431">
        <v>0</v>
      </c>
      <c r="AG398" s="431">
        <v>0</v>
      </c>
      <c r="AH398" s="431">
        <v>0</v>
      </c>
      <c r="AI398" s="431">
        <v>0</v>
      </c>
      <c r="AJ398" s="431">
        <v>0</v>
      </c>
      <c r="AK398" s="431">
        <v>0</v>
      </c>
      <c r="AL398" s="432">
        <v>0</v>
      </c>
      <c r="AM398" s="431">
        <v>0</v>
      </c>
      <c r="AN398" s="432">
        <v>0</v>
      </c>
      <c r="AO398" s="431">
        <v>0</v>
      </c>
      <c r="AP398" s="431">
        <v>0</v>
      </c>
      <c r="AQ398" s="431"/>
    </row>
    <row r="399" spans="1:43" ht="12.75" customHeight="1">
      <c r="A399" s="157">
        <v>398</v>
      </c>
      <c r="B399" s="341">
        <v>42072</v>
      </c>
      <c r="C399" s="430" t="s">
        <v>1321</v>
      </c>
      <c r="D399" s="430" t="s">
        <v>1251</v>
      </c>
      <c r="E399" s="430"/>
      <c r="F399" s="430" t="s">
        <v>7101</v>
      </c>
      <c r="G399" s="359"/>
      <c r="H399" s="221" t="s">
        <v>7249</v>
      </c>
      <c r="I399" s="359"/>
      <c r="J399" s="430"/>
      <c r="K399" s="430" t="s">
        <v>1259</v>
      </c>
      <c r="L399" s="430" t="s">
        <v>1256</v>
      </c>
      <c r="M399" s="430" t="s">
        <v>7158</v>
      </c>
      <c r="N399" s="430" t="s">
        <v>1261</v>
      </c>
      <c r="O399" s="175">
        <v>133</v>
      </c>
      <c r="P399" s="175">
        <v>133</v>
      </c>
      <c r="Q399" s="175"/>
      <c r="R399" s="431"/>
      <c r="S399" s="431">
        <v>0</v>
      </c>
      <c r="T399" s="431">
        <v>0</v>
      </c>
      <c r="U399" s="346">
        <v>133</v>
      </c>
      <c r="V399" s="431">
        <v>798</v>
      </c>
      <c r="W399" s="431">
        <v>798</v>
      </c>
      <c r="X399" s="346">
        <v>133</v>
      </c>
      <c r="Y399" s="346">
        <v>133</v>
      </c>
      <c r="Z399" s="431">
        <v>0</v>
      </c>
      <c r="AA399" s="431">
        <v>0</v>
      </c>
      <c r="AB399" s="346">
        <v>133</v>
      </c>
      <c r="AC399" s="431">
        <v>0</v>
      </c>
      <c r="AD399" s="431">
        <v>0</v>
      </c>
      <c r="AE399" s="431">
        <v>0</v>
      </c>
      <c r="AF399" s="431">
        <v>0</v>
      </c>
      <c r="AG399" s="431">
        <v>0</v>
      </c>
      <c r="AH399" s="431">
        <v>0</v>
      </c>
      <c r="AI399" s="431">
        <v>0</v>
      </c>
      <c r="AJ399" s="431">
        <v>0</v>
      </c>
      <c r="AK399" s="431">
        <v>0</v>
      </c>
      <c r="AL399" s="432">
        <v>0</v>
      </c>
      <c r="AM399" s="431">
        <v>0</v>
      </c>
      <c r="AN399" s="432">
        <v>0</v>
      </c>
      <c r="AO399" s="431">
        <v>0</v>
      </c>
      <c r="AP399" s="431">
        <v>0</v>
      </c>
      <c r="AQ399" s="431"/>
    </row>
    <row r="400" spans="1:43" ht="12.75" customHeight="1">
      <c r="A400" s="157">
        <v>399</v>
      </c>
      <c r="B400" s="342">
        <v>42073</v>
      </c>
      <c r="C400" s="430" t="s">
        <v>1289</v>
      </c>
      <c r="D400" s="430" t="s">
        <v>1251</v>
      </c>
      <c r="E400" s="430" t="s">
        <v>1289</v>
      </c>
      <c r="F400" s="430" t="s">
        <v>7231</v>
      </c>
      <c r="G400" s="359"/>
      <c r="H400" s="430" t="s">
        <v>7251</v>
      </c>
      <c r="I400" s="359"/>
      <c r="J400" s="430"/>
      <c r="K400" s="430" t="s">
        <v>7126</v>
      </c>
      <c r="L400" s="430" t="s">
        <v>1256</v>
      </c>
      <c r="M400" s="430" t="s">
        <v>7158</v>
      </c>
      <c r="N400" s="430" t="s">
        <v>1261</v>
      </c>
      <c r="O400" s="169">
        <v>450</v>
      </c>
      <c r="P400" s="169">
        <v>450</v>
      </c>
      <c r="Q400" s="169"/>
      <c r="R400" s="431"/>
      <c r="S400" s="431">
        <v>0</v>
      </c>
      <c r="T400" s="431">
        <v>0</v>
      </c>
      <c r="U400" s="431">
        <v>450</v>
      </c>
      <c r="V400" s="431">
        <v>0</v>
      </c>
      <c r="W400" s="431">
        <v>2700</v>
      </c>
      <c r="X400" s="431">
        <v>0</v>
      </c>
      <c r="Y400" s="431">
        <v>0</v>
      </c>
      <c r="Z400" s="431">
        <v>0</v>
      </c>
      <c r="AA400" s="431">
        <v>0</v>
      </c>
      <c r="AB400" s="431">
        <v>0</v>
      </c>
      <c r="AC400" s="431">
        <v>450</v>
      </c>
      <c r="AD400" s="431">
        <v>0</v>
      </c>
      <c r="AE400" s="431">
        <v>0</v>
      </c>
      <c r="AF400" s="431">
        <v>0</v>
      </c>
      <c r="AG400" s="431">
        <v>0</v>
      </c>
      <c r="AH400" s="431">
        <v>0</v>
      </c>
      <c r="AI400" s="431">
        <v>0</v>
      </c>
      <c r="AJ400" s="431">
        <v>0</v>
      </c>
      <c r="AK400" s="431">
        <v>0</v>
      </c>
      <c r="AL400" s="432">
        <v>0</v>
      </c>
      <c r="AM400" s="431">
        <v>450</v>
      </c>
      <c r="AN400" s="432">
        <v>0</v>
      </c>
      <c r="AO400" s="431">
        <v>0</v>
      </c>
      <c r="AP400" s="431">
        <v>0</v>
      </c>
      <c r="AQ400" s="431"/>
    </row>
    <row r="401" spans="1:43" ht="12.75" customHeight="1">
      <c r="A401" s="157">
        <v>400</v>
      </c>
      <c r="B401" s="341">
        <v>42074</v>
      </c>
      <c r="C401" s="430" t="s">
        <v>1321</v>
      </c>
      <c r="D401" s="430" t="s">
        <v>1251</v>
      </c>
      <c r="E401" s="430"/>
      <c r="F401" s="415" t="s">
        <v>7101</v>
      </c>
      <c r="G401" s="359"/>
      <c r="H401" s="221" t="s">
        <v>7249</v>
      </c>
      <c r="I401" s="359"/>
      <c r="J401" s="430"/>
      <c r="K401" s="430" t="s">
        <v>1259</v>
      </c>
      <c r="L401" s="430" t="s">
        <v>1256</v>
      </c>
      <c r="M401" s="430" t="s">
        <v>7158</v>
      </c>
      <c r="N401" s="430" t="s">
        <v>1261</v>
      </c>
      <c r="O401" s="175">
        <v>171</v>
      </c>
      <c r="P401" s="175">
        <v>171</v>
      </c>
      <c r="Q401" s="175"/>
      <c r="R401" s="431"/>
      <c r="S401" s="431">
        <v>0</v>
      </c>
      <c r="T401" s="431">
        <v>0</v>
      </c>
      <c r="U401" s="346">
        <v>171</v>
      </c>
      <c r="V401" s="431">
        <v>1026</v>
      </c>
      <c r="W401" s="431">
        <v>1026</v>
      </c>
      <c r="X401" s="346">
        <v>171</v>
      </c>
      <c r="Y401" s="346">
        <v>171</v>
      </c>
      <c r="Z401" s="431">
        <v>0</v>
      </c>
      <c r="AA401" s="431">
        <v>0</v>
      </c>
      <c r="AB401" s="346">
        <v>171</v>
      </c>
      <c r="AC401" s="431">
        <v>0</v>
      </c>
      <c r="AD401" s="431">
        <v>0</v>
      </c>
      <c r="AE401" s="431">
        <v>0</v>
      </c>
      <c r="AF401" s="431">
        <v>0</v>
      </c>
      <c r="AG401" s="431">
        <v>0</v>
      </c>
      <c r="AH401" s="431">
        <v>0</v>
      </c>
      <c r="AI401" s="431">
        <v>0</v>
      </c>
      <c r="AJ401" s="431">
        <v>0</v>
      </c>
      <c r="AK401" s="431">
        <v>0</v>
      </c>
      <c r="AL401" s="432">
        <v>0</v>
      </c>
      <c r="AM401" s="431">
        <v>0</v>
      </c>
      <c r="AN401" s="432">
        <v>0</v>
      </c>
      <c r="AO401" s="431">
        <v>0</v>
      </c>
      <c r="AP401" s="431">
        <v>0</v>
      </c>
      <c r="AQ401" s="431"/>
    </row>
    <row r="402" spans="1:43" ht="12.75" customHeight="1">
      <c r="A402" s="157">
        <v>401</v>
      </c>
      <c r="B402" s="341">
        <v>42074</v>
      </c>
      <c r="C402" s="430" t="s">
        <v>1289</v>
      </c>
      <c r="D402" s="430" t="s">
        <v>1251</v>
      </c>
      <c r="E402" s="430" t="s">
        <v>1289</v>
      </c>
      <c r="F402" s="430" t="s">
        <v>7231</v>
      </c>
      <c r="G402" s="359"/>
      <c r="H402" s="430" t="s">
        <v>7251</v>
      </c>
      <c r="I402" s="359"/>
      <c r="J402" s="430"/>
      <c r="K402" s="430" t="s">
        <v>7126</v>
      </c>
      <c r="L402" s="430" t="s">
        <v>1256</v>
      </c>
      <c r="M402" s="430" t="s">
        <v>7158</v>
      </c>
      <c r="N402" s="430" t="s">
        <v>1261</v>
      </c>
      <c r="O402" s="169">
        <v>480</v>
      </c>
      <c r="P402" s="169">
        <v>480</v>
      </c>
      <c r="Q402" s="169"/>
      <c r="R402" s="431"/>
      <c r="S402" s="431">
        <v>0</v>
      </c>
      <c r="T402" s="431">
        <v>0</v>
      </c>
      <c r="U402" s="431">
        <v>480</v>
      </c>
      <c r="V402" s="431">
        <v>0</v>
      </c>
      <c r="W402" s="431">
        <v>2880</v>
      </c>
      <c r="X402" s="431">
        <v>0</v>
      </c>
      <c r="Y402" s="431">
        <v>0</v>
      </c>
      <c r="Z402" s="431">
        <v>0</v>
      </c>
      <c r="AA402" s="431">
        <v>0</v>
      </c>
      <c r="AB402" s="431">
        <v>0</v>
      </c>
      <c r="AC402" s="431">
        <v>480</v>
      </c>
      <c r="AD402" s="431">
        <v>0</v>
      </c>
      <c r="AE402" s="431">
        <v>0</v>
      </c>
      <c r="AF402" s="431">
        <v>0</v>
      </c>
      <c r="AG402" s="431">
        <v>0</v>
      </c>
      <c r="AH402" s="431">
        <v>0</v>
      </c>
      <c r="AI402" s="431">
        <v>0</v>
      </c>
      <c r="AJ402" s="431">
        <v>0</v>
      </c>
      <c r="AK402" s="431">
        <v>0</v>
      </c>
      <c r="AL402" s="432">
        <v>0</v>
      </c>
      <c r="AM402" s="431">
        <v>480</v>
      </c>
      <c r="AN402" s="432">
        <v>0</v>
      </c>
      <c r="AO402" s="431">
        <v>0</v>
      </c>
      <c r="AP402" s="431">
        <v>0</v>
      </c>
      <c r="AQ402" s="431"/>
    </row>
    <row r="403" spans="1:43" ht="12.75" customHeight="1">
      <c r="A403" s="157">
        <v>402</v>
      </c>
      <c r="B403" s="341">
        <v>42075</v>
      </c>
      <c r="C403" s="430" t="s">
        <v>1321</v>
      </c>
      <c r="D403" s="430" t="s">
        <v>1251</v>
      </c>
      <c r="E403" s="430"/>
      <c r="F403" s="415" t="s">
        <v>7118</v>
      </c>
      <c r="G403" s="359"/>
      <c r="H403" s="430"/>
      <c r="I403" s="359"/>
      <c r="J403" s="430"/>
      <c r="K403" s="430" t="s">
        <v>1259</v>
      </c>
      <c r="L403" s="430" t="s">
        <v>1256</v>
      </c>
      <c r="M403" s="430" t="s">
        <v>7158</v>
      </c>
      <c r="N403" s="430" t="s">
        <v>1261</v>
      </c>
      <c r="O403" s="422">
        <v>200</v>
      </c>
      <c r="P403" s="422">
        <v>200</v>
      </c>
      <c r="Q403" s="422"/>
      <c r="R403" s="431"/>
      <c r="S403" s="431">
        <v>0</v>
      </c>
      <c r="T403" s="431">
        <v>0</v>
      </c>
      <c r="U403" s="422">
        <v>200</v>
      </c>
      <c r="V403" s="431">
        <v>1200</v>
      </c>
      <c r="W403" s="431">
        <v>1200</v>
      </c>
      <c r="X403" s="422">
        <v>200</v>
      </c>
      <c r="Y403" s="422">
        <v>200</v>
      </c>
      <c r="Z403" s="431">
        <v>0</v>
      </c>
      <c r="AA403" s="431">
        <v>0</v>
      </c>
      <c r="AB403" s="422">
        <v>200</v>
      </c>
      <c r="AC403" s="431">
        <v>0</v>
      </c>
      <c r="AD403" s="431">
        <v>0</v>
      </c>
      <c r="AE403" s="431">
        <v>0</v>
      </c>
      <c r="AF403" s="431">
        <v>0</v>
      </c>
      <c r="AG403" s="431">
        <v>0</v>
      </c>
      <c r="AH403" s="431">
        <v>0</v>
      </c>
      <c r="AI403" s="431">
        <v>0</v>
      </c>
      <c r="AJ403" s="431">
        <v>0</v>
      </c>
      <c r="AK403" s="431">
        <v>0</v>
      </c>
      <c r="AL403" s="432">
        <v>0</v>
      </c>
      <c r="AM403" s="431">
        <v>0</v>
      </c>
      <c r="AN403" s="432">
        <v>0</v>
      </c>
      <c r="AO403" s="431">
        <v>0</v>
      </c>
      <c r="AP403" s="431">
        <v>0</v>
      </c>
      <c r="AQ403" s="431"/>
    </row>
    <row r="404" spans="1:43" ht="12.75" customHeight="1">
      <c r="A404" s="157">
        <v>403</v>
      </c>
      <c r="B404" s="341">
        <v>42075</v>
      </c>
      <c r="C404" s="430" t="s">
        <v>1321</v>
      </c>
      <c r="D404" s="430" t="s">
        <v>1251</v>
      </c>
      <c r="E404" s="232" t="s">
        <v>7265</v>
      </c>
      <c r="F404" s="415" t="s">
        <v>7106</v>
      </c>
      <c r="G404" s="359"/>
      <c r="H404" s="430" t="s">
        <v>7117</v>
      </c>
      <c r="I404" s="359"/>
      <c r="J404" s="430"/>
      <c r="K404" s="430" t="s">
        <v>1259</v>
      </c>
      <c r="L404" s="430" t="s">
        <v>1256</v>
      </c>
      <c r="M404" s="430" t="s">
        <v>7158</v>
      </c>
      <c r="N404" s="430" t="s">
        <v>1261</v>
      </c>
      <c r="O404" s="422">
        <v>200</v>
      </c>
      <c r="P404" s="422">
        <v>200</v>
      </c>
      <c r="Q404" s="422"/>
      <c r="R404" s="431"/>
      <c r="S404" s="431">
        <v>0</v>
      </c>
      <c r="T404" s="431">
        <v>0</v>
      </c>
      <c r="U404" s="422">
        <v>200</v>
      </c>
      <c r="V404" s="431">
        <v>1200</v>
      </c>
      <c r="W404" s="431">
        <v>1200</v>
      </c>
      <c r="X404" s="422">
        <v>200</v>
      </c>
      <c r="Y404" s="422">
        <v>200</v>
      </c>
      <c r="Z404" s="431">
        <v>0</v>
      </c>
      <c r="AA404" s="431">
        <v>0</v>
      </c>
      <c r="AB404" s="422">
        <v>200</v>
      </c>
      <c r="AC404" s="431">
        <v>0</v>
      </c>
      <c r="AD404" s="431">
        <v>0</v>
      </c>
      <c r="AE404" s="431">
        <v>0</v>
      </c>
      <c r="AF404" s="431">
        <v>0</v>
      </c>
      <c r="AG404" s="431">
        <v>0</v>
      </c>
      <c r="AH404" s="431">
        <v>0</v>
      </c>
      <c r="AI404" s="431">
        <v>0</v>
      </c>
      <c r="AJ404" s="431">
        <v>0</v>
      </c>
      <c r="AK404" s="431">
        <v>0</v>
      </c>
      <c r="AL404" s="432">
        <v>0</v>
      </c>
      <c r="AM404" s="431">
        <v>0</v>
      </c>
      <c r="AN404" s="432">
        <v>0</v>
      </c>
      <c r="AO404" s="431">
        <v>0</v>
      </c>
      <c r="AP404" s="431">
        <v>0</v>
      </c>
      <c r="AQ404" s="431"/>
    </row>
    <row r="405" spans="1:43" ht="12.75" customHeight="1">
      <c r="A405" s="157">
        <v>404</v>
      </c>
      <c r="B405" s="341">
        <v>42075</v>
      </c>
      <c r="C405" s="430" t="s">
        <v>1321</v>
      </c>
      <c r="D405" s="430" t="s">
        <v>1251</v>
      </c>
      <c r="E405" s="232" t="s">
        <v>7265</v>
      </c>
      <c r="F405" s="430" t="s">
        <v>7106</v>
      </c>
      <c r="G405" s="359"/>
      <c r="H405" s="430" t="s">
        <v>7117</v>
      </c>
      <c r="I405" s="359"/>
      <c r="J405" s="430"/>
      <c r="K405" s="430" t="s">
        <v>1259</v>
      </c>
      <c r="L405" s="430" t="s">
        <v>1256</v>
      </c>
      <c r="M405" s="430" t="s">
        <v>7158</v>
      </c>
      <c r="N405" s="430" t="s">
        <v>1261</v>
      </c>
      <c r="O405" s="169">
        <v>200</v>
      </c>
      <c r="P405" s="169">
        <v>200</v>
      </c>
      <c r="Q405" s="169"/>
      <c r="R405" s="431"/>
      <c r="S405" s="431">
        <v>0</v>
      </c>
      <c r="T405" s="431">
        <v>0</v>
      </c>
      <c r="U405" s="431">
        <v>200</v>
      </c>
      <c r="V405" s="431">
        <v>1200</v>
      </c>
      <c r="W405" s="431">
        <v>1200</v>
      </c>
      <c r="X405" s="431">
        <v>200</v>
      </c>
      <c r="Y405" s="431">
        <v>200</v>
      </c>
      <c r="Z405" s="431">
        <v>0</v>
      </c>
      <c r="AA405" s="431">
        <v>200</v>
      </c>
      <c r="AB405" s="431">
        <v>200</v>
      </c>
      <c r="AC405" s="431">
        <v>0</v>
      </c>
      <c r="AD405" s="362">
        <v>0</v>
      </c>
      <c r="AE405" s="431">
        <v>0</v>
      </c>
      <c r="AF405" s="431">
        <v>0</v>
      </c>
      <c r="AG405" s="431">
        <v>0</v>
      </c>
      <c r="AH405" s="431">
        <v>0</v>
      </c>
      <c r="AI405" s="431">
        <v>0</v>
      </c>
      <c r="AJ405" s="431">
        <v>0</v>
      </c>
      <c r="AK405" s="431">
        <v>0</v>
      </c>
      <c r="AL405" s="432">
        <v>0</v>
      </c>
      <c r="AM405" s="431">
        <v>0</v>
      </c>
      <c r="AN405" s="432">
        <v>0</v>
      </c>
      <c r="AO405" s="431">
        <v>0</v>
      </c>
      <c r="AP405" s="431">
        <v>0</v>
      </c>
      <c r="AQ405" s="431"/>
    </row>
    <row r="406" spans="1:43" ht="12.75" customHeight="1">
      <c r="A406" s="157">
        <v>405</v>
      </c>
      <c r="B406" s="341">
        <v>42075</v>
      </c>
      <c r="C406" s="430" t="s">
        <v>1321</v>
      </c>
      <c r="D406" s="430" t="s">
        <v>1251</v>
      </c>
      <c r="E406" s="430"/>
      <c r="F406" s="415" t="s">
        <v>7082</v>
      </c>
      <c r="G406" s="359"/>
      <c r="H406" s="430"/>
      <c r="I406" s="359"/>
      <c r="J406" s="430"/>
      <c r="K406" s="430" t="s">
        <v>1259</v>
      </c>
      <c r="L406" s="430" t="s">
        <v>1256</v>
      </c>
      <c r="M406" s="430" t="s">
        <v>7158</v>
      </c>
      <c r="N406" s="430" t="s">
        <v>1261</v>
      </c>
      <c r="O406" s="175">
        <v>100</v>
      </c>
      <c r="P406" s="175">
        <v>100</v>
      </c>
      <c r="Q406" s="175"/>
      <c r="R406" s="431"/>
      <c r="S406" s="431">
        <v>0</v>
      </c>
      <c r="T406" s="431">
        <v>0</v>
      </c>
      <c r="U406" s="346">
        <v>100</v>
      </c>
      <c r="V406" s="431">
        <v>600</v>
      </c>
      <c r="W406" s="431">
        <v>600</v>
      </c>
      <c r="X406" s="346">
        <v>100</v>
      </c>
      <c r="Y406" s="346">
        <v>100</v>
      </c>
      <c r="Z406" s="431">
        <v>0</v>
      </c>
      <c r="AA406" s="431">
        <v>0</v>
      </c>
      <c r="AB406" s="346">
        <v>100</v>
      </c>
      <c r="AC406" s="431">
        <v>0</v>
      </c>
      <c r="AD406" s="431">
        <v>0</v>
      </c>
      <c r="AE406" s="431">
        <v>0</v>
      </c>
      <c r="AF406" s="431">
        <v>0</v>
      </c>
      <c r="AG406" s="431">
        <v>0</v>
      </c>
      <c r="AH406" s="431">
        <v>0</v>
      </c>
      <c r="AI406" s="431">
        <v>0</v>
      </c>
      <c r="AJ406" s="431">
        <v>0</v>
      </c>
      <c r="AK406" s="431">
        <v>0</v>
      </c>
      <c r="AL406" s="432">
        <v>0</v>
      </c>
      <c r="AM406" s="431">
        <v>0</v>
      </c>
      <c r="AN406" s="432">
        <v>0</v>
      </c>
      <c r="AO406" s="431">
        <v>0</v>
      </c>
      <c r="AP406" s="431">
        <v>0</v>
      </c>
      <c r="AQ406" s="431"/>
    </row>
    <row r="407" spans="1:43" ht="12.75" customHeight="1">
      <c r="A407" s="157">
        <v>406</v>
      </c>
      <c r="B407" s="341">
        <v>42075</v>
      </c>
      <c r="C407" s="430" t="s">
        <v>1289</v>
      </c>
      <c r="D407" s="430" t="s">
        <v>1251</v>
      </c>
      <c r="E407" s="430" t="s">
        <v>1289</v>
      </c>
      <c r="F407" s="430" t="s">
        <v>7231</v>
      </c>
      <c r="G407" s="359"/>
      <c r="H407" s="430" t="s">
        <v>7251</v>
      </c>
      <c r="I407" s="359"/>
      <c r="J407" s="430"/>
      <c r="K407" s="430" t="s">
        <v>7126</v>
      </c>
      <c r="L407" s="430" t="s">
        <v>1256</v>
      </c>
      <c r="M407" s="430" t="s">
        <v>7158</v>
      </c>
      <c r="N407" s="430" t="s">
        <v>1261</v>
      </c>
      <c r="O407" s="169">
        <v>70</v>
      </c>
      <c r="P407" s="169">
        <v>70</v>
      </c>
      <c r="Q407" s="169"/>
      <c r="R407" s="431"/>
      <c r="S407" s="431">
        <v>0</v>
      </c>
      <c r="T407" s="431">
        <v>0</v>
      </c>
      <c r="U407" s="431">
        <v>70</v>
      </c>
      <c r="V407" s="431">
        <v>0</v>
      </c>
      <c r="W407" s="431">
        <v>420</v>
      </c>
      <c r="X407" s="431">
        <v>0</v>
      </c>
      <c r="Y407" s="431">
        <v>0</v>
      </c>
      <c r="Z407" s="431">
        <v>0</v>
      </c>
      <c r="AA407" s="431">
        <v>0</v>
      </c>
      <c r="AB407" s="431">
        <v>0</v>
      </c>
      <c r="AC407" s="431">
        <v>70</v>
      </c>
      <c r="AD407" s="431">
        <v>0</v>
      </c>
      <c r="AE407" s="431">
        <v>0</v>
      </c>
      <c r="AF407" s="431">
        <v>0</v>
      </c>
      <c r="AG407" s="431">
        <v>0</v>
      </c>
      <c r="AH407" s="431">
        <v>0</v>
      </c>
      <c r="AI407" s="431">
        <v>0</v>
      </c>
      <c r="AJ407" s="431">
        <v>0</v>
      </c>
      <c r="AK407" s="431">
        <v>0</v>
      </c>
      <c r="AL407" s="432">
        <v>0</v>
      </c>
      <c r="AM407" s="431">
        <v>70</v>
      </c>
      <c r="AN407" s="432">
        <v>0</v>
      </c>
      <c r="AO407" s="431">
        <v>0</v>
      </c>
      <c r="AP407" s="431">
        <v>0</v>
      </c>
      <c r="AQ407" s="431"/>
    </row>
    <row r="408" spans="1:43" ht="12.75" customHeight="1">
      <c r="A408" s="157">
        <v>407</v>
      </c>
      <c r="B408" s="341">
        <v>42077</v>
      </c>
      <c r="C408" s="430" t="s">
        <v>1321</v>
      </c>
      <c r="D408" s="430" t="s">
        <v>1251</v>
      </c>
      <c r="E408" s="430"/>
      <c r="F408" s="415" t="s">
        <v>7082</v>
      </c>
      <c r="G408" s="359"/>
      <c r="H408" s="430"/>
      <c r="I408" s="359"/>
      <c r="J408" s="430"/>
      <c r="K408" s="430" t="s">
        <v>1259</v>
      </c>
      <c r="L408" s="430" t="s">
        <v>1256</v>
      </c>
      <c r="M408" s="430" t="s">
        <v>7158</v>
      </c>
      <c r="N408" s="430" t="s">
        <v>1261</v>
      </c>
      <c r="O408" s="175">
        <v>150</v>
      </c>
      <c r="P408" s="175">
        <v>150</v>
      </c>
      <c r="Q408" s="175"/>
      <c r="R408" s="431"/>
      <c r="S408" s="431">
        <v>0</v>
      </c>
      <c r="T408" s="431">
        <v>0</v>
      </c>
      <c r="U408" s="346">
        <v>150</v>
      </c>
      <c r="V408" s="431">
        <v>900</v>
      </c>
      <c r="W408" s="431">
        <v>900</v>
      </c>
      <c r="X408" s="346">
        <v>150</v>
      </c>
      <c r="Y408" s="346">
        <v>150</v>
      </c>
      <c r="Z408" s="431">
        <v>0</v>
      </c>
      <c r="AA408" s="431">
        <v>0</v>
      </c>
      <c r="AB408" s="346">
        <v>150</v>
      </c>
      <c r="AC408" s="431">
        <v>0</v>
      </c>
      <c r="AD408" s="431">
        <v>0</v>
      </c>
      <c r="AE408" s="431">
        <v>0</v>
      </c>
      <c r="AF408" s="431">
        <v>0</v>
      </c>
      <c r="AG408" s="431">
        <v>0</v>
      </c>
      <c r="AH408" s="431">
        <v>0</v>
      </c>
      <c r="AI408" s="431">
        <v>0</v>
      </c>
      <c r="AJ408" s="431">
        <v>0</v>
      </c>
      <c r="AK408" s="431">
        <v>0</v>
      </c>
      <c r="AL408" s="432">
        <v>0</v>
      </c>
      <c r="AM408" s="431">
        <v>0</v>
      </c>
      <c r="AN408" s="432">
        <v>0</v>
      </c>
      <c r="AO408" s="431">
        <v>0</v>
      </c>
      <c r="AP408" s="431">
        <v>0</v>
      </c>
      <c r="AQ408" s="431"/>
    </row>
    <row r="409" spans="1:43" ht="12.75" customHeight="1">
      <c r="A409" s="157">
        <v>408</v>
      </c>
      <c r="B409" s="341">
        <v>42078</v>
      </c>
      <c r="C409" s="430" t="s">
        <v>1321</v>
      </c>
      <c r="D409" s="430" t="s">
        <v>1251</v>
      </c>
      <c r="E409" s="430"/>
      <c r="F409" s="415" t="s">
        <v>7082</v>
      </c>
      <c r="G409" s="359"/>
      <c r="H409" s="430"/>
      <c r="I409" s="359"/>
      <c r="J409" s="430"/>
      <c r="K409" s="430" t="s">
        <v>1259</v>
      </c>
      <c r="L409" s="430" t="s">
        <v>1256</v>
      </c>
      <c r="M409" s="430" t="s">
        <v>7158</v>
      </c>
      <c r="N409" s="430" t="s">
        <v>1261</v>
      </c>
      <c r="O409" s="175">
        <v>150</v>
      </c>
      <c r="P409" s="175">
        <v>150</v>
      </c>
      <c r="Q409" s="175"/>
      <c r="R409" s="431"/>
      <c r="S409" s="431">
        <v>0</v>
      </c>
      <c r="T409" s="431">
        <v>0</v>
      </c>
      <c r="U409" s="346">
        <v>150</v>
      </c>
      <c r="V409" s="431">
        <v>900</v>
      </c>
      <c r="W409" s="431">
        <v>900</v>
      </c>
      <c r="X409" s="346">
        <v>150</v>
      </c>
      <c r="Y409" s="346">
        <v>150</v>
      </c>
      <c r="Z409" s="431">
        <v>0</v>
      </c>
      <c r="AA409" s="431">
        <v>0</v>
      </c>
      <c r="AB409" s="346">
        <v>150</v>
      </c>
      <c r="AC409" s="431">
        <v>0</v>
      </c>
      <c r="AD409" s="431">
        <v>0</v>
      </c>
      <c r="AE409" s="431">
        <v>0</v>
      </c>
      <c r="AF409" s="431">
        <v>0</v>
      </c>
      <c r="AG409" s="431">
        <v>0</v>
      </c>
      <c r="AH409" s="431">
        <v>0</v>
      </c>
      <c r="AI409" s="431">
        <v>0</v>
      </c>
      <c r="AJ409" s="431">
        <v>0</v>
      </c>
      <c r="AK409" s="431">
        <v>0</v>
      </c>
      <c r="AL409" s="432">
        <v>0</v>
      </c>
      <c r="AM409" s="431">
        <v>0</v>
      </c>
      <c r="AN409" s="432">
        <v>0</v>
      </c>
      <c r="AO409" s="431">
        <v>0</v>
      </c>
      <c r="AP409" s="431">
        <v>0</v>
      </c>
      <c r="AQ409" s="431"/>
    </row>
    <row r="410" spans="1:43" ht="12.75" customHeight="1">
      <c r="A410" s="157">
        <v>409</v>
      </c>
      <c r="B410" s="341">
        <v>42078</v>
      </c>
      <c r="C410" s="430" t="s">
        <v>1321</v>
      </c>
      <c r="D410" s="430" t="s">
        <v>1251</v>
      </c>
      <c r="E410" s="430"/>
      <c r="F410" s="415" t="s">
        <v>7106</v>
      </c>
      <c r="G410" s="359"/>
      <c r="H410" s="430" t="s">
        <v>7117</v>
      </c>
      <c r="I410" s="359"/>
      <c r="J410" s="430"/>
      <c r="K410" s="430" t="s">
        <v>1259</v>
      </c>
      <c r="L410" s="430" t="s">
        <v>1256</v>
      </c>
      <c r="M410" s="430" t="s">
        <v>7158</v>
      </c>
      <c r="N410" s="430" t="s">
        <v>1261</v>
      </c>
      <c r="O410" s="422">
        <v>250</v>
      </c>
      <c r="P410" s="422">
        <v>250</v>
      </c>
      <c r="Q410" s="422"/>
      <c r="R410" s="431"/>
      <c r="S410" s="431">
        <v>0</v>
      </c>
      <c r="T410" s="431">
        <v>0</v>
      </c>
      <c r="U410" s="422">
        <v>250</v>
      </c>
      <c r="V410" s="431">
        <v>1500</v>
      </c>
      <c r="W410" s="431">
        <v>1500</v>
      </c>
      <c r="X410" s="422">
        <v>250</v>
      </c>
      <c r="Y410" s="422">
        <v>250</v>
      </c>
      <c r="Z410" s="431">
        <v>0</v>
      </c>
      <c r="AA410" s="431">
        <v>0</v>
      </c>
      <c r="AB410" s="422">
        <v>250</v>
      </c>
      <c r="AC410" s="431">
        <v>0</v>
      </c>
      <c r="AD410" s="431">
        <v>0</v>
      </c>
      <c r="AE410" s="431">
        <v>0</v>
      </c>
      <c r="AF410" s="431">
        <v>0</v>
      </c>
      <c r="AG410" s="431">
        <v>0</v>
      </c>
      <c r="AH410" s="431">
        <v>0</v>
      </c>
      <c r="AI410" s="431">
        <v>0</v>
      </c>
      <c r="AJ410" s="431">
        <v>0</v>
      </c>
      <c r="AK410" s="431">
        <v>0</v>
      </c>
      <c r="AL410" s="432">
        <v>0</v>
      </c>
      <c r="AM410" s="431">
        <v>0</v>
      </c>
      <c r="AN410" s="432">
        <v>0</v>
      </c>
      <c r="AO410" s="431">
        <v>0</v>
      </c>
      <c r="AP410" s="431">
        <v>0</v>
      </c>
      <c r="AQ410" s="431"/>
    </row>
    <row r="411" spans="1:43" ht="12.75" customHeight="1">
      <c r="A411" s="157">
        <v>410</v>
      </c>
      <c r="B411" s="341">
        <v>42078</v>
      </c>
      <c r="C411" s="430" t="s">
        <v>1321</v>
      </c>
      <c r="D411" s="430" t="s">
        <v>1251</v>
      </c>
      <c r="E411" s="430"/>
      <c r="F411" s="430" t="s">
        <v>7231</v>
      </c>
      <c r="G411" s="359"/>
      <c r="H411" s="430" t="s">
        <v>7251</v>
      </c>
      <c r="I411" s="359"/>
      <c r="J411" s="430"/>
      <c r="K411" s="430" t="s">
        <v>1259</v>
      </c>
      <c r="L411" s="430" t="s">
        <v>1256</v>
      </c>
      <c r="M411" s="430" t="s">
        <v>7158</v>
      </c>
      <c r="N411" s="430" t="s">
        <v>1261</v>
      </c>
      <c r="O411" s="422">
        <v>300</v>
      </c>
      <c r="P411" s="422">
        <v>300</v>
      </c>
      <c r="Q411" s="422"/>
      <c r="R411" s="431"/>
      <c r="S411" s="431">
        <v>0</v>
      </c>
      <c r="T411" s="431">
        <v>0</v>
      </c>
      <c r="U411" s="422">
        <v>300</v>
      </c>
      <c r="V411" s="431">
        <v>1800</v>
      </c>
      <c r="W411" s="431">
        <v>1800</v>
      </c>
      <c r="X411" s="422">
        <v>300</v>
      </c>
      <c r="Y411" s="422">
        <v>300</v>
      </c>
      <c r="Z411" s="431">
        <v>0</v>
      </c>
      <c r="AA411" s="431">
        <v>0</v>
      </c>
      <c r="AB411" s="422">
        <v>300</v>
      </c>
      <c r="AC411" s="431">
        <v>0</v>
      </c>
      <c r="AD411" s="431">
        <v>0</v>
      </c>
      <c r="AE411" s="431">
        <v>0</v>
      </c>
      <c r="AF411" s="431">
        <v>0</v>
      </c>
      <c r="AG411" s="431">
        <v>0</v>
      </c>
      <c r="AH411" s="431">
        <v>0</v>
      </c>
      <c r="AI411" s="431">
        <v>0</v>
      </c>
      <c r="AJ411" s="431">
        <v>0</v>
      </c>
      <c r="AK411" s="431">
        <v>0</v>
      </c>
      <c r="AL411" s="432">
        <v>0</v>
      </c>
      <c r="AM411" s="431">
        <v>0</v>
      </c>
      <c r="AN411" s="432">
        <v>0</v>
      </c>
      <c r="AO411" s="431">
        <v>0</v>
      </c>
      <c r="AP411" s="431">
        <v>0</v>
      </c>
      <c r="AQ411" s="431"/>
    </row>
    <row r="412" spans="1:43" ht="12.75" customHeight="1">
      <c r="A412" s="157">
        <v>411</v>
      </c>
      <c r="B412" s="341">
        <v>42079</v>
      </c>
      <c r="C412" s="430" t="s">
        <v>1321</v>
      </c>
      <c r="D412" s="430" t="s">
        <v>1251</v>
      </c>
      <c r="E412" s="360" t="s">
        <v>7288</v>
      </c>
      <c r="F412" s="430" t="s">
        <v>7085</v>
      </c>
      <c r="G412" s="359"/>
      <c r="H412" s="430" t="s">
        <v>7092</v>
      </c>
      <c r="I412" s="359"/>
      <c r="J412" s="51"/>
      <c r="K412" s="51" t="s">
        <v>1259</v>
      </c>
      <c r="L412" s="430" t="s">
        <v>1256</v>
      </c>
      <c r="M412" s="430" t="s">
        <v>7158</v>
      </c>
      <c r="N412" s="430" t="s">
        <v>1261</v>
      </c>
      <c r="O412" s="174">
        <v>43</v>
      </c>
      <c r="P412" s="178">
        <v>43</v>
      </c>
      <c r="Q412" s="178"/>
      <c r="R412" s="431"/>
      <c r="S412" s="217">
        <v>0</v>
      </c>
      <c r="T412" s="217">
        <v>0</v>
      </c>
      <c r="U412" s="217">
        <v>43</v>
      </c>
      <c r="V412" s="217">
        <v>258</v>
      </c>
      <c r="W412" s="217">
        <v>258</v>
      </c>
      <c r="X412" s="217">
        <v>43</v>
      </c>
      <c r="Y412" s="217">
        <v>43</v>
      </c>
      <c r="Z412" s="218">
        <v>0</v>
      </c>
      <c r="AA412" s="217">
        <v>43</v>
      </c>
      <c r="AB412" s="217">
        <v>43</v>
      </c>
      <c r="AC412" s="217">
        <v>43</v>
      </c>
      <c r="AD412" s="431">
        <v>0</v>
      </c>
      <c r="AE412" s="431">
        <v>0</v>
      </c>
      <c r="AF412" s="431">
        <v>0</v>
      </c>
      <c r="AG412" s="431">
        <v>0</v>
      </c>
      <c r="AH412" s="431">
        <v>0</v>
      </c>
      <c r="AI412" s="431">
        <v>0</v>
      </c>
      <c r="AJ412" s="431">
        <v>0</v>
      </c>
      <c r="AK412" s="431">
        <v>0</v>
      </c>
      <c r="AL412" s="432">
        <v>0</v>
      </c>
      <c r="AM412" s="431">
        <v>0</v>
      </c>
      <c r="AN412" s="432">
        <v>0</v>
      </c>
      <c r="AO412" s="431">
        <v>0</v>
      </c>
      <c r="AP412" s="431">
        <v>0</v>
      </c>
      <c r="AQ412" s="431"/>
    </row>
    <row r="413" spans="1:43" ht="12.75" customHeight="1">
      <c r="A413" s="157">
        <v>412</v>
      </c>
      <c r="B413" s="418">
        <v>42080</v>
      </c>
      <c r="C413" s="430" t="s">
        <v>1289</v>
      </c>
      <c r="D413" s="430" t="s">
        <v>1251</v>
      </c>
      <c r="E413" s="430" t="s">
        <v>1289</v>
      </c>
      <c r="F413" s="430" t="s">
        <v>7095</v>
      </c>
      <c r="G413" s="359"/>
      <c r="H413" s="430" t="s">
        <v>7103</v>
      </c>
      <c r="I413" s="359"/>
      <c r="J413" s="430"/>
      <c r="K413" s="430" t="s">
        <v>7126</v>
      </c>
      <c r="L413" s="430" t="s">
        <v>1256</v>
      </c>
      <c r="M413" s="430" t="s">
        <v>7158</v>
      </c>
      <c r="N413" s="430" t="s">
        <v>1261</v>
      </c>
      <c r="O413" s="419">
        <v>525</v>
      </c>
      <c r="P413" s="419">
        <v>525</v>
      </c>
      <c r="Q413" s="419"/>
      <c r="R413" s="431"/>
      <c r="S413" s="431">
        <v>0</v>
      </c>
      <c r="T413" s="431">
        <v>0</v>
      </c>
      <c r="U413" s="431">
        <v>525</v>
      </c>
      <c r="V413" s="431">
        <v>0</v>
      </c>
      <c r="W413" s="431">
        <v>2100</v>
      </c>
      <c r="X413" s="431">
        <v>0</v>
      </c>
      <c r="Y413" s="431">
        <v>0</v>
      </c>
      <c r="Z413" s="431">
        <v>0</v>
      </c>
      <c r="AA413" s="431">
        <v>0</v>
      </c>
      <c r="AB413" s="431">
        <v>0</v>
      </c>
      <c r="AC413" s="431">
        <v>525</v>
      </c>
      <c r="AD413" s="431">
        <v>0</v>
      </c>
      <c r="AE413" s="431">
        <v>0</v>
      </c>
      <c r="AF413" s="431">
        <v>0</v>
      </c>
      <c r="AG413" s="431">
        <v>0</v>
      </c>
      <c r="AH413" s="431">
        <v>0</v>
      </c>
      <c r="AI413" s="431">
        <v>0</v>
      </c>
      <c r="AJ413" s="431">
        <v>0</v>
      </c>
      <c r="AK413" s="431">
        <v>0</v>
      </c>
      <c r="AL413" s="432">
        <v>525</v>
      </c>
      <c r="AM413" s="431">
        <v>525</v>
      </c>
      <c r="AN413" s="432">
        <v>0</v>
      </c>
      <c r="AO413" s="431">
        <v>0</v>
      </c>
      <c r="AP413" s="431">
        <v>0</v>
      </c>
      <c r="AQ413" s="431"/>
    </row>
    <row r="414" spans="1:43" ht="12.75" customHeight="1">
      <c r="A414" s="157">
        <v>413</v>
      </c>
      <c r="B414" s="341">
        <v>42081</v>
      </c>
      <c r="C414" s="430" t="s">
        <v>1321</v>
      </c>
      <c r="D414" s="430" t="s">
        <v>1251</v>
      </c>
      <c r="E414" s="430"/>
      <c r="F414" s="430" t="s">
        <v>7101</v>
      </c>
      <c r="G414" s="359"/>
      <c r="H414" s="221" t="s">
        <v>7248</v>
      </c>
      <c r="I414" s="359"/>
      <c r="J414" s="430"/>
      <c r="K414" s="430" t="s">
        <v>1259</v>
      </c>
      <c r="L414" s="430" t="s">
        <v>1256</v>
      </c>
      <c r="M414" s="430" t="s">
        <v>7158</v>
      </c>
      <c r="N414" s="430" t="s">
        <v>1261</v>
      </c>
      <c r="O414" s="422">
        <v>190</v>
      </c>
      <c r="P414" s="422">
        <v>190</v>
      </c>
      <c r="Q414" s="422"/>
      <c r="R414" s="431"/>
      <c r="S414" s="431">
        <v>0</v>
      </c>
      <c r="T414" s="431">
        <v>0</v>
      </c>
      <c r="U414" s="422">
        <v>190</v>
      </c>
      <c r="V414" s="431">
        <v>1140</v>
      </c>
      <c r="W414" s="431">
        <v>6840</v>
      </c>
      <c r="X414" s="422">
        <v>190</v>
      </c>
      <c r="Y414" s="422">
        <v>190</v>
      </c>
      <c r="Z414" s="431">
        <v>0</v>
      </c>
      <c r="AA414" s="431">
        <v>0</v>
      </c>
      <c r="AB414" s="422">
        <v>190</v>
      </c>
      <c r="AC414" s="431">
        <v>0</v>
      </c>
      <c r="AD414" s="431">
        <v>0</v>
      </c>
      <c r="AE414" s="431">
        <v>0</v>
      </c>
      <c r="AF414" s="431">
        <v>0</v>
      </c>
      <c r="AG414" s="431">
        <v>0</v>
      </c>
      <c r="AH414" s="431">
        <v>0</v>
      </c>
      <c r="AI414" s="431">
        <v>0</v>
      </c>
      <c r="AJ414" s="431">
        <v>0</v>
      </c>
      <c r="AK414" s="431">
        <v>0</v>
      </c>
      <c r="AL414" s="432">
        <v>0</v>
      </c>
      <c r="AM414" s="431">
        <v>0</v>
      </c>
      <c r="AN414" s="432">
        <v>0</v>
      </c>
      <c r="AO414" s="431">
        <v>0</v>
      </c>
      <c r="AP414" s="431">
        <v>0</v>
      </c>
      <c r="AQ414" s="431"/>
    </row>
    <row r="415" spans="1:43" ht="12.75" customHeight="1">
      <c r="A415" s="157">
        <v>414</v>
      </c>
      <c r="B415" s="341">
        <v>42081</v>
      </c>
      <c r="C415" s="430" t="s">
        <v>1289</v>
      </c>
      <c r="D415" s="430" t="s">
        <v>1251</v>
      </c>
      <c r="E415" s="430" t="s">
        <v>1289</v>
      </c>
      <c r="F415" s="430" t="s">
        <v>7231</v>
      </c>
      <c r="G415" s="359"/>
      <c r="H415" s="430"/>
      <c r="I415" s="359"/>
      <c r="J415" s="430"/>
      <c r="K415" s="430" t="s">
        <v>7126</v>
      </c>
      <c r="L415" s="430" t="s">
        <v>1256</v>
      </c>
      <c r="M415" s="430" t="s">
        <v>7158</v>
      </c>
      <c r="N415" s="430" t="s">
        <v>1261</v>
      </c>
      <c r="O415" s="422">
        <v>350</v>
      </c>
      <c r="P415" s="422">
        <v>350</v>
      </c>
      <c r="Q415" s="422"/>
      <c r="R415" s="431"/>
      <c r="S415" s="431">
        <v>0</v>
      </c>
      <c r="T415" s="431">
        <v>0</v>
      </c>
      <c r="U415" s="431">
        <v>350</v>
      </c>
      <c r="V415" s="431">
        <v>2100</v>
      </c>
      <c r="W415" s="431">
        <v>2100</v>
      </c>
      <c r="X415" s="431">
        <v>700</v>
      </c>
      <c r="Y415" s="431">
        <v>0</v>
      </c>
      <c r="Z415" s="431">
        <v>0</v>
      </c>
      <c r="AA415" s="431">
        <v>0</v>
      </c>
      <c r="AB415" s="431">
        <v>350</v>
      </c>
      <c r="AC415" s="431">
        <v>350</v>
      </c>
      <c r="AD415" s="431">
        <v>0</v>
      </c>
      <c r="AE415" s="431">
        <v>0</v>
      </c>
      <c r="AF415" s="431">
        <v>0</v>
      </c>
      <c r="AG415" s="431">
        <v>0</v>
      </c>
      <c r="AH415" s="431">
        <v>0</v>
      </c>
      <c r="AI415" s="431">
        <v>0</v>
      </c>
      <c r="AJ415" s="431">
        <v>0</v>
      </c>
      <c r="AK415" s="431">
        <v>0</v>
      </c>
      <c r="AL415" s="432">
        <v>350</v>
      </c>
      <c r="AM415" s="431">
        <v>350</v>
      </c>
      <c r="AN415" s="432">
        <v>0</v>
      </c>
      <c r="AO415" s="431">
        <v>0</v>
      </c>
      <c r="AP415" s="431">
        <v>2100</v>
      </c>
      <c r="AQ415" s="431"/>
    </row>
    <row r="416" spans="1:43" ht="12.75" customHeight="1">
      <c r="A416" s="157">
        <v>415</v>
      </c>
      <c r="B416" s="341">
        <v>42081</v>
      </c>
      <c r="C416" s="430" t="s">
        <v>1289</v>
      </c>
      <c r="D416" s="430" t="s">
        <v>1251</v>
      </c>
      <c r="E416" s="430" t="s">
        <v>1289</v>
      </c>
      <c r="F416" s="430" t="s">
        <v>7095</v>
      </c>
      <c r="G416" s="359"/>
      <c r="H416" s="430" t="s">
        <v>7103</v>
      </c>
      <c r="I416" s="359"/>
      <c r="J416" s="430"/>
      <c r="K416" s="430" t="s">
        <v>7126</v>
      </c>
      <c r="L416" s="430" t="s">
        <v>1256</v>
      </c>
      <c r="M416" s="430" t="s">
        <v>7158</v>
      </c>
      <c r="N416" s="430" t="s">
        <v>1261</v>
      </c>
      <c r="O416" s="422">
        <v>200</v>
      </c>
      <c r="P416" s="422">
        <v>200</v>
      </c>
      <c r="Q416" s="422"/>
      <c r="R416" s="431"/>
      <c r="S416" s="431">
        <v>0</v>
      </c>
      <c r="T416" s="431">
        <v>0</v>
      </c>
      <c r="U416" s="431">
        <v>200</v>
      </c>
      <c r="V416" s="431">
        <v>0</v>
      </c>
      <c r="W416" s="431">
        <v>800</v>
      </c>
      <c r="X416" s="431">
        <v>0</v>
      </c>
      <c r="Y416" s="431">
        <v>0</v>
      </c>
      <c r="Z416" s="431">
        <v>0</v>
      </c>
      <c r="AA416" s="431">
        <v>0</v>
      </c>
      <c r="AB416" s="431">
        <v>0</v>
      </c>
      <c r="AC416" s="431">
        <v>200</v>
      </c>
      <c r="AD416" s="431">
        <v>0</v>
      </c>
      <c r="AE416" s="431">
        <v>0</v>
      </c>
      <c r="AF416" s="431">
        <v>0</v>
      </c>
      <c r="AG416" s="431">
        <v>0</v>
      </c>
      <c r="AH416" s="431">
        <v>0</v>
      </c>
      <c r="AI416" s="431">
        <v>0</v>
      </c>
      <c r="AJ416" s="431">
        <v>0</v>
      </c>
      <c r="AK416" s="431">
        <v>0</v>
      </c>
      <c r="AL416" s="432">
        <v>200</v>
      </c>
      <c r="AM416" s="431">
        <v>200</v>
      </c>
      <c r="AN416" s="432">
        <v>0</v>
      </c>
      <c r="AO416" s="431">
        <v>0</v>
      </c>
      <c r="AP416" s="431">
        <v>0</v>
      </c>
      <c r="AQ416" s="431"/>
    </row>
    <row r="417" spans="1:43" ht="12.75" customHeight="1">
      <c r="A417" s="157">
        <v>416</v>
      </c>
      <c r="B417" s="341">
        <v>42082</v>
      </c>
      <c r="C417" s="430" t="s">
        <v>1289</v>
      </c>
      <c r="D417" s="430" t="s">
        <v>1251</v>
      </c>
      <c r="E417" s="430" t="s">
        <v>1289</v>
      </c>
      <c r="F417" s="430" t="s">
        <v>1347</v>
      </c>
      <c r="G417" s="359"/>
      <c r="H417" s="430" t="s">
        <v>7091</v>
      </c>
      <c r="I417" s="359"/>
      <c r="J417" s="430"/>
      <c r="K417" s="430" t="s">
        <v>7126</v>
      </c>
      <c r="L417" s="430" t="s">
        <v>1256</v>
      </c>
      <c r="M417" s="430" t="s">
        <v>7158</v>
      </c>
      <c r="N417" s="430" t="s">
        <v>1261</v>
      </c>
      <c r="O417" s="422">
        <v>200</v>
      </c>
      <c r="P417" s="422">
        <v>200</v>
      </c>
      <c r="Q417" s="422"/>
      <c r="R417" s="431"/>
      <c r="S417" s="431">
        <v>0</v>
      </c>
      <c r="T417" s="431">
        <v>0</v>
      </c>
      <c r="U417" s="431">
        <v>200</v>
      </c>
      <c r="V417" s="431">
        <v>1200</v>
      </c>
      <c r="W417" s="431">
        <v>1200</v>
      </c>
      <c r="X417" s="431">
        <v>0</v>
      </c>
      <c r="Y417" s="431">
        <v>0</v>
      </c>
      <c r="Z417" s="431">
        <v>0</v>
      </c>
      <c r="AA417" s="431">
        <v>0</v>
      </c>
      <c r="AB417" s="431">
        <v>200</v>
      </c>
      <c r="AC417" s="431">
        <v>200</v>
      </c>
      <c r="AD417" s="431">
        <v>0</v>
      </c>
      <c r="AE417" s="431">
        <v>0</v>
      </c>
      <c r="AF417" s="431">
        <v>0</v>
      </c>
      <c r="AG417" s="431">
        <v>0</v>
      </c>
      <c r="AH417" s="431">
        <v>0</v>
      </c>
      <c r="AI417" s="431">
        <v>0</v>
      </c>
      <c r="AJ417" s="431">
        <v>0</v>
      </c>
      <c r="AK417" s="431">
        <v>0</v>
      </c>
      <c r="AL417" s="432">
        <v>200</v>
      </c>
      <c r="AM417" s="431">
        <v>200</v>
      </c>
      <c r="AN417" s="432">
        <v>0</v>
      </c>
      <c r="AO417" s="431">
        <v>0</v>
      </c>
      <c r="AP417" s="431">
        <v>1200</v>
      </c>
      <c r="AQ417" s="431"/>
    </row>
    <row r="418" spans="1:43" ht="12.75" customHeight="1">
      <c r="A418" s="157">
        <v>417</v>
      </c>
      <c r="B418" s="341">
        <v>42082</v>
      </c>
      <c r="C418" s="430" t="s">
        <v>1289</v>
      </c>
      <c r="D418" s="430" t="s">
        <v>1251</v>
      </c>
      <c r="E418" s="430" t="s">
        <v>1289</v>
      </c>
      <c r="F418" s="430" t="s">
        <v>7095</v>
      </c>
      <c r="G418" s="359"/>
      <c r="H418" s="430" t="s">
        <v>7103</v>
      </c>
      <c r="I418" s="359"/>
      <c r="J418" s="430"/>
      <c r="K418" s="430" t="s">
        <v>7126</v>
      </c>
      <c r="L418" s="430" t="s">
        <v>1256</v>
      </c>
      <c r="M418" s="430" t="s">
        <v>7158</v>
      </c>
      <c r="N418" s="430" t="s">
        <v>1261</v>
      </c>
      <c r="O418" s="422">
        <v>320</v>
      </c>
      <c r="P418" s="422">
        <v>320</v>
      </c>
      <c r="Q418" s="422"/>
      <c r="R418" s="431"/>
      <c r="S418" s="431">
        <v>0</v>
      </c>
      <c r="T418" s="431">
        <v>0</v>
      </c>
      <c r="U418" s="431">
        <v>320</v>
      </c>
      <c r="V418" s="431">
        <v>0</v>
      </c>
      <c r="W418" s="431">
        <v>1280</v>
      </c>
      <c r="X418" s="431">
        <v>0</v>
      </c>
      <c r="Y418" s="431">
        <v>0</v>
      </c>
      <c r="Z418" s="431">
        <v>0</v>
      </c>
      <c r="AA418" s="431">
        <v>0</v>
      </c>
      <c r="AB418" s="431">
        <v>0</v>
      </c>
      <c r="AC418" s="431">
        <v>320</v>
      </c>
      <c r="AD418" s="431">
        <v>0</v>
      </c>
      <c r="AE418" s="431">
        <v>0</v>
      </c>
      <c r="AF418" s="431">
        <v>0</v>
      </c>
      <c r="AG418" s="431">
        <v>0</v>
      </c>
      <c r="AH418" s="431">
        <v>0</v>
      </c>
      <c r="AI418" s="431">
        <v>0</v>
      </c>
      <c r="AJ418" s="431">
        <v>0</v>
      </c>
      <c r="AK418" s="431">
        <v>0</v>
      </c>
      <c r="AL418" s="432">
        <v>320</v>
      </c>
      <c r="AM418" s="431">
        <v>320</v>
      </c>
      <c r="AN418" s="432">
        <v>0</v>
      </c>
      <c r="AO418" s="431">
        <v>0</v>
      </c>
      <c r="AP418" s="431">
        <v>0</v>
      </c>
      <c r="AQ418" s="431"/>
    </row>
    <row r="419" spans="1:43" ht="12.75" customHeight="1">
      <c r="A419" s="157">
        <v>418</v>
      </c>
      <c r="B419" s="341">
        <v>42082</v>
      </c>
      <c r="C419" s="430" t="s">
        <v>1289</v>
      </c>
      <c r="D419" s="430" t="s">
        <v>1251</v>
      </c>
      <c r="E419" s="430" t="s">
        <v>1289</v>
      </c>
      <c r="F419" s="430" t="s">
        <v>7085</v>
      </c>
      <c r="G419" s="359"/>
      <c r="H419" s="430" t="s">
        <v>7092</v>
      </c>
      <c r="I419" s="359"/>
      <c r="J419" s="430"/>
      <c r="K419" s="430" t="s">
        <v>7126</v>
      </c>
      <c r="L419" s="430" t="s">
        <v>1256</v>
      </c>
      <c r="M419" s="430" t="s">
        <v>7158</v>
      </c>
      <c r="N419" s="430" t="s">
        <v>1261</v>
      </c>
      <c r="O419" s="422">
        <v>400</v>
      </c>
      <c r="P419" s="422">
        <v>400</v>
      </c>
      <c r="Q419" s="422"/>
      <c r="R419" s="431"/>
      <c r="S419" s="431">
        <v>0</v>
      </c>
      <c r="T419" s="431">
        <v>0</v>
      </c>
      <c r="U419" s="431">
        <v>400</v>
      </c>
      <c r="V419" s="431">
        <v>2400</v>
      </c>
      <c r="W419" s="431">
        <v>2400</v>
      </c>
      <c r="X419" s="431">
        <v>800</v>
      </c>
      <c r="Y419" s="431">
        <v>0</v>
      </c>
      <c r="Z419" s="431">
        <v>0</v>
      </c>
      <c r="AA419" s="431">
        <v>0</v>
      </c>
      <c r="AB419" s="431">
        <v>400</v>
      </c>
      <c r="AC419" s="431">
        <v>400</v>
      </c>
      <c r="AD419" s="431">
        <v>0</v>
      </c>
      <c r="AE419" s="431">
        <v>0</v>
      </c>
      <c r="AF419" s="431">
        <v>0</v>
      </c>
      <c r="AG419" s="431">
        <v>0</v>
      </c>
      <c r="AH419" s="431">
        <v>0</v>
      </c>
      <c r="AI419" s="431">
        <v>0</v>
      </c>
      <c r="AJ419" s="431">
        <v>0</v>
      </c>
      <c r="AK419" s="431">
        <v>0</v>
      </c>
      <c r="AL419" s="432">
        <v>400</v>
      </c>
      <c r="AM419" s="431">
        <v>400</v>
      </c>
      <c r="AN419" s="432">
        <v>0</v>
      </c>
      <c r="AO419" s="431">
        <v>0</v>
      </c>
      <c r="AP419" s="431">
        <v>2400</v>
      </c>
      <c r="AQ419" s="431"/>
    </row>
    <row r="420" spans="1:43" ht="12.75" customHeight="1">
      <c r="A420" s="157">
        <v>419</v>
      </c>
      <c r="B420" s="341">
        <v>42082</v>
      </c>
      <c r="C420" s="430" t="s">
        <v>1289</v>
      </c>
      <c r="D420" s="430" t="s">
        <v>1251</v>
      </c>
      <c r="E420" s="430" t="s">
        <v>1289</v>
      </c>
      <c r="F420" s="430" t="s">
        <v>7101</v>
      </c>
      <c r="G420" s="359"/>
      <c r="H420" s="430"/>
      <c r="I420" s="359"/>
      <c r="J420" s="430"/>
      <c r="K420" s="430" t="s">
        <v>7126</v>
      </c>
      <c r="L420" s="430" t="s">
        <v>1256</v>
      </c>
      <c r="M420" s="430" t="s">
        <v>7158</v>
      </c>
      <c r="N420" s="430" t="s">
        <v>1261</v>
      </c>
      <c r="O420" s="422">
        <v>250</v>
      </c>
      <c r="P420" s="422">
        <v>250</v>
      </c>
      <c r="Q420" s="422"/>
      <c r="R420" s="431"/>
      <c r="S420" s="431">
        <v>0</v>
      </c>
      <c r="T420" s="431">
        <v>0</v>
      </c>
      <c r="U420" s="431">
        <v>250</v>
      </c>
      <c r="V420" s="431">
        <v>0</v>
      </c>
      <c r="W420" s="431">
        <v>1500</v>
      </c>
      <c r="X420" s="431">
        <v>0</v>
      </c>
      <c r="Y420" s="431">
        <v>0</v>
      </c>
      <c r="Z420" s="431">
        <v>0</v>
      </c>
      <c r="AA420" s="431">
        <v>0</v>
      </c>
      <c r="AB420" s="431">
        <v>0</v>
      </c>
      <c r="AC420" s="431">
        <v>250</v>
      </c>
      <c r="AD420" s="431">
        <v>0</v>
      </c>
      <c r="AE420" s="431">
        <v>0</v>
      </c>
      <c r="AF420" s="431">
        <v>0</v>
      </c>
      <c r="AG420" s="431">
        <v>0</v>
      </c>
      <c r="AH420" s="431">
        <v>0</v>
      </c>
      <c r="AI420" s="431">
        <v>0</v>
      </c>
      <c r="AJ420" s="431">
        <v>0</v>
      </c>
      <c r="AK420" s="431">
        <v>0</v>
      </c>
      <c r="AL420" s="432">
        <v>0</v>
      </c>
      <c r="AM420" s="431">
        <v>250</v>
      </c>
      <c r="AN420" s="432">
        <v>0</v>
      </c>
      <c r="AO420" s="431">
        <v>0</v>
      </c>
      <c r="AP420" s="431">
        <v>0</v>
      </c>
      <c r="AQ420" s="431"/>
    </row>
    <row r="421" spans="1:43" ht="12.75" customHeight="1">
      <c r="A421" s="157">
        <v>420</v>
      </c>
      <c r="B421" s="341">
        <v>42082</v>
      </c>
      <c r="C421" s="430" t="s">
        <v>1289</v>
      </c>
      <c r="D421" s="430" t="s">
        <v>1251</v>
      </c>
      <c r="E421" s="430" t="s">
        <v>1289</v>
      </c>
      <c r="F421" s="430" t="s">
        <v>7082</v>
      </c>
      <c r="G421" s="359"/>
      <c r="H421" s="430" t="s">
        <v>7083</v>
      </c>
      <c r="I421" s="359"/>
      <c r="J421" s="430"/>
      <c r="K421" s="430" t="s">
        <v>7126</v>
      </c>
      <c r="L421" s="430" t="s">
        <v>1256</v>
      </c>
      <c r="M421" s="430" t="s">
        <v>7158</v>
      </c>
      <c r="N421" s="430" t="s">
        <v>1261</v>
      </c>
      <c r="O421" s="422">
        <v>250</v>
      </c>
      <c r="P421" s="422">
        <v>250</v>
      </c>
      <c r="Q421" s="422"/>
      <c r="R421" s="431"/>
      <c r="S421" s="431">
        <v>0</v>
      </c>
      <c r="T421" s="431">
        <v>0</v>
      </c>
      <c r="U421" s="431">
        <v>250</v>
      </c>
      <c r="V421" s="431">
        <v>0</v>
      </c>
      <c r="W421" s="431">
        <v>1500</v>
      </c>
      <c r="X421" s="431">
        <v>0</v>
      </c>
      <c r="Y421" s="431">
        <v>0</v>
      </c>
      <c r="Z421" s="431">
        <v>0</v>
      </c>
      <c r="AA421" s="431">
        <v>0</v>
      </c>
      <c r="AB421" s="431">
        <v>0</v>
      </c>
      <c r="AC421" s="431">
        <v>250</v>
      </c>
      <c r="AD421" s="431">
        <v>0</v>
      </c>
      <c r="AE421" s="431">
        <v>0</v>
      </c>
      <c r="AF421" s="431">
        <v>0</v>
      </c>
      <c r="AG421" s="431">
        <v>0</v>
      </c>
      <c r="AH421" s="431">
        <v>0</v>
      </c>
      <c r="AI421" s="431">
        <v>0</v>
      </c>
      <c r="AJ421" s="431">
        <v>0</v>
      </c>
      <c r="AK421" s="431">
        <v>0</v>
      </c>
      <c r="AL421" s="432">
        <v>0</v>
      </c>
      <c r="AM421" s="431">
        <v>250</v>
      </c>
      <c r="AN421" s="432">
        <v>0</v>
      </c>
      <c r="AO421" s="431">
        <v>0</v>
      </c>
      <c r="AP421" s="431">
        <v>0</v>
      </c>
      <c r="AQ421" s="431"/>
    </row>
    <row r="422" spans="1:43" ht="12.75" customHeight="1">
      <c r="A422" s="157">
        <v>421</v>
      </c>
      <c r="B422" s="341">
        <v>42082</v>
      </c>
      <c r="C422" s="430" t="s">
        <v>1289</v>
      </c>
      <c r="D422" s="430" t="s">
        <v>1251</v>
      </c>
      <c r="E422" s="430" t="s">
        <v>1289</v>
      </c>
      <c r="F422" s="430" t="s">
        <v>7108</v>
      </c>
      <c r="G422" s="359"/>
      <c r="H422" s="430" t="s">
        <v>7109</v>
      </c>
      <c r="I422" s="359"/>
      <c r="J422" s="430"/>
      <c r="K422" s="430" t="s">
        <v>7126</v>
      </c>
      <c r="L422" s="430" t="s">
        <v>1256</v>
      </c>
      <c r="M422" s="430" t="s">
        <v>7158</v>
      </c>
      <c r="N422" s="430" t="s">
        <v>1261</v>
      </c>
      <c r="O422" s="422">
        <v>250</v>
      </c>
      <c r="P422" s="422">
        <v>250</v>
      </c>
      <c r="Q422" s="422"/>
      <c r="R422" s="431"/>
      <c r="S422" s="431">
        <v>0</v>
      </c>
      <c r="T422" s="431">
        <v>0</v>
      </c>
      <c r="U422" s="431">
        <v>250</v>
      </c>
      <c r="V422" s="431">
        <v>0</v>
      </c>
      <c r="W422" s="431">
        <v>1500</v>
      </c>
      <c r="X422" s="431">
        <v>0</v>
      </c>
      <c r="Y422" s="431">
        <v>0</v>
      </c>
      <c r="Z422" s="431">
        <v>0</v>
      </c>
      <c r="AA422" s="431">
        <v>0</v>
      </c>
      <c r="AB422" s="431">
        <v>0</v>
      </c>
      <c r="AC422" s="431">
        <v>250</v>
      </c>
      <c r="AD422" s="431">
        <v>0</v>
      </c>
      <c r="AE422" s="431">
        <v>0</v>
      </c>
      <c r="AF422" s="431">
        <v>0</v>
      </c>
      <c r="AG422" s="431">
        <v>0</v>
      </c>
      <c r="AH422" s="431">
        <v>0</v>
      </c>
      <c r="AI422" s="431">
        <v>0</v>
      </c>
      <c r="AJ422" s="431">
        <v>0</v>
      </c>
      <c r="AK422" s="431">
        <v>0</v>
      </c>
      <c r="AL422" s="432">
        <v>0</v>
      </c>
      <c r="AM422" s="431">
        <v>250</v>
      </c>
      <c r="AN422" s="432">
        <v>0</v>
      </c>
      <c r="AO422" s="431">
        <v>0</v>
      </c>
      <c r="AP422" s="431">
        <v>0</v>
      </c>
      <c r="AQ422" s="431"/>
    </row>
    <row r="423" spans="1:43" ht="12.75" customHeight="1">
      <c r="A423" s="157">
        <v>422</v>
      </c>
      <c r="B423" s="341">
        <v>42082</v>
      </c>
      <c r="C423" s="430" t="s">
        <v>1289</v>
      </c>
      <c r="D423" s="430" t="s">
        <v>1251</v>
      </c>
      <c r="E423" s="430" t="s">
        <v>1289</v>
      </c>
      <c r="F423" s="430" t="s">
        <v>7111</v>
      </c>
      <c r="G423" s="359"/>
      <c r="H423" s="430" t="s">
        <v>7112</v>
      </c>
      <c r="I423" s="359"/>
      <c r="J423" s="430"/>
      <c r="K423" s="430" t="s">
        <v>7126</v>
      </c>
      <c r="L423" s="430" t="s">
        <v>1256</v>
      </c>
      <c r="M423" s="430" t="s">
        <v>7158</v>
      </c>
      <c r="N423" s="430" t="s">
        <v>1261</v>
      </c>
      <c r="O423" s="422">
        <v>150</v>
      </c>
      <c r="P423" s="422">
        <v>150</v>
      </c>
      <c r="Q423" s="422"/>
      <c r="R423" s="431"/>
      <c r="S423" s="431">
        <v>0</v>
      </c>
      <c r="T423" s="431">
        <v>0</v>
      </c>
      <c r="U423" s="431">
        <v>150</v>
      </c>
      <c r="V423" s="431">
        <v>0</v>
      </c>
      <c r="W423" s="431">
        <v>900</v>
      </c>
      <c r="X423" s="431">
        <v>0</v>
      </c>
      <c r="Y423" s="431">
        <v>0</v>
      </c>
      <c r="Z423" s="431">
        <v>0</v>
      </c>
      <c r="AA423" s="431">
        <v>0</v>
      </c>
      <c r="AB423" s="431">
        <v>0</v>
      </c>
      <c r="AC423" s="431">
        <v>150</v>
      </c>
      <c r="AD423" s="431">
        <v>0</v>
      </c>
      <c r="AE423" s="431">
        <v>0</v>
      </c>
      <c r="AF423" s="431">
        <v>0</v>
      </c>
      <c r="AG423" s="431">
        <v>0</v>
      </c>
      <c r="AH423" s="431">
        <v>0</v>
      </c>
      <c r="AI423" s="431">
        <v>0</v>
      </c>
      <c r="AJ423" s="431">
        <v>0</v>
      </c>
      <c r="AK423" s="431">
        <v>0</v>
      </c>
      <c r="AL423" s="432">
        <v>0</v>
      </c>
      <c r="AM423" s="431">
        <v>150</v>
      </c>
      <c r="AN423" s="432">
        <v>0</v>
      </c>
      <c r="AO423" s="431">
        <v>0</v>
      </c>
      <c r="AP423" s="431">
        <v>0</v>
      </c>
      <c r="AQ423" s="431"/>
    </row>
    <row r="424" spans="1:43" ht="12.75" customHeight="1">
      <c r="A424" s="157">
        <v>423</v>
      </c>
      <c r="B424" s="341">
        <v>42082</v>
      </c>
      <c r="C424" s="430" t="s">
        <v>1321</v>
      </c>
      <c r="D424" s="430" t="s">
        <v>1251</v>
      </c>
      <c r="E424" s="430"/>
      <c r="F424" s="430" t="s">
        <v>7101</v>
      </c>
      <c r="G424" s="359"/>
      <c r="H424" s="221" t="s">
        <v>7248</v>
      </c>
      <c r="I424" s="359"/>
      <c r="J424" s="430"/>
      <c r="K424" s="430" t="s">
        <v>1259</v>
      </c>
      <c r="L424" s="430" t="s">
        <v>1256</v>
      </c>
      <c r="M424" s="430" t="s">
        <v>7158</v>
      </c>
      <c r="N424" s="430" t="s">
        <v>1261</v>
      </c>
      <c r="O424" s="175">
        <v>29</v>
      </c>
      <c r="P424" s="175">
        <v>29</v>
      </c>
      <c r="Q424" s="175"/>
      <c r="R424" s="431"/>
      <c r="S424" s="431">
        <v>0</v>
      </c>
      <c r="T424" s="431">
        <v>0</v>
      </c>
      <c r="U424" s="431">
        <v>29</v>
      </c>
      <c r="V424" s="431">
        <v>174</v>
      </c>
      <c r="W424" s="431">
        <v>174</v>
      </c>
      <c r="X424" s="431">
        <v>29</v>
      </c>
      <c r="Y424" s="431">
        <v>29</v>
      </c>
      <c r="Z424" s="431">
        <v>0</v>
      </c>
      <c r="AA424" s="431">
        <v>0</v>
      </c>
      <c r="AB424" s="431">
        <v>29</v>
      </c>
      <c r="AC424" s="431">
        <v>0</v>
      </c>
      <c r="AD424" s="431">
        <v>0</v>
      </c>
      <c r="AE424" s="431">
        <v>0</v>
      </c>
      <c r="AF424" s="431">
        <v>0</v>
      </c>
      <c r="AG424" s="431">
        <v>0</v>
      </c>
      <c r="AH424" s="431">
        <v>0</v>
      </c>
      <c r="AI424" s="431">
        <v>0</v>
      </c>
      <c r="AJ424" s="431">
        <v>0</v>
      </c>
      <c r="AK424" s="431">
        <v>0</v>
      </c>
      <c r="AL424" s="432">
        <v>0</v>
      </c>
      <c r="AM424" s="431">
        <v>0</v>
      </c>
      <c r="AN424" s="432">
        <v>0</v>
      </c>
      <c r="AO424" s="431">
        <v>0</v>
      </c>
      <c r="AP424" s="431">
        <v>0</v>
      </c>
      <c r="AQ424" s="431"/>
    </row>
    <row r="425" spans="1:43" ht="12.75" customHeight="1">
      <c r="A425" s="157">
        <v>424</v>
      </c>
      <c r="B425" s="341">
        <v>42082</v>
      </c>
      <c r="C425" s="430" t="s">
        <v>1321</v>
      </c>
      <c r="D425" s="430" t="s">
        <v>1251</v>
      </c>
      <c r="E425" s="430"/>
      <c r="F425" s="430" t="s">
        <v>7101</v>
      </c>
      <c r="G425" s="359"/>
      <c r="H425" s="221" t="s">
        <v>7248</v>
      </c>
      <c r="I425" s="359"/>
      <c r="J425" s="430"/>
      <c r="K425" s="430" t="s">
        <v>1259</v>
      </c>
      <c r="L425" s="430" t="s">
        <v>1256</v>
      </c>
      <c r="M425" s="430" t="s">
        <v>7158</v>
      </c>
      <c r="N425" s="430" t="s">
        <v>1261</v>
      </c>
      <c r="O425" s="175">
        <v>43</v>
      </c>
      <c r="P425" s="175">
        <v>43</v>
      </c>
      <c r="Q425" s="175"/>
      <c r="R425" s="431"/>
      <c r="S425" s="431">
        <v>0</v>
      </c>
      <c r="T425" s="431">
        <v>0</v>
      </c>
      <c r="U425" s="431">
        <v>43</v>
      </c>
      <c r="V425" s="431">
        <v>258</v>
      </c>
      <c r="W425" s="431">
        <v>258</v>
      </c>
      <c r="X425" s="431">
        <v>43</v>
      </c>
      <c r="Y425" s="431">
        <v>43</v>
      </c>
      <c r="Z425" s="431">
        <v>0</v>
      </c>
      <c r="AA425" s="431">
        <v>0</v>
      </c>
      <c r="AB425" s="431">
        <v>43</v>
      </c>
      <c r="AC425" s="431">
        <v>0</v>
      </c>
      <c r="AD425" s="431">
        <v>0</v>
      </c>
      <c r="AE425" s="431">
        <v>0</v>
      </c>
      <c r="AF425" s="431">
        <v>0</v>
      </c>
      <c r="AG425" s="431">
        <v>0</v>
      </c>
      <c r="AH425" s="431">
        <v>0</v>
      </c>
      <c r="AI425" s="431">
        <v>0</v>
      </c>
      <c r="AJ425" s="431">
        <v>0</v>
      </c>
      <c r="AK425" s="431">
        <v>0</v>
      </c>
      <c r="AL425" s="432">
        <v>0</v>
      </c>
      <c r="AM425" s="431">
        <v>0</v>
      </c>
      <c r="AN425" s="432">
        <v>0</v>
      </c>
      <c r="AO425" s="431">
        <v>0</v>
      </c>
      <c r="AP425" s="431">
        <v>0</v>
      </c>
      <c r="AQ425" s="431"/>
    </row>
    <row r="426" spans="1:43" ht="12.75" customHeight="1">
      <c r="A426" s="157">
        <v>425</v>
      </c>
      <c r="B426" s="341">
        <v>42084</v>
      </c>
      <c r="C426" s="430" t="s">
        <v>1289</v>
      </c>
      <c r="D426" s="430" t="s">
        <v>1251</v>
      </c>
      <c r="E426" s="430" t="s">
        <v>1289</v>
      </c>
      <c r="F426" s="430" t="s">
        <v>7108</v>
      </c>
      <c r="G426" s="359"/>
      <c r="H426" s="430" t="s">
        <v>7109</v>
      </c>
      <c r="I426" s="359"/>
      <c r="J426" s="430"/>
      <c r="K426" s="430" t="s">
        <v>7126</v>
      </c>
      <c r="L426" s="430" t="s">
        <v>1256</v>
      </c>
      <c r="M426" s="430" t="s">
        <v>7158</v>
      </c>
      <c r="N426" s="430" t="s">
        <v>1261</v>
      </c>
      <c r="O426" s="422">
        <v>250</v>
      </c>
      <c r="P426" s="422">
        <v>250</v>
      </c>
      <c r="Q426" s="422"/>
      <c r="R426" s="431"/>
      <c r="S426" s="431">
        <v>0</v>
      </c>
      <c r="T426" s="431">
        <v>0</v>
      </c>
      <c r="U426" s="431">
        <v>250</v>
      </c>
      <c r="V426" s="431">
        <v>0</v>
      </c>
      <c r="W426" s="431">
        <v>1500</v>
      </c>
      <c r="X426" s="431">
        <v>0</v>
      </c>
      <c r="Y426" s="431">
        <v>0</v>
      </c>
      <c r="Z426" s="431">
        <v>0</v>
      </c>
      <c r="AA426" s="431">
        <v>0</v>
      </c>
      <c r="AB426" s="431">
        <v>0</v>
      </c>
      <c r="AC426" s="431">
        <v>250</v>
      </c>
      <c r="AD426" s="431">
        <v>0</v>
      </c>
      <c r="AE426" s="431">
        <v>0</v>
      </c>
      <c r="AF426" s="431">
        <v>0</v>
      </c>
      <c r="AG426" s="431">
        <v>0</v>
      </c>
      <c r="AH426" s="431">
        <v>0</v>
      </c>
      <c r="AI426" s="431">
        <v>0</v>
      </c>
      <c r="AJ426" s="431">
        <v>0</v>
      </c>
      <c r="AK426" s="431">
        <v>0</v>
      </c>
      <c r="AL426" s="432">
        <v>0</v>
      </c>
      <c r="AM426" s="431">
        <v>250</v>
      </c>
      <c r="AN426" s="432">
        <v>0</v>
      </c>
      <c r="AO426" s="431">
        <v>0</v>
      </c>
      <c r="AP426" s="431">
        <v>0</v>
      </c>
      <c r="AQ426" s="431"/>
    </row>
    <row r="427" spans="1:43" ht="12.75" customHeight="1">
      <c r="A427" s="157">
        <v>426</v>
      </c>
      <c r="B427" s="341">
        <v>42084</v>
      </c>
      <c r="C427" s="430" t="s">
        <v>1289</v>
      </c>
      <c r="D427" s="430" t="s">
        <v>1251</v>
      </c>
      <c r="E427" s="430" t="s">
        <v>1289</v>
      </c>
      <c r="F427" s="430" t="s">
        <v>7082</v>
      </c>
      <c r="G427" s="359"/>
      <c r="H427" s="430" t="s">
        <v>7083</v>
      </c>
      <c r="I427" s="359"/>
      <c r="J427" s="430"/>
      <c r="K427" s="430" t="s">
        <v>7126</v>
      </c>
      <c r="L427" s="430" t="s">
        <v>1256</v>
      </c>
      <c r="M427" s="430" t="s">
        <v>7158</v>
      </c>
      <c r="N427" s="430" t="s">
        <v>1261</v>
      </c>
      <c r="O427" s="422">
        <v>300</v>
      </c>
      <c r="P427" s="422">
        <v>300</v>
      </c>
      <c r="Q427" s="422"/>
      <c r="R427" s="431"/>
      <c r="S427" s="431">
        <v>0</v>
      </c>
      <c r="T427" s="431">
        <v>0</v>
      </c>
      <c r="U427" s="431">
        <v>300</v>
      </c>
      <c r="V427" s="431">
        <v>0</v>
      </c>
      <c r="W427" s="431">
        <v>1800</v>
      </c>
      <c r="X427" s="431">
        <v>0</v>
      </c>
      <c r="Y427" s="431">
        <v>0</v>
      </c>
      <c r="Z427" s="431">
        <v>0</v>
      </c>
      <c r="AA427" s="431">
        <v>0</v>
      </c>
      <c r="AB427" s="431">
        <v>0</v>
      </c>
      <c r="AC427" s="431">
        <v>300</v>
      </c>
      <c r="AD427" s="431">
        <v>0</v>
      </c>
      <c r="AE427" s="431">
        <v>0</v>
      </c>
      <c r="AF427" s="431">
        <v>0</v>
      </c>
      <c r="AG427" s="431">
        <v>0</v>
      </c>
      <c r="AH427" s="431">
        <v>0</v>
      </c>
      <c r="AI427" s="431">
        <v>0</v>
      </c>
      <c r="AJ427" s="431">
        <v>0</v>
      </c>
      <c r="AK427" s="431">
        <v>0</v>
      </c>
      <c r="AL427" s="432">
        <v>0</v>
      </c>
      <c r="AM427" s="431">
        <v>300</v>
      </c>
      <c r="AN427" s="432">
        <v>0</v>
      </c>
      <c r="AO427" s="431">
        <v>0</v>
      </c>
      <c r="AP427" s="431">
        <v>0</v>
      </c>
      <c r="AQ427" s="431"/>
    </row>
    <row r="428" spans="1:43" ht="12.75" customHeight="1">
      <c r="A428" s="157">
        <v>427</v>
      </c>
      <c r="B428" s="341">
        <v>42084</v>
      </c>
      <c r="C428" s="430" t="s">
        <v>1289</v>
      </c>
      <c r="D428" s="430" t="s">
        <v>1251</v>
      </c>
      <c r="E428" s="430" t="s">
        <v>1289</v>
      </c>
      <c r="F428" s="430" t="s">
        <v>7101</v>
      </c>
      <c r="G428" s="359"/>
      <c r="H428" s="430" t="s">
        <v>7122</v>
      </c>
      <c r="I428" s="359"/>
      <c r="J428" s="430"/>
      <c r="K428" s="430" t="s">
        <v>7126</v>
      </c>
      <c r="L428" s="430" t="s">
        <v>1256</v>
      </c>
      <c r="M428" s="430" t="s">
        <v>7158</v>
      </c>
      <c r="N428" s="430" t="s">
        <v>1261</v>
      </c>
      <c r="O428" s="422">
        <v>300</v>
      </c>
      <c r="P428" s="422">
        <v>300</v>
      </c>
      <c r="Q428" s="422"/>
      <c r="R428" s="431"/>
      <c r="S428" s="431">
        <v>0</v>
      </c>
      <c r="T428" s="431">
        <v>0</v>
      </c>
      <c r="U428" s="431">
        <v>300</v>
      </c>
      <c r="V428" s="431">
        <v>0</v>
      </c>
      <c r="W428" s="431">
        <v>1800</v>
      </c>
      <c r="X428" s="431">
        <v>0</v>
      </c>
      <c r="Y428" s="431">
        <v>0</v>
      </c>
      <c r="Z428" s="431">
        <v>0</v>
      </c>
      <c r="AA428" s="431">
        <v>0</v>
      </c>
      <c r="AB428" s="431">
        <v>0</v>
      </c>
      <c r="AC428" s="431">
        <v>300</v>
      </c>
      <c r="AD428" s="431">
        <v>0</v>
      </c>
      <c r="AE428" s="431">
        <v>0</v>
      </c>
      <c r="AF428" s="431">
        <v>0</v>
      </c>
      <c r="AG428" s="431">
        <v>0</v>
      </c>
      <c r="AH428" s="431">
        <v>0</v>
      </c>
      <c r="AI428" s="431">
        <v>0</v>
      </c>
      <c r="AJ428" s="431">
        <v>0</v>
      </c>
      <c r="AK428" s="431">
        <v>0</v>
      </c>
      <c r="AL428" s="432">
        <v>0</v>
      </c>
      <c r="AM428" s="431">
        <v>300</v>
      </c>
      <c r="AN428" s="432">
        <v>0</v>
      </c>
      <c r="AO428" s="431">
        <v>0</v>
      </c>
      <c r="AP428" s="431">
        <v>0</v>
      </c>
      <c r="AQ428" s="431"/>
    </row>
    <row r="429" spans="1:43" ht="12.75" customHeight="1">
      <c r="A429" s="157">
        <v>428</v>
      </c>
      <c r="B429" s="341">
        <v>42084</v>
      </c>
      <c r="C429" s="430" t="s">
        <v>1321</v>
      </c>
      <c r="D429" s="430" t="s">
        <v>1251</v>
      </c>
      <c r="E429" s="430"/>
      <c r="F429" s="430" t="s">
        <v>7120</v>
      </c>
      <c r="G429" s="359"/>
      <c r="H429" s="221" t="s">
        <v>7257</v>
      </c>
      <c r="I429" s="359"/>
      <c r="J429" s="430"/>
      <c r="K429" s="430" t="s">
        <v>1259</v>
      </c>
      <c r="L429" s="430" t="s">
        <v>1256</v>
      </c>
      <c r="M429" s="430" t="s">
        <v>7158</v>
      </c>
      <c r="N429" s="430" t="s">
        <v>1261</v>
      </c>
      <c r="O429" s="175">
        <v>100</v>
      </c>
      <c r="P429" s="175">
        <v>100</v>
      </c>
      <c r="Q429" s="175"/>
      <c r="R429" s="431"/>
      <c r="S429" s="431">
        <v>0</v>
      </c>
      <c r="T429" s="431">
        <v>0</v>
      </c>
      <c r="U429" s="431">
        <v>100</v>
      </c>
      <c r="V429" s="431">
        <v>600</v>
      </c>
      <c r="W429" s="431">
        <v>600</v>
      </c>
      <c r="X429" s="431">
        <v>100</v>
      </c>
      <c r="Y429" s="431">
        <v>100</v>
      </c>
      <c r="Z429" s="431">
        <v>0</v>
      </c>
      <c r="AA429" s="431">
        <v>0</v>
      </c>
      <c r="AB429" s="431">
        <v>100</v>
      </c>
      <c r="AC429" s="431">
        <v>0</v>
      </c>
      <c r="AD429" s="431">
        <v>0</v>
      </c>
      <c r="AE429" s="431">
        <v>0</v>
      </c>
      <c r="AF429" s="431">
        <v>0</v>
      </c>
      <c r="AG429" s="431">
        <v>0</v>
      </c>
      <c r="AH429" s="431">
        <v>0</v>
      </c>
      <c r="AI429" s="431">
        <v>0</v>
      </c>
      <c r="AJ429" s="431">
        <v>0</v>
      </c>
      <c r="AK429" s="431">
        <v>0</v>
      </c>
      <c r="AL429" s="432">
        <v>0</v>
      </c>
      <c r="AM429" s="431">
        <v>0</v>
      </c>
      <c r="AN429" s="432">
        <v>0</v>
      </c>
      <c r="AO429" s="431">
        <v>0</v>
      </c>
      <c r="AP429" s="431">
        <v>0</v>
      </c>
      <c r="AQ429" s="431"/>
    </row>
    <row r="430" spans="1:43" ht="12.75" customHeight="1">
      <c r="A430" s="157">
        <v>429</v>
      </c>
      <c r="B430" s="341">
        <v>42085</v>
      </c>
      <c r="C430" s="430" t="s">
        <v>1321</v>
      </c>
      <c r="D430" s="430" t="s">
        <v>1251</v>
      </c>
      <c r="E430" s="430"/>
      <c r="F430" s="430" t="s">
        <v>7101</v>
      </c>
      <c r="G430" s="359"/>
      <c r="H430" s="221" t="s">
        <v>7248</v>
      </c>
      <c r="I430" s="359"/>
      <c r="J430" s="430"/>
      <c r="K430" s="430" t="s">
        <v>1259</v>
      </c>
      <c r="L430" s="430" t="s">
        <v>1256</v>
      </c>
      <c r="M430" s="430" t="s">
        <v>7158</v>
      </c>
      <c r="N430" s="430" t="s">
        <v>1261</v>
      </c>
      <c r="O430" s="175">
        <v>124</v>
      </c>
      <c r="P430" s="175">
        <v>124</v>
      </c>
      <c r="Q430" s="175"/>
      <c r="R430" s="431"/>
      <c r="S430" s="431">
        <v>0</v>
      </c>
      <c r="T430" s="431">
        <v>0</v>
      </c>
      <c r="U430" s="431">
        <v>124</v>
      </c>
      <c r="V430" s="431">
        <v>744</v>
      </c>
      <c r="W430" s="431">
        <v>744</v>
      </c>
      <c r="X430" s="431">
        <v>124</v>
      </c>
      <c r="Y430" s="431">
        <v>124</v>
      </c>
      <c r="Z430" s="431">
        <v>0</v>
      </c>
      <c r="AA430" s="431">
        <v>0</v>
      </c>
      <c r="AB430" s="431">
        <v>124</v>
      </c>
      <c r="AC430" s="431">
        <v>0</v>
      </c>
      <c r="AD430" s="431">
        <v>0</v>
      </c>
      <c r="AE430" s="431">
        <v>0</v>
      </c>
      <c r="AF430" s="431">
        <v>0</v>
      </c>
      <c r="AG430" s="431">
        <v>0</v>
      </c>
      <c r="AH430" s="431">
        <v>0</v>
      </c>
      <c r="AI430" s="431">
        <v>0</v>
      </c>
      <c r="AJ430" s="431">
        <v>0</v>
      </c>
      <c r="AK430" s="431">
        <v>0</v>
      </c>
      <c r="AL430" s="432">
        <v>0</v>
      </c>
      <c r="AM430" s="431">
        <v>0</v>
      </c>
      <c r="AN430" s="432">
        <v>0</v>
      </c>
      <c r="AO430" s="431">
        <v>0</v>
      </c>
      <c r="AP430" s="431">
        <v>0</v>
      </c>
      <c r="AQ430" s="431"/>
    </row>
    <row r="431" spans="1:43" ht="12.75" customHeight="1">
      <c r="A431" s="157">
        <v>430</v>
      </c>
      <c r="B431" s="341">
        <v>42085</v>
      </c>
      <c r="C431" s="430" t="s">
        <v>1321</v>
      </c>
      <c r="D431" s="430" t="s">
        <v>1251</v>
      </c>
      <c r="E431" s="430"/>
      <c r="F431" s="430" t="s">
        <v>7120</v>
      </c>
      <c r="G431" s="359"/>
      <c r="H431" s="221" t="s">
        <v>7257</v>
      </c>
      <c r="I431" s="359"/>
      <c r="J431" s="430"/>
      <c r="K431" s="430" t="s">
        <v>1259</v>
      </c>
      <c r="L431" s="430" t="s">
        <v>1256</v>
      </c>
      <c r="M431" s="430" t="s">
        <v>7158</v>
      </c>
      <c r="N431" s="430" t="s">
        <v>1261</v>
      </c>
      <c r="O431" s="175">
        <v>100</v>
      </c>
      <c r="P431" s="175">
        <v>100</v>
      </c>
      <c r="Q431" s="175"/>
      <c r="R431" s="431"/>
      <c r="S431" s="431">
        <v>0</v>
      </c>
      <c r="T431" s="431">
        <v>0</v>
      </c>
      <c r="U431" s="431">
        <v>100</v>
      </c>
      <c r="V431" s="431">
        <v>600</v>
      </c>
      <c r="W431" s="431">
        <v>600</v>
      </c>
      <c r="X431" s="431">
        <v>100</v>
      </c>
      <c r="Y431" s="431">
        <v>100</v>
      </c>
      <c r="Z431" s="431">
        <v>0</v>
      </c>
      <c r="AA431" s="431">
        <v>0</v>
      </c>
      <c r="AB431" s="431">
        <v>100</v>
      </c>
      <c r="AC431" s="431">
        <v>0</v>
      </c>
      <c r="AD431" s="431">
        <v>0</v>
      </c>
      <c r="AE431" s="431">
        <v>0</v>
      </c>
      <c r="AF431" s="431">
        <v>0</v>
      </c>
      <c r="AG431" s="431">
        <v>0</v>
      </c>
      <c r="AH431" s="431">
        <v>0</v>
      </c>
      <c r="AI431" s="431">
        <v>0</v>
      </c>
      <c r="AJ431" s="431">
        <v>0</v>
      </c>
      <c r="AK431" s="431">
        <v>0</v>
      </c>
      <c r="AL431" s="432">
        <v>0</v>
      </c>
      <c r="AM431" s="431">
        <v>0</v>
      </c>
      <c r="AN431" s="432">
        <v>0</v>
      </c>
      <c r="AO431" s="431">
        <v>0</v>
      </c>
      <c r="AP431" s="431">
        <v>0</v>
      </c>
      <c r="AQ431" s="431"/>
    </row>
    <row r="432" spans="1:43" ht="12.75" customHeight="1">
      <c r="A432" s="157">
        <v>431</v>
      </c>
      <c r="B432" s="341">
        <v>42086</v>
      </c>
      <c r="C432" s="430" t="s">
        <v>1317</v>
      </c>
      <c r="D432" s="430" t="s">
        <v>1250</v>
      </c>
      <c r="E432" s="430"/>
      <c r="F432" s="430" t="s">
        <v>1347</v>
      </c>
      <c r="G432" s="359"/>
      <c r="H432" s="430" t="s">
        <v>7110</v>
      </c>
      <c r="I432" s="359"/>
      <c r="J432" s="430"/>
      <c r="K432" s="430" t="s">
        <v>7126</v>
      </c>
      <c r="L432" s="430" t="s">
        <v>1256</v>
      </c>
      <c r="M432" s="112" t="s">
        <v>7159</v>
      </c>
      <c r="N432" s="430" t="s">
        <v>7125</v>
      </c>
      <c r="O432" s="113">
        <v>320</v>
      </c>
      <c r="P432" s="113"/>
      <c r="Q432" s="422"/>
      <c r="R432" s="113">
        <v>495</v>
      </c>
      <c r="S432" s="223"/>
      <c r="T432" s="223"/>
      <c r="U432" s="223"/>
      <c r="V432" s="223"/>
      <c r="W432" s="223"/>
      <c r="X432" s="223"/>
      <c r="Y432" s="223"/>
      <c r="Z432" s="223"/>
      <c r="AA432" s="223"/>
      <c r="AB432" s="223"/>
      <c r="AC432" s="223"/>
      <c r="AD432" s="223"/>
      <c r="AE432" s="223"/>
      <c r="AF432" s="223"/>
      <c r="AG432" s="223"/>
      <c r="AH432" s="223"/>
      <c r="AI432" s="223"/>
      <c r="AJ432" s="223"/>
      <c r="AK432" s="223"/>
      <c r="AL432" s="223"/>
      <c r="AM432" s="223"/>
      <c r="AN432" s="223"/>
      <c r="AO432" s="223"/>
      <c r="AP432" s="223"/>
      <c r="AQ432" s="223"/>
    </row>
    <row r="433" spans="1:43" ht="12.75" customHeight="1">
      <c r="A433" s="157">
        <v>432</v>
      </c>
      <c r="B433" s="341">
        <v>42086</v>
      </c>
      <c r="C433" s="430" t="s">
        <v>1321</v>
      </c>
      <c r="D433" s="430" t="s">
        <v>1251</v>
      </c>
      <c r="E433" s="430"/>
      <c r="F433" s="430" t="s">
        <v>7101</v>
      </c>
      <c r="G433" s="359"/>
      <c r="H433" s="221" t="s">
        <v>7248</v>
      </c>
      <c r="I433" s="359"/>
      <c r="J433" s="430"/>
      <c r="K433" s="430" t="s">
        <v>1259</v>
      </c>
      <c r="L433" s="430" t="s">
        <v>1256</v>
      </c>
      <c r="M433" s="430" t="s">
        <v>7158</v>
      </c>
      <c r="N433" s="430" t="s">
        <v>1261</v>
      </c>
      <c r="O433" s="175">
        <v>65</v>
      </c>
      <c r="P433" s="175">
        <v>65</v>
      </c>
      <c r="Q433" s="175"/>
      <c r="R433" s="431"/>
      <c r="S433" s="431">
        <v>0</v>
      </c>
      <c r="T433" s="431">
        <v>0</v>
      </c>
      <c r="U433" s="431">
        <v>65</v>
      </c>
      <c r="V433" s="431">
        <v>390</v>
      </c>
      <c r="W433" s="431">
        <v>390</v>
      </c>
      <c r="X433" s="431">
        <v>65</v>
      </c>
      <c r="Y433" s="431">
        <v>65</v>
      </c>
      <c r="Z433" s="431">
        <v>0</v>
      </c>
      <c r="AA433" s="431">
        <v>0</v>
      </c>
      <c r="AB433" s="431">
        <v>65</v>
      </c>
      <c r="AC433" s="431">
        <v>0</v>
      </c>
      <c r="AD433" s="431">
        <v>0</v>
      </c>
      <c r="AE433" s="431">
        <v>0</v>
      </c>
      <c r="AF433" s="431">
        <v>0</v>
      </c>
      <c r="AG433" s="431">
        <v>0</v>
      </c>
      <c r="AH433" s="431">
        <v>0</v>
      </c>
      <c r="AI433" s="431">
        <v>0</v>
      </c>
      <c r="AJ433" s="431">
        <v>0</v>
      </c>
      <c r="AK433" s="431">
        <v>0</v>
      </c>
      <c r="AL433" s="432">
        <v>0</v>
      </c>
      <c r="AM433" s="431">
        <v>0</v>
      </c>
      <c r="AN433" s="432">
        <v>0</v>
      </c>
      <c r="AO433" s="431">
        <v>0</v>
      </c>
      <c r="AP433" s="431">
        <v>0</v>
      </c>
      <c r="AQ433" s="431"/>
    </row>
    <row r="434" spans="1:43" ht="12.75" customHeight="1">
      <c r="A434" s="157">
        <v>433</v>
      </c>
      <c r="B434" s="341">
        <v>42086</v>
      </c>
      <c r="C434" s="430" t="s">
        <v>1321</v>
      </c>
      <c r="D434" s="430" t="s">
        <v>1251</v>
      </c>
      <c r="E434" s="430"/>
      <c r="F434" s="430" t="s">
        <v>7106</v>
      </c>
      <c r="G434" s="359"/>
      <c r="H434" s="430" t="s">
        <v>7107</v>
      </c>
      <c r="I434" s="359"/>
      <c r="J434" s="430"/>
      <c r="K434" s="430" t="s">
        <v>1259</v>
      </c>
      <c r="L434" s="430" t="s">
        <v>1256</v>
      </c>
      <c r="M434" s="430" t="s">
        <v>7158</v>
      </c>
      <c r="N434" s="430" t="s">
        <v>1261</v>
      </c>
      <c r="O434" s="431">
        <v>150</v>
      </c>
      <c r="P434" s="422">
        <v>150</v>
      </c>
      <c r="Q434" s="422"/>
      <c r="R434" s="431"/>
      <c r="S434" s="431">
        <v>0</v>
      </c>
      <c r="T434" s="431">
        <v>0</v>
      </c>
      <c r="U434" s="431">
        <v>150</v>
      </c>
      <c r="V434" s="431">
        <v>900</v>
      </c>
      <c r="W434" s="431">
        <v>900</v>
      </c>
      <c r="X434" s="431">
        <v>150</v>
      </c>
      <c r="Y434" s="431">
        <v>150</v>
      </c>
      <c r="Z434" s="431">
        <v>0</v>
      </c>
      <c r="AA434" s="431">
        <v>0</v>
      </c>
      <c r="AB434" s="431">
        <v>150</v>
      </c>
      <c r="AC434" s="431">
        <v>0</v>
      </c>
      <c r="AD434" s="431">
        <v>0</v>
      </c>
      <c r="AE434" s="431">
        <v>0</v>
      </c>
      <c r="AF434" s="431">
        <v>0</v>
      </c>
      <c r="AG434" s="431">
        <v>0</v>
      </c>
      <c r="AH434" s="431">
        <v>0</v>
      </c>
      <c r="AI434" s="431">
        <v>0</v>
      </c>
      <c r="AJ434" s="431">
        <v>0</v>
      </c>
      <c r="AK434" s="431">
        <v>0</v>
      </c>
      <c r="AL434" s="432">
        <v>0</v>
      </c>
      <c r="AM434" s="431">
        <v>0</v>
      </c>
      <c r="AN434" s="432">
        <v>0</v>
      </c>
      <c r="AO434" s="431">
        <v>0</v>
      </c>
      <c r="AP434" s="431">
        <v>0</v>
      </c>
      <c r="AQ434" s="431"/>
    </row>
    <row r="435" spans="1:43" ht="12.75" customHeight="1">
      <c r="A435" s="157">
        <v>434</v>
      </c>
      <c r="B435" s="341">
        <v>42086</v>
      </c>
      <c r="C435" s="430" t="s">
        <v>1321</v>
      </c>
      <c r="D435" s="430" t="s">
        <v>1251</v>
      </c>
      <c r="E435" s="430"/>
      <c r="F435" s="430" t="s">
        <v>7120</v>
      </c>
      <c r="G435" s="359"/>
      <c r="H435" s="221" t="s">
        <v>7257</v>
      </c>
      <c r="I435" s="359"/>
      <c r="J435" s="430"/>
      <c r="K435" s="430" t="s">
        <v>1259</v>
      </c>
      <c r="L435" s="430" t="s">
        <v>1256</v>
      </c>
      <c r="M435" s="430" t="s">
        <v>7158</v>
      </c>
      <c r="N435" s="430" t="s">
        <v>1261</v>
      </c>
      <c r="O435" s="175">
        <v>100</v>
      </c>
      <c r="P435" s="175">
        <v>100</v>
      </c>
      <c r="Q435" s="175"/>
      <c r="R435" s="431"/>
      <c r="S435" s="431">
        <v>0</v>
      </c>
      <c r="T435" s="431">
        <v>0</v>
      </c>
      <c r="U435" s="431">
        <v>100</v>
      </c>
      <c r="V435" s="431">
        <v>600</v>
      </c>
      <c r="W435" s="431">
        <v>600</v>
      </c>
      <c r="X435" s="431">
        <v>100</v>
      </c>
      <c r="Y435" s="431">
        <v>100</v>
      </c>
      <c r="Z435" s="431">
        <v>0</v>
      </c>
      <c r="AA435" s="431">
        <v>0</v>
      </c>
      <c r="AB435" s="431">
        <v>100</v>
      </c>
      <c r="AC435" s="431">
        <v>0</v>
      </c>
      <c r="AD435" s="431">
        <v>0</v>
      </c>
      <c r="AE435" s="431">
        <v>0</v>
      </c>
      <c r="AF435" s="431">
        <v>0</v>
      </c>
      <c r="AG435" s="431">
        <v>0</v>
      </c>
      <c r="AH435" s="431">
        <v>0</v>
      </c>
      <c r="AI435" s="431">
        <v>0</v>
      </c>
      <c r="AJ435" s="431">
        <v>0</v>
      </c>
      <c r="AK435" s="431">
        <v>0</v>
      </c>
      <c r="AL435" s="432">
        <v>0</v>
      </c>
      <c r="AM435" s="431">
        <v>0</v>
      </c>
      <c r="AN435" s="432">
        <v>0</v>
      </c>
      <c r="AO435" s="431">
        <v>0</v>
      </c>
      <c r="AP435" s="431">
        <v>0</v>
      </c>
      <c r="AQ435" s="431"/>
    </row>
    <row r="436" spans="1:43" ht="12.75" customHeight="1">
      <c r="A436" s="157">
        <v>435</v>
      </c>
      <c r="B436" s="341">
        <v>42087</v>
      </c>
      <c r="C436" s="430" t="s">
        <v>1289</v>
      </c>
      <c r="D436" s="430" t="s">
        <v>1251</v>
      </c>
      <c r="E436" s="430" t="s">
        <v>1289</v>
      </c>
      <c r="F436" s="430" t="s">
        <v>7082</v>
      </c>
      <c r="G436" s="359"/>
      <c r="H436" s="430" t="s">
        <v>7084</v>
      </c>
      <c r="I436" s="359"/>
      <c r="J436" s="430"/>
      <c r="K436" s="430" t="s">
        <v>7126</v>
      </c>
      <c r="L436" s="430" t="s">
        <v>1256</v>
      </c>
      <c r="M436" s="430" t="s">
        <v>7158</v>
      </c>
      <c r="N436" s="430" t="s">
        <v>1261</v>
      </c>
      <c r="O436" s="422">
        <v>300</v>
      </c>
      <c r="P436" s="422">
        <v>300</v>
      </c>
      <c r="Q436" s="422"/>
      <c r="R436" s="431"/>
      <c r="S436" s="431">
        <v>0</v>
      </c>
      <c r="T436" s="431">
        <v>0</v>
      </c>
      <c r="U436" s="431">
        <v>300</v>
      </c>
      <c r="V436" s="431">
        <v>0</v>
      </c>
      <c r="W436" s="431">
        <v>1800</v>
      </c>
      <c r="X436" s="431">
        <v>0</v>
      </c>
      <c r="Y436" s="431">
        <v>0</v>
      </c>
      <c r="Z436" s="431">
        <v>0</v>
      </c>
      <c r="AA436" s="431">
        <v>0</v>
      </c>
      <c r="AB436" s="431">
        <v>0</v>
      </c>
      <c r="AC436" s="431">
        <v>300</v>
      </c>
      <c r="AD436" s="431">
        <v>0</v>
      </c>
      <c r="AE436" s="431">
        <v>0</v>
      </c>
      <c r="AF436" s="431">
        <v>0</v>
      </c>
      <c r="AG436" s="431">
        <v>0</v>
      </c>
      <c r="AH436" s="431">
        <v>0</v>
      </c>
      <c r="AI436" s="431">
        <v>0</v>
      </c>
      <c r="AJ436" s="431">
        <v>0</v>
      </c>
      <c r="AK436" s="431">
        <v>0</v>
      </c>
      <c r="AL436" s="432">
        <v>0</v>
      </c>
      <c r="AM436" s="431">
        <v>300</v>
      </c>
      <c r="AN436" s="432">
        <v>0</v>
      </c>
      <c r="AO436" s="431">
        <v>0</v>
      </c>
      <c r="AP436" s="431">
        <v>0</v>
      </c>
      <c r="AQ436" s="431"/>
    </row>
    <row r="437" spans="1:43" ht="12.75" customHeight="1">
      <c r="A437" s="157">
        <v>436</v>
      </c>
      <c r="B437" s="341">
        <v>42087</v>
      </c>
      <c r="C437" s="430" t="s">
        <v>1321</v>
      </c>
      <c r="D437" s="430" t="s">
        <v>1251</v>
      </c>
      <c r="E437" s="430"/>
      <c r="F437" s="430" t="s">
        <v>7082</v>
      </c>
      <c r="G437" s="359"/>
      <c r="H437" s="430" t="s">
        <v>7256</v>
      </c>
      <c r="I437" s="359"/>
      <c r="J437" s="430"/>
      <c r="K437" s="430" t="s">
        <v>1259</v>
      </c>
      <c r="L437" s="430" t="s">
        <v>1256</v>
      </c>
      <c r="M437" s="430" t="s">
        <v>7158</v>
      </c>
      <c r="N437" s="430" t="s">
        <v>1261</v>
      </c>
      <c r="O437" s="175">
        <v>710</v>
      </c>
      <c r="P437" s="175">
        <v>710</v>
      </c>
      <c r="Q437" s="175"/>
      <c r="R437" s="431"/>
      <c r="S437" s="431">
        <v>0</v>
      </c>
      <c r="T437" s="431">
        <v>0</v>
      </c>
      <c r="U437" s="431">
        <v>710</v>
      </c>
      <c r="V437" s="431">
        <v>4260</v>
      </c>
      <c r="W437" s="431">
        <v>4260</v>
      </c>
      <c r="X437" s="431">
        <v>710</v>
      </c>
      <c r="Y437" s="431">
        <v>710</v>
      </c>
      <c r="Z437" s="431">
        <v>0</v>
      </c>
      <c r="AA437" s="431">
        <v>0</v>
      </c>
      <c r="AB437" s="431">
        <v>710</v>
      </c>
      <c r="AC437" s="431">
        <v>0</v>
      </c>
      <c r="AD437" s="431">
        <v>0</v>
      </c>
      <c r="AE437" s="431">
        <v>0</v>
      </c>
      <c r="AF437" s="431">
        <v>0</v>
      </c>
      <c r="AG437" s="431">
        <v>0</v>
      </c>
      <c r="AH437" s="431">
        <v>0</v>
      </c>
      <c r="AI437" s="431">
        <v>0</v>
      </c>
      <c r="AJ437" s="431">
        <v>0</v>
      </c>
      <c r="AK437" s="431">
        <v>0</v>
      </c>
      <c r="AL437" s="432">
        <v>0</v>
      </c>
      <c r="AM437" s="431">
        <v>0</v>
      </c>
      <c r="AN437" s="432">
        <v>0</v>
      </c>
      <c r="AO437" s="431">
        <v>0</v>
      </c>
      <c r="AP437" s="431">
        <v>0</v>
      </c>
      <c r="AQ437" s="431"/>
    </row>
    <row r="438" spans="1:43" ht="12.75" customHeight="1">
      <c r="A438" s="157">
        <v>437</v>
      </c>
      <c r="B438" s="342">
        <v>42088</v>
      </c>
      <c r="C438" s="430" t="s">
        <v>1289</v>
      </c>
      <c r="D438" s="430" t="s">
        <v>1251</v>
      </c>
      <c r="E438" s="430" t="s">
        <v>1289</v>
      </c>
      <c r="F438" s="430" t="s">
        <v>7097</v>
      </c>
      <c r="G438" s="359"/>
      <c r="H438" s="430" t="s">
        <v>7114</v>
      </c>
      <c r="I438" s="359"/>
      <c r="J438" s="430"/>
      <c r="K438" s="430" t="s">
        <v>7126</v>
      </c>
      <c r="L438" s="430" t="s">
        <v>1256</v>
      </c>
      <c r="M438" s="430" t="s">
        <v>7158</v>
      </c>
      <c r="N438" s="430" t="s">
        <v>1261</v>
      </c>
      <c r="O438" s="422">
        <v>150</v>
      </c>
      <c r="P438" s="422">
        <v>150</v>
      </c>
      <c r="Q438" s="422"/>
      <c r="R438" s="431"/>
      <c r="S438" s="431">
        <v>0</v>
      </c>
      <c r="T438" s="431">
        <v>0</v>
      </c>
      <c r="U438" s="431">
        <v>150</v>
      </c>
      <c r="V438" s="431">
        <v>900</v>
      </c>
      <c r="W438" s="431">
        <v>900</v>
      </c>
      <c r="X438" s="431">
        <v>300</v>
      </c>
      <c r="Y438" s="431">
        <v>0</v>
      </c>
      <c r="Z438" s="431">
        <v>0</v>
      </c>
      <c r="AA438" s="431">
        <v>0</v>
      </c>
      <c r="AB438" s="431">
        <v>150</v>
      </c>
      <c r="AC438" s="431">
        <v>150</v>
      </c>
      <c r="AD438" s="431">
        <v>0</v>
      </c>
      <c r="AE438" s="431">
        <v>0</v>
      </c>
      <c r="AF438" s="431">
        <v>0</v>
      </c>
      <c r="AG438" s="431">
        <v>0</v>
      </c>
      <c r="AH438" s="431">
        <v>0</v>
      </c>
      <c r="AI438" s="431">
        <v>0</v>
      </c>
      <c r="AJ438" s="431">
        <v>0</v>
      </c>
      <c r="AK438" s="431">
        <v>0</v>
      </c>
      <c r="AL438" s="432">
        <v>150</v>
      </c>
      <c r="AM438" s="431">
        <v>150</v>
      </c>
      <c r="AN438" s="432">
        <v>0</v>
      </c>
      <c r="AO438" s="431">
        <v>0</v>
      </c>
      <c r="AP438" s="431">
        <v>900</v>
      </c>
      <c r="AQ438" s="431"/>
    </row>
    <row r="439" spans="1:43" ht="12.75" customHeight="1">
      <c r="A439" s="157">
        <v>438</v>
      </c>
      <c r="B439" s="342">
        <v>42088</v>
      </c>
      <c r="C439" s="430" t="s">
        <v>1289</v>
      </c>
      <c r="D439" s="430" t="s">
        <v>1251</v>
      </c>
      <c r="E439" s="430" t="s">
        <v>1289</v>
      </c>
      <c r="F439" s="430" t="s">
        <v>7099</v>
      </c>
      <c r="G439" s="359"/>
      <c r="H439" s="430" t="s">
        <v>7100</v>
      </c>
      <c r="I439" s="359"/>
      <c r="J439" s="430"/>
      <c r="K439" s="430" t="s">
        <v>7126</v>
      </c>
      <c r="L439" s="430" t="s">
        <v>1256</v>
      </c>
      <c r="M439" s="430" t="s">
        <v>7158</v>
      </c>
      <c r="N439" s="430" t="s">
        <v>1261</v>
      </c>
      <c r="O439" s="422">
        <v>150</v>
      </c>
      <c r="P439" s="422">
        <v>150</v>
      </c>
      <c r="Q439" s="422"/>
      <c r="R439" s="431"/>
      <c r="S439" s="431">
        <v>0</v>
      </c>
      <c r="T439" s="431">
        <v>0</v>
      </c>
      <c r="U439" s="431">
        <v>150</v>
      </c>
      <c r="V439" s="431">
        <v>900</v>
      </c>
      <c r="W439" s="431">
        <v>900</v>
      </c>
      <c r="X439" s="431">
        <v>300</v>
      </c>
      <c r="Y439" s="431">
        <v>0</v>
      </c>
      <c r="Z439" s="431">
        <v>0</v>
      </c>
      <c r="AA439" s="431">
        <v>0</v>
      </c>
      <c r="AB439" s="431">
        <v>150</v>
      </c>
      <c r="AC439" s="431">
        <v>150</v>
      </c>
      <c r="AD439" s="431">
        <v>0</v>
      </c>
      <c r="AE439" s="431">
        <v>0</v>
      </c>
      <c r="AF439" s="431">
        <v>0</v>
      </c>
      <c r="AG439" s="431">
        <v>0</v>
      </c>
      <c r="AH439" s="431">
        <v>0</v>
      </c>
      <c r="AI439" s="431">
        <v>0</v>
      </c>
      <c r="AJ439" s="431">
        <v>0</v>
      </c>
      <c r="AK439" s="431">
        <v>0</v>
      </c>
      <c r="AL439" s="432">
        <v>150</v>
      </c>
      <c r="AM439" s="431">
        <v>150</v>
      </c>
      <c r="AN439" s="432">
        <v>0</v>
      </c>
      <c r="AO439" s="431">
        <v>0</v>
      </c>
      <c r="AP439" s="431">
        <v>900</v>
      </c>
      <c r="AQ439" s="431"/>
    </row>
    <row r="440" spans="1:43" ht="12.75" customHeight="1">
      <c r="A440" s="157">
        <v>439</v>
      </c>
      <c r="B440" s="342">
        <v>42088</v>
      </c>
      <c r="C440" s="430" t="s">
        <v>1289</v>
      </c>
      <c r="D440" s="430" t="s">
        <v>1251</v>
      </c>
      <c r="E440" s="430" t="s">
        <v>1289</v>
      </c>
      <c r="F440" s="430" t="s">
        <v>7104</v>
      </c>
      <c r="G440" s="359"/>
      <c r="H440" s="430" t="s">
        <v>7105</v>
      </c>
      <c r="I440" s="359"/>
      <c r="J440" s="430"/>
      <c r="K440" s="430" t="s">
        <v>7126</v>
      </c>
      <c r="L440" s="430" t="s">
        <v>1256</v>
      </c>
      <c r="M440" s="430" t="s">
        <v>7158</v>
      </c>
      <c r="N440" s="430" t="s">
        <v>1261</v>
      </c>
      <c r="O440" s="422">
        <v>275</v>
      </c>
      <c r="P440" s="422">
        <v>275</v>
      </c>
      <c r="Q440" s="422"/>
      <c r="R440" s="431"/>
      <c r="S440" s="431">
        <v>0</v>
      </c>
      <c r="T440" s="431">
        <v>0</v>
      </c>
      <c r="U440" s="431">
        <v>275</v>
      </c>
      <c r="V440" s="431">
        <v>1100</v>
      </c>
      <c r="W440" s="431">
        <v>1100</v>
      </c>
      <c r="X440" s="431">
        <v>0</v>
      </c>
      <c r="Y440" s="431">
        <v>0</v>
      </c>
      <c r="Z440" s="431">
        <v>0</v>
      </c>
      <c r="AA440" s="431">
        <v>275</v>
      </c>
      <c r="AB440" s="431">
        <v>275</v>
      </c>
      <c r="AC440" s="431">
        <v>275</v>
      </c>
      <c r="AD440" s="431">
        <v>0</v>
      </c>
      <c r="AE440" s="431">
        <v>0</v>
      </c>
      <c r="AF440" s="431">
        <v>0</v>
      </c>
      <c r="AG440" s="431">
        <v>0</v>
      </c>
      <c r="AH440" s="431">
        <v>0</v>
      </c>
      <c r="AI440" s="431">
        <v>0</v>
      </c>
      <c r="AJ440" s="431">
        <v>0</v>
      </c>
      <c r="AK440" s="431">
        <v>0</v>
      </c>
      <c r="AL440" s="432">
        <v>275</v>
      </c>
      <c r="AM440" s="431">
        <v>275</v>
      </c>
      <c r="AN440" s="432">
        <v>0</v>
      </c>
      <c r="AO440" s="431">
        <v>0</v>
      </c>
      <c r="AP440" s="431">
        <v>1100</v>
      </c>
      <c r="AQ440" s="431"/>
    </row>
    <row r="441" spans="1:43" ht="12.75" customHeight="1">
      <c r="A441" s="157">
        <v>440</v>
      </c>
      <c r="B441" s="342">
        <v>42088</v>
      </c>
      <c r="C441" s="430" t="s">
        <v>1289</v>
      </c>
      <c r="D441" s="430" t="s">
        <v>1251</v>
      </c>
      <c r="E441" s="430" t="s">
        <v>1289</v>
      </c>
      <c r="F441" s="430" t="s">
        <v>7104</v>
      </c>
      <c r="G441" s="359"/>
      <c r="H441" s="430" t="s">
        <v>7105</v>
      </c>
      <c r="I441" s="359"/>
      <c r="J441" s="430"/>
      <c r="K441" s="430" t="s">
        <v>7126</v>
      </c>
      <c r="L441" s="430" t="s">
        <v>1256</v>
      </c>
      <c r="M441" s="430" t="s">
        <v>7158</v>
      </c>
      <c r="N441" s="430" t="s">
        <v>1261</v>
      </c>
      <c r="O441" s="422">
        <v>100</v>
      </c>
      <c r="P441" s="422">
        <v>100</v>
      </c>
      <c r="Q441" s="422"/>
      <c r="R441" s="431"/>
      <c r="S441" s="431">
        <v>0</v>
      </c>
      <c r="T441" s="431">
        <v>0</v>
      </c>
      <c r="U441" s="431">
        <v>100</v>
      </c>
      <c r="V441" s="431">
        <v>400</v>
      </c>
      <c r="W441" s="431">
        <v>400</v>
      </c>
      <c r="X441" s="431">
        <v>0</v>
      </c>
      <c r="Y441" s="431">
        <v>0</v>
      </c>
      <c r="Z441" s="431">
        <v>0</v>
      </c>
      <c r="AA441" s="431">
        <v>100</v>
      </c>
      <c r="AB441" s="431">
        <v>100</v>
      </c>
      <c r="AC441" s="431">
        <v>100</v>
      </c>
      <c r="AD441" s="431">
        <v>0</v>
      </c>
      <c r="AE441" s="431">
        <v>0</v>
      </c>
      <c r="AF441" s="431">
        <v>0</v>
      </c>
      <c r="AG441" s="431">
        <v>0</v>
      </c>
      <c r="AH441" s="431">
        <v>0</v>
      </c>
      <c r="AI441" s="431">
        <v>0</v>
      </c>
      <c r="AJ441" s="431">
        <v>0</v>
      </c>
      <c r="AK441" s="431">
        <v>0</v>
      </c>
      <c r="AL441" s="432">
        <v>100</v>
      </c>
      <c r="AM441" s="431">
        <v>100</v>
      </c>
      <c r="AN441" s="432">
        <v>0</v>
      </c>
      <c r="AO441" s="431">
        <v>0</v>
      </c>
      <c r="AP441" s="431">
        <v>400</v>
      </c>
      <c r="AQ441" s="431"/>
    </row>
    <row r="442" spans="1:43" ht="12.75" customHeight="1">
      <c r="A442" s="157">
        <v>441</v>
      </c>
      <c r="B442" s="342">
        <v>42088</v>
      </c>
      <c r="C442" s="430" t="s">
        <v>1289</v>
      </c>
      <c r="D442" s="430" t="s">
        <v>1251</v>
      </c>
      <c r="E442" s="430" t="s">
        <v>1289</v>
      </c>
      <c r="F442" s="430" t="s">
        <v>7104</v>
      </c>
      <c r="G442" s="359"/>
      <c r="H442" s="430" t="s">
        <v>7105</v>
      </c>
      <c r="I442" s="359"/>
      <c r="J442" s="430"/>
      <c r="K442" s="430" t="s">
        <v>7126</v>
      </c>
      <c r="L442" s="430" t="s">
        <v>1256</v>
      </c>
      <c r="M442" s="430" t="s">
        <v>7158</v>
      </c>
      <c r="N442" s="430" t="s">
        <v>1261</v>
      </c>
      <c r="O442" s="422">
        <v>200</v>
      </c>
      <c r="P442" s="422">
        <v>200</v>
      </c>
      <c r="Q442" s="422"/>
      <c r="R442" s="431"/>
      <c r="S442" s="431">
        <v>0</v>
      </c>
      <c r="T442" s="431">
        <v>0</v>
      </c>
      <c r="U442" s="431">
        <v>200</v>
      </c>
      <c r="V442" s="431">
        <v>1200</v>
      </c>
      <c r="W442" s="431">
        <v>1200</v>
      </c>
      <c r="X442" s="431">
        <v>400</v>
      </c>
      <c r="Y442" s="431">
        <v>0</v>
      </c>
      <c r="Z442" s="431">
        <v>0</v>
      </c>
      <c r="AA442" s="431">
        <v>0</v>
      </c>
      <c r="AB442" s="431">
        <v>200</v>
      </c>
      <c r="AC442" s="431">
        <v>200</v>
      </c>
      <c r="AD442" s="431">
        <v>0</v>
      </c>
      <c r="AE442" s="431">
        <v>0</v>
      </c>
      <c r="AF442" s="431">
        <v>0</v>
      </c>
      <c r="AG442" s="431">
        <v>0</v>
      </c>
      <c r="AH442" s="431">
        <v>0</v>
      </c>
      <c r="AI442" s="431">
        <v>0</v>
      </c>
      <c r="AJ442" s="431">
        <v>0</v>
      </c>
      <c r="AK442" s="431">
        <v>0</v>
      </c>
      <c r="AL442" s="432">
        <v>200</v>
      </c>
      <c r="AM442" s="431">
        <v>200</v>
      </c>
      <c r="AN442" s="432">
        <v>0</v>
      </c>
      <c r="AO442" s="431">
        <v>0</v>
      </c>
      <c r="AP442" s="431">
        <v>1200</v>
      </c>
      <c r="AQ442" s="431"/>
    </row>
    <row r="443" spans="1:43" ht="12.75" customHeight="1">
      <c r="A443" s="157">
        <v>442</v>
      </c>
      <c r="B443" s="342">
        <v>42088</v>
      </c>
      <c r="C443" s="430" t="s">
        <v>1289</v>
      </c>
      <c r="D443" s="430" t="s">
        <v>1251</v>
      </c>
      <c r="E443" s="430" t="s">
        <v>1289</v>
      </c>
      <c r="F443" s="430" t="s">
        <v>7089</v>
      </c>
      <c r="G443" s="359"/>
      <c r="H443" s="430" t="s">
        <v>7090</v>
      </c>
      <c r="I443" s="359"/>
      <c r="J443" s="430"/>
      <c r="K443" s="430" t="s">
        <v>7126</v>
      </c>
      <c r="L443" s="430" t="s">
        <v>1256</v>
      </c>
      <c r="M443" s="430" t="s">
        <v>7158</v>
      </c>
      <c r="N443" s="430" t="s">
        <v>1261</v>
      </c>
      <c r="O443" s="422">
        <v>150</v>
      </c>
      <c r="P443" s="422">
        <v>150</v>
      </c>
      <c r="Q443" s="422"/>
      <c r="R443" s="431"/>
      <c r="S443" s="431">
        <v>0</v>
      </c>
      <c r="T443" s="431">
        <v>0</v>
      </c>
      <c r="U443" s="431">
        <v>150</v>
      </c>
      <c r="V443" s="431">
        <v>900</v>
      </c>
      <c r="W443" s="431">
        <v>900</v>
      </c>
      <c r="X443" s="431">
        <v>300</v>
      </c>
      <c r="Y443" s="431">
        <v>0</v>
      </c>
      <c r="Z443" s="431">
        <v>0</v>
      </c>
      <c r="AA443" s="431">
        <v>0</v>
      </c>
      <c r="AB443" s="431">
        <v>150</v>
      </c>
      <c r="AC443" s="431">
        <v>150</v>
      </c>
      <c r="AD443" s="431">
        <v>0</v>
      </c>
      <c r="AE443" s="431">
        <v>0</v>
      </c>
      <c r="AF443" s="431">
        <v>0</v>
      </c>
      <c r="AG443" s="431">
        <v>0</v>
      </c>
      <c r="AH443" s="431">
        <v>0</v>
      </c>
      <c r="AI443" s="431">
        <v>0</v>
      </c>
      <c r="AJ443" s="431">
        <v>0</v>
      </c>
      <c r="AK443" s="431">
        <v>0</v>
      </c>
      <c r="AL443" s="432">
        <v>150</v>
      </c>
      <c r="AM443" s="431">
        <v>150</v>
      </c>
      <c r="AN443" s="432">
        <v>0</v>
      </c>
      <c r="AO443" s="431">
        <v>0</v>
      </c>
      <c r="AP443" s="431">
        <v>900</v>
      </c>
      <c r="AQ443" s="431"/>
    </row>
    <row r="444" spans="1:43" ht="12.75" customHeight="1">
      <c r="A444" s="157">
        <v>443</v>
      </c>
      <c r="B444" s="341">
        <v>42088</v>
      </c>
      <c r="C444" s="430" t="s">
        <v>1321</v>
      </c>
      <c r="D444" s="430" t="s">
        <v>1251</v>
      </c>
      <c r="E444" s="430"/>
      <c r="F444" s="430" t="s">
        <v>7101</v>
      </c>
      <c r="G444" s="359"/>
      <c r="H444" s="221" t="s">
        <v>7248</v>
      </c>
      <c r="I444" s="359"/>
      <c r="J444" s="430"/>
      <c r="K444" s="430" t="s">
        <v>1259</v>
      </c>
      <c r="L444" s="430" t="s">
        <v>1256</v>
      </c>
      <c r="M444" s="430" t="s">
        <v>7158</v>
      </c>
      <c r="N444" s="430" t="s">
        <v>1261</v>
      </c>
      <c r="O444" s="175">
        <v>60</v>
      </c>
      <c r="P444" s="175">
        <v>60</v>
      </c>
      <c r="Q444" s="175"/>
      <c r="R444" s="431"/>
      <c r="S444" s="431">
        <v>0</v>
      </c>
      <c r="T444" s="431">
        <v>0</v>
      </c>
      <c r="U444" s="431">
        <v>60</v>
      </c>
      <c r="V444" s="431">
        <v>360</v>
      </c>
      <c r="W444" s="431">
        <v>360</v>
      </c>
      <c r="X444" s="431">
        <v>60</v>
      </c>
      <c r="Y444" s="431">
        <v>60</v>
      </c>
      <c r="Z444" s="431">
        <v>0</v>
      </c>
      <c r="AA444" s="431">
        <v>0</v>
      </c>
      <c r="AB444" s="431">
        <v>60</v>
      </c>
      <c r="AC444" s="431">
        <v>0</v>
      </c>
      <c r="AD444" s="431">
        <v>0</v>
      </c>
      <c r="AE444" s="431">
        <v>0</v>
      </c>
      <c r="AF444" s="431">
        <v>0</v>
      </c>
      <c r="AG444" s="431">
        <v>0</v>
      </c>
      <c r="AH444" s="431">
        <v>0</v>
      </c>
      <c r="AI444" s="431">
        <v>0</v>
      </c>
      <c r="AJ444" s="431">
        <v>0</v>
      </c>
      <c r="AK444" s="431">
        <v>0</v>
      </c>
      <c r="AL444" s="432">
        <v>0</v>
      </c>
      <c r="AM444" s="431">
        <v>0</v>
      </c>
      <c r="AN444" s="432">
        <v>0</v>
      </c>
      <c r="AO444" s="431">
        <v>0</v>
      </c>
      <c r="AP444" s="431">
        <v>0</v>
      </c>
      <c r="AQ444" s="431"/>
    </row>
    <row r="445" spans="1:43" ht="12.75" customHeight="1">
      <c r="A445" s="157">
        <v>444</v>
      </c>
      <c r="B445" s="341">
        <v>42088</v>
      </c>
      <c r="C445" s="430" t="s">
        <v>1321</v>
      </c>
      <c r="D445" s="430" t="s">
        <v>1251</v>
      </c>
      <c r="E445" s="430"/>
      <c r="F445" s="430" t="s">
        <v>7082</v>
      </c>
      <c r="G445" s="359"/>
      <c r="H445" s="430" t="s">
        <v>7256</v>
      </c>
      <c r="I445" s="359"/>
      <c r="J445" s="430"/>
      <c r="K445" s="430" t="s">
        <v>1259</v>
      </c>
      <c r="L445" s="430" t="s">
        <v>1256</v>
      </c>
      <c r="M445" s="430" t="s">
        <v>7158</v>
      </c>
      <c r="N445" s="430" t="s">
        <v>1261</v>
      </c>
      <c r="O445" s="175">
        <v>290</v>
      </c>
      <c r="P445" s="175">
        <v>290</v>
      </c>
      <c r="Q445" s="175"/>
      <c r="R445" s="431"/>
      <c r="S445" s="431">
        <v>0</v>
      </c>
      <c r="T445" s="431">
        <v>0</v>
      </c>
      <c r="U445" s="431">
        <v>290</v>
      </c>
      <c r="V445" s="431">
        <v>1740</v>
      </c>
      <c r="W445" s="431">
        <v>1740</v>
      </c>
      <c r="X445" s="431">
        <v>290</v>
      </c>
      <c r="Y445" s="431">
        <v>290</v>
      </c>
      <c r="Z445" s="431">
        <v>0</v>
      </c>
      <c r="AA445" s="431">
        <v>0</v>
      </c>
      <c r="AB445" s="431">
        <v>290</v>
      </c>
      <c r="AC445" s="431">
        <v>0</v>
      </c>
      <c r="AD445" s="431">
        <v>0</v>
      </c>
      <c r="AE445" s="431">
        <v>0</v>
      </c>
      <c r="AF445" s="431">
        <v>0</v>
      </c>
      <c r="AG445" s="431">
        <v>0</v>
      </c>
      <c r="AH445" s="431">
        <v>0</v>
      </c>
      <c r="AI445" s="431">
        <v>0</v>
      </c>
      <c r="AJ445" s="431">
        <v>0</v>
      </c>
      <c r="AK445" s="431">
        <v>0</v>
      </c>
      <c r="AL445" s="432">
        <v>0</v>
      </c>
      <c r="AM445" s="431">
        <v>0</v>
      </c>
      <c r="AN445" s="432">
        <v>0</v>
      </c>
      <c r="AO445" s="431">
        <v>0</v>
      </c>
      <c r="AP445" s="431">
        <v>0</v>
      </c>
      <c r="AQ445" s="431"/>
    </row>
    <row r="446" spans="1:43" ht="12.75" customHeight="1">
      <c r="A446" s="157">
        <v>445</v>
      </c>
      <c r="B446" s="341">
        <v>42088</v>
      </c>
      <c r="C446" s="430" t="s">
        <v>1321</v>
      </c>
      <c r="D446" s="430" t="s">
        <v>1251</v>
      </c>
      <c r="E446" s="430"/>
      <c r="F446" s="430" t="s">
        <v>7120</v>
      </c>
      <c r="G446" s="359"/>
      <c r="H446" s="221" t="s">
        <v>7257</v>
      </c>
      <c r="I446" s="359"/>
      <c r="J446" s="430"/>
      <c r="K446" s="430" t="s">
        <v>1259</v>
      </c>
      <c r="L446" s="430" t="s">
        <v>1256</v>
      </c>
      <c r="M446" s="430" t="s">
        <v>7158</v>
      </c>
      <c r="N446" s="430" t="s">
        <v>1261</v>
      </c>
      <c r="O446" s="175">
        <v>100</v>
      </c>
      <c r="P446" s="175">
        <v>100</v>
      </c>
      <c r="Q446" s="175"/>
      <c r="R446" s="431"/>
      <c r="S446" s="431">
        <v>0</v>
      </c>
      <c r="T446" s="431">
        <v>0</v>
      </c>
      <c r="U446" s="431">
        <v>100</v>
      </c>
      <c r="V446" s="431">
        <v>600</v>
      </c>
      <c r="W446" s="431">
        <v>600</v>
      </c>
      <c r="X446" s="431">
        <v>100</v>
      </c>
      <c r="Y446" s="431">
        <v>100</v>
      </c>
      <c r="Z446" s="431">
        <v>0</v>
      </c>
      <c r="AA446" s="431">
        <v>0</v>
      </c>
      <c r="AB446" s="431">
        <v>100</v>
      </c>
      <c r="AC446" s="431">
        <v>0</v>
      </c>
      <c r="AD446" s="431">
        <v>0</v>
      </c>
      <c r="AE446" s="431">
        <v>0</v>
      </c>
      <c r="AF446" s="431">
        <v>0</v>
      </c>
      <c r="AG446" s="431">
        <v>0</v>
      </c>
      <c r="AH446" s="431">
        <v>0</v>
      </c>
      <c r="AI446" s="431">
        <v>0</v>
      </c>
      <c r="AJ446" s="431">
        <v>0</v>
      </c>
      <c r="AK446" s="431">
        <v>0</v>
      </c>
      <c r="AL446" s="432">
        <v>0</v>
      </c>
      <c r="AM446" s="431">
        <v>0</v>
      </c>
      <c r="AN446" s="432">
        <v>0</v>
      </c>
      <c r="AO446" s="431">
        <v>0</v>
      </c>
      <c r="AP446" s="431">
        <v>0</v>
      </c>
      <c r="AQ446" s="431"/>
    </row>
    <row r="447" spans="1:43" ht="12.75" customHeight="1">
      <c r="A447" s="157">
        <v>446</v>
      </c>
      <c r="B447" s="418">
        <v>42089</v>
      </c>
      <c r="C447" s="415" t="s">
        <v>1321</v>
      </c>
      <c r="D447" s="415" t="s">
        <v>1251</v>
      </c>
      <c r="E447" s="231" t="s">
        <v>1293</v>
      </c>
      <c r="F447" s="430" t="s">
        <v>7228</v>
      </c>
      <c r="G447" s="359"/>
      <c r="H447" s="430" t="s">
        <v>7229</v>
      </c>
      <c r="I447" s="359"/>
      <c r="J447" s="430"/>
      <c r="K447" s="430" t="s">
        <v>1259</v>
      </c>
      <c r="L447" s="430" t="s">
        <v>1256</v>
      </c>
      <c r="M447" s="430" t="s">
        <v>7158</v>
      </c>
      <c r="N447" s="430" t="s">
        <v>1261</v>
      </c>
      <c r="O447" s="431">
        <v>105</v>
      </c>
      <c r="P447" s="422">
        <v>105</v>
      </c>
      <c r="Q447" s="422"/>
      <c r="R447" s="431"/>
      <c r="S447" s="162">
        <v>0</v>
      </c>
      <c r="T447" s="162">
        <v>0</v>
      </c>
      <c r="U447" s="162">
        <v>105</v>
      </c>
      <c r="V447" s="162">
        <v>630</v>
      </c>
      <c r="W447" s="162">
        <v>630</v>
      </c>
      <c r="X447" s="162">
        <v>105</v>
      </c>
      <c r="Y447" s="162">
        <v>105</v>
      </c>
      <c r="Z447" s="162">
        <v>0</v>
      </c>
      <c r="AA447" s="162">
        <v>0</v>
      </c>
      <c r="AB447" s="162">
        <v>105</v>
      </c>
      <c r="AC447" s="162">
        <v>105</v>
      </c>
      <c r="AD447" s="431">
        <v>0</v>
      </c>
      <c r="AE447" s="431">
        <v>0</v>
      </c>
      <c r="AF447" s="431">
        <v>0</v>
      </c>
      <c r="AG447" s="431">
        <v>0</v>
      </c>
      <c r="AH447" s="431">
        <v>0</v>
      </c>
      <c r="AI447" s="431">
        <v>0</v>
      </c>
      <c r="AJ447" s="431">
        <v>0</v>
      </c>
      <c r="AK447" s="431">
        <v>0</v>
      </c>
      <c r="AL447" s="432">
        <v>0</v>
      </c>
      <c r="AM447" s="431">
        <v>0</v>
      </c>
      <c r="AN447" s="432">
        <v>0</v>
      </c>
      <c r="AO447" s="431">
        <v>0</v>
      </c>
      <c r="AP447" s="431">
        <v>0</v>
      </c>
      <c r="AQ447" s="431"/>
    </row>
    <row r="448" spans="1:43" ht="12.75" customHeight="1">
      <c r="A448" s="157">
        <v>447</v>
      </c>
      <c r="B448" s="341">
        <v>42089</v>
      </c>
      <c r="C448" s="430" t="s">
        <v>1289</v>
      </c>
      <c r="D448" s="430" t="s">
        <v>1251</v>
      </c>
      <c r="E448" s="430" t="s">
        <v>1289</v>
      </c>
      <c r="F448" s="430" t="s">
        <v>7104</v>
      </c>
      <c r="G448" s="359"/>
      <c r="H448" s="430" t="s">
        <v>7105</v>
      </c>
      <c r="I448" s="359"/>
      <c r="J448" s="430"/>
      <c r="K448" s="430" t="s">
        <v>7126</v>
      </c>
      <c r="L448" s="430" t="s">
        <v>1256</v>
      </c>
      <c r="M448" s="430" t="s">
        <v>7158</v>
      </c>
      <c r="N448" s="430" t="s">
        <v>1261</v>
      </c>
      <c r="O448" s="422">
        <v>200</v>
      </c>
      <c r="P448" s="422">
        <v>200</v>
      </c>
      <c r="Q448" s="422"/>
      <c r="R448" s="431"/>
      <c r="S448" s="431">
        <v>0</v>
      </c>
      <c r="T448" s="431">
        <v>0</v>
      </c>
      <c r="U448" s="431">
        <v>200</v>
      </c>
      <c r="V448" s="431">
        <v>1200</v>
      </c>
      <c r="W448" s="431">
        <v>1200</v>
      </c>
      <c r="X448" s="431">
        <v>400</v>
      </c>
      <c r="Y448" s="431">
        <v>0</v>
      </c>
      <c r="Z448" s="431">
        <v>0</v>
      </c>
      <c r="AA448" s="431">
        <v>0</v>
      </c>
      <c r="AB448" s="431">
        <v>200</v>
      </c>
      <c r="AC448" s="431">
        <v>200</v>
      </c>
      <c r="AD448" s="431">
        <v>0</v>
      </c>
      <c r="AE448" s="431">
        <v>0</v>
      </c>
      <c r="AF448" s="431">
        <v>0</v>
      </c>
      <c r="AG448" s="431">
        <v>0</v>
      </c>
      <c r="AH448" s="431">
        <v>0</v>
      </c>
      <c r="AI448" s="431">
        <v>0</v>
      </c>
      <c r="AJ448" s="431">
        <v>0</v>
      </c>
      <c r="AK448" s="431">
        <v>0</v>
      </c>
      <c r="AL448" s="432">
        <v>200</v>
      </c>
      <c r="AM448" s="431">
        <v>200</v>
      </c>
      <c r="AN448" s="432">
        <v>0</v>
      </c>
      <c r="AO448" s="431">
        <v>0</v>
      </c>
      <c r="AP448" s="431">
        <v>1200</v>
      </c>
      <c r="AQ448" s="431"/>
    </row>
    <row r="449" spans="1:43" ht="12.75" customHeight="1">
      <c r="A449" s="157">
        <v>448</v>
      </c>
      <c r="B449" s="341">
        <v>42089</v>
      </c>
      <c r="C449" s="430" t="s">
        <v>1289</v>
      </c>
      <c r="D449" s="430" t="s">
        <v>1251</v>
      </c>
      <c r="E449" s="430" t="s">
        <v>1289</v>
      </c>
      <c r="F449" s="430" t="s">
        <v>7231</v>
      </c>
      <c r="G449" s="359"/>
      <c r="H449" s="430" t="s">
        <v>7251</v>
      </c>
      <c r="I449" s="359"/>
      <c r="J449" s="430"/>
      <c r="K449" s="430" t="s">
        <v>7126</v>
      </c>
      <c r="L449" s="430" t="s">
        <v>1256</v>
      </c>
      <c r="M449" s="430" t="s">
        <v>7158</v>
      </c>
      <c r="N449" s="430" t="s">
        <v>1261</v>
      </c>
      <c r="O449" s="422">
        <v>500</v>
      </c>
      <c r="P449" s="422">
        <v>500</v>
      </c>
      <c r="Q449" s="422"/>
      <c r="R449" s="431"/>
      <c r="S449" s="431">
        <v>0</v>
      </c>
      <c r="T449" s="431">
        <v>0</v>
      </c>
      <c r="U449" s="431">
        <v>500</v>
      </c>
      <c r="V449" s="431">
        <v>3000</v>
      </c>
      <c r="W449" s="431">
        <v>3000</v>
      </c>
      <c r="X449" s="431">
        <v>1000</v>
      </c>
      <c r="Y449" s="431">
        <v>0</v>
      </c>
      <c r="Z449" s="431">
        <v>0</v>
      </c>
      <c r="AA449" s="431">
        <v>0</v>
      </c>
      <c r="AB449" s="431">
        <v>500</v>
      </c>
      <c r="AC449" s="431">
        <v>500</v>
      </c>
      <c r="AD449" s="431">
        <v>0</v>
      </c>
      <c r="AE449" s="431">
        <v>0</v>
      </c>
      <c r="AF449" s="431">
        <v>0</v>
      </c>
      <c r="AG449" s="431">
        <v>0</v>
      </c>
      <c r="AH449" s="431">
        <v>0</v>
      </c>
      <c r="AI449" s="431">
        <v>0</v>
      </c>
      <c r="AJ449" s="431">
        <v>0</v>
      </c>
      <c r="AK449" s="431">
        <v>0</v>
      </c>
      <c r="AL449" s="432">
        <v>500</v>
      </c>
      <c r="AM449" s="431">
        <v>500</v>
      </c>
      <c r="AN449" s="432">
        <v>0</v>
      </c>
      <c r="AO449" s="431">
        <v>0</v>
      </c>
      <c r="AP449" s="431">
        <v>3000</v>
      </c>
      <c r="AQ449" s="431"/>
    </row>
    <row r="450" spans="1:43" ht="12.75" customHeight="1">
      <c r="A450" s="157">
        <v>449</v>
      </c>
      <c r="B450" s="341">
        <v>42089</v>
      </c>
      <c r="C450" s="430" t="s">
        <v>1289</v>
      </c>
      <c r="D450" s="430" t="s">
        <v>1251</v>
      </c>
      <c r="E450" s="430" t="s">
        <v>1289</v>
      </c>
      <c r="F450" s="430" t="s">
        <v>7082</v>
      </c>
      <c r="G450" s="359"/>
      <c r="H450" s="430" t="s">
        <v>7084</v>
      </c>
      <c r="I450" s="359"/>
      <c r="J450" s="430"/>
      <c r="K450" s="430" t="s">
        <v>7126</v>
      </c>
      <c r="L450" s="430" t="s">
        <v>1256</v>
      </c>
      <c r="M450" s="430" t="s">
        <v>7158</v>
      </c>
      <c r="N450" s="430" t="s">
        <v>1261</v>
      </c>
      <c r="O450" s="422">
        <v>300</v>
      </c>
      <c r="P450" s="422">
        <v>300</v>
      </c>
      <c r="Q450" s="422"/>
      <c r="R450" s="431"/>
      <c r="S450" s="431">
        <v>0</v>
      </c>
      <c r="T450" s="431">
        <v>0</v>
      </c>
      <c r="U450" s="431">
        <v>300</v>
      </c>
      <c r="V450" s="431">
        <v>0</v>
      </c>
      <c r="W450" s="431">
        <v>1800</v>
      </c>
      <c r="X450" s="431">
        <v>0</v>
      </c>
      <c r="Y450" s="431">
        <v>0</v>
      </c>
      <c r="Z450" s="431">
        <v>0</v>
      </c>
      <c r="AA450" s="431">
        <v>0</v>
      </c>
      <c r="AB450" s="431">
        <v>0</v>
      </c>
      <c r="AC450" s="431">
        <v>300</v>
      </c>
      <c r="AD450" s="431">
        <v>0</v>
      </c>
      <c r="AE450" s="431">
        <v>0</v>
      </c>
      <c r="AF450" s="431">
        <v>0</v>
      </c>
      <c r="AG450" s="431">
        <v>0</v>
      </c>
      <c r="AH450" s="431">
        <v>0</v>
      </c>
      <c r="AI450" s="431">
        <v>0</v>
      </c>
      <c r="AJ450" s="431">
        <v>0</v>
      </c>
      <c r="AK450" s="431">
        <v>0</v>
      </c>
      <c r="AL450" s="432">
        <v>0</v>
      </c>
      <c r="AM450" s="431">
        <v>300</v>
      </c>
      <c r="AN450" s="432">
        <v>0</v>
      </c>
      <c r="AO450" s="431">
        <v>0</v>
      </c>
      <c r="AP450" s="431">
        <v>0</v>
      </c>
      <c r="AQ450" s="431"/>
    </row>
    <row r="451" spans="1:43" ht="12.75" customHeight="1">
      <c r="A451" s="157">
        <v>450</v>
      </c>
      <c r="B451" s="341">
        <v>42089</v>
      </c>
      <c r="C451" s="430" t="s">
        <v>1289</v>
      </c>
      <c r="D451" s="430" t="s">
        <v>1251</v>
      </c>
      <c r="E451" s="430" t="s">
        <v>1289</v>
      </c>
      <c r="F451" s="430" t="s">
        <v>7111</v>
      </c>
      <c r="G451" s="359"/>
      <c r="H451" s="430" t="s">
        <v>7112</v>
      </c>
      <c r="I451" s="359"/>
      <c r="J451" s="430"/>
      <c r="K451" s="430" t="s">
        <v>7126</v>
      </c>
      <c r="L451" s="430" t="s">
        <v>1256</v>
      </c>
      <c r="M451" s="430" t="s">
        <v>7158</v>
      </c>
      <c r="N451" s="430" t="s">
        <v>1261</v>
      </c>
      <c r="O451" s="422">
        <v>150</v>
      </c>
      <c r="P451" s="422">
        <v>150</v>
      </c>
      <c r="Q451" s="422"/>
      <c r="R451" s="431"/>
      <c r="S451" s="431">
        <v>0</v>
      </c>
      <c r="T451" s="431">
        <v>0</v>
      </c>
      <c r="U451" s="431">
        <v>150</v>
      </c>
      <c r="V451" s="431">
        <v>0</v>
      </c>
      <c r="W451" s="431">
        <v>900</v>
      </c>
      <c r="X451" s="431">
        <v>0</v>
      </c>
      <c r="Y451" s="431">
        <v>0</v>
      </c>
      <c r="Z451" s="431">
        <v>0</v>
      </c>
      <c r="AA451" s="431">
        <v>0</v>
      </c>
      <c r="AB451" s="431">
        <v>0</v>
      </c>
      <c r="AC451" s="431">
        <v>150</v>
      </c>
      <c r="AD451" s="431">
        <v>0</v>
      </c>
      <c r="AE451" s="431">
        <v>0</v>
      </c>
      <c r="AF451" s="431">
        <v>0</v>
      </c>
      <c r="AG451" s="431">
        <v>0</v>
      </c>
      <c r="AH451" s="431">
        <v>0</v>
      </c>
      <c r="AI451" s="431">
        <v>0</v>
      </c>
      <c r="AJ451" s="431">
        <v>0</v>
      </c>
      <c r="AK451" s="431">
        <v>0</v>
      </c>
      <c r="AL451" s="432">
        <v>0</v>
      </c>
      <c r="AM451" s="431">
        <v>150</v>
      </c>
      <c r="AN451" s="432">
        <v>0</v>
      </c>
      <c r="AO451" s="431">
        <v>0</v>
      </c>
      <c r="AP451" s="431">
        <v>0</v>
      </c>
      <c r="AQ451" s="431"/>
    </row>
    <row r="452" spans="1:43" ht="12.75" customHeight="1">
      <c r="A452" s="157">
        <v>451</v>
      </c>
      <c r="B452" s="341">
        <v>42089</v>
      </c>
      <c r="C452" s="430" t="s">
        <v>1289</v>
      </c>
      <c r="D452" s="430" t="s">
        <v>1251</v>
      </c>
      <c r="E452" s="430" t="s">
        <v>1289</v>
      </c>
      <c r="F452" s="430" t="s">
        <v>1347</v>
      </c>
      <c r="G452" s="359"/>
      <c r="H452" s="430" t="s">
        <v>7091</v>
      </c>
      <c r="I452" s="359"/>
      <c r="J452" s="430"/>
      <c r="K452" s="430" t="s">
        <v>7126</v>
      </c>
      <c r="L452" s="430" t="s">
        <v>1256</v>
      </c>
      <c r="M452" s="430" t="s">
        <v>7158</v>
      </c>
      <c r="N452" s="430" t="s">
        <v>1261</v>
      </c>
      <c r="O452" s="422">
        <v>300</v>
      </c>
      <c r="P452" s="422">
        <v>300</v>
      </c>
      <c r="Q452" s="422"/>
      <c r="R452" s="431"/>
      <c r="S452" s="431">
        <v>0</v>
      </c>
      <c r="T452" s="431">
        <v>0</v>
      </c>
      <c r="U452" s="431">
        <v>300</v>
      </c>
      <c r="V452" s="431">
        <v>1200</v>
      </c>
      <c r="W452" s="431">
        <v>1200</v>
      </c>
      <c r="X452" s="431">
        <v>600</v>
      </c>
      <c r="Y452" s="431">
        <v>0</v>
      </c>
      <c r="Z452" s="431">
        <v>0</v>
      </c>
      <c r="AA452" s="431">
        <v>300</v>
      </c>
      <c r="AB452" s="431">
        <v>0</v>
      </c>
      <c r="AC452" s="431">
        <v>300</v>
      </c>
      <c r="AD452" s="431">
        <v>0</v>
      </c>
      <c r="AE452" s="431">
        <v>0</v>
      </c>
      <c r="AF452" s="431">
        <v>0</v>
      </c>
      <c r="AG452" s="431">
        <v>0</v>
      </c>
      <c r="AH452" s="431">
        <v>0</v>
      </c>
      <c r="AI452" s="431">
        <v>0</v>
      </c>
      <c r="AJ452" s="431">
        <v>0</v>
      </c>
      <c r="AK452" s="431">
        <v>0</v>
      </c>
      <c r="AL452" s="432">
        <v>300</v>
      </c>
      <c r="AM452" s="431">
        <v>300</v>
      </c>
      <c r="AN452" s="432">
        <v>0</v>
      </c>
      <c r="AO452" s="431">
        <v>0</v>
      </c>
      <c r="AP452" s="431">
        <v>1200</v>
      </c>
      <c r="AQ452" s="431"/>
    </row>
    <row r="453" spans="1:43" ht="12.75" customHeight="1">
      <c r="A453" s="157">
        <v>452</v>
      </c>
      <c r="B453" s="341">
        <v>42089</v>
      </c>
      <c r="C453" s="430" t="s">
        <v>1321</v>
      </c>
      <c r="D453" s="430" t="s">
        <v>1251</v>
      </c>
      <c r="E453" s="430"/>
      <c r="F453" s="430" t="s">
        <v>7101</v>
      </c>
      <c r="G453" s="359"/>
      <c r="H453" s="221" t="s">
        <v>7246</v>
      </c>
      <c r="I453" s="359"/>
      <c r="J453" s="430"/>
      <c r="K453" s="430" t="s">
        <v>1259</v>
      </c>
      <c r="L453" s="430" t="s">
        <v>1256</v>
      </c>
      <c r="M453" s="430" t="s">
        <v>7158</v>
      </c>
      <c r="N453" s="430" t="s">
        <v>1261</v>
      </c>
      <c r="O453" s="175">
        <v>116</v>
      </c>
      <c r="P453" s="175">
        <v>116</v>
      </c>
      <c r="Q453" s="175"/>
      <c r="R453" s="431"/>
      <c r="S453" s="431">
        <v>0</v>
      </c>
      <c r="T453" s="431">
        <v>0</v>
      </c>
      <c r="U453" s="431">
        <v>116</v>
      </c>
      <c r="V453" s="431">
        <v>696</v>
      </c>
      <c r="W453" s="431">
        <v>696</v>
      </c>
      <c r="X453" s="431">
        <v>116</v>
      </c>
      <c r="Y453" s="431">
        <v>116</v>
      </c>
      <c r="Z453" s="431">
        <v>0</v>
      </c>
      <c r="AA453" s="431">
        <v>0</v>
      </c>
      <c r="AB453" s="431">
        <v>116</v>
      </c>
      <c r="AC453" s="431">
        <v>0</v>
      </c>
      <c r="AD453" s="431">
        <v>0</v>
      </c>
      <c r="AE453" s="431">
        <v>0</v>
      </c>
      <c r="AF453" s="431">
        <v>0</v>
      </c>
      <c r="AG453" s="431">
        <v>0</v>
      </c>
      <c r="AH453" s="431">
        <v>0</v>
      </c>
      <c r="AI453" s="431">
        <v>0</v>
      </c>
      <c r="AJ453" s="431">
        <v>0</v>
      </c>
      <c r="AK453" s="431">
        <v>0</v>
      </c>
      <c r="AL453" s="432">
        <v>0</v>
      </c>
      <c r="AM453" s="431">
        <v>0</v>
      </c>
      <c r="AN453" s="432">
        <v>0</v>
      </c>
      <c r="AO453" s="431">
        <v>0</v>
      </c>
      <c r="AP453" s="431">
        <v>0</v>
      </c>
      <c r="AQ453" s="431"/>
    </row>
    <row r="454" spans="1:43" ht="12.75" customHeight="1">
      <c r="A454" s="157">
        <v>453</v>
      </c>
      <c r="B454" s="341">
        <v>42089</v>
      </c>
      <c r="C454" s="430" t="s">
        <v>1321</v>
      </c>
      <c r="D454" s="430" t="s">
        <v>1251</v>
      </c>
      <c r="E454" s="430"/>
      <c r="F454" s="430" t="s">
        <v>7101</v>
      </c>
      <c r="G454" s="359"/>
      <c r="H454" s="221" t="s">
        <v>7246</v>
      </c>
      <c r="I454" s="359"/>
      <c r="J454" s="430"/>
      <c r="K454" s="430" t="s">
        <v>1259</v>
      </c>
      <c r="L454" s="430" t="s">
        <v>1256</v>
      </c>
      <c r="M454" s="430" t="s">
        <v>7158</v>
      </c>
      <c r="N454" s="430" t="s">
        <v>1261</v>
      </c>
      <c r="O454" s="175">
        <v>25</v>
      </c>
      <c r="P454" s="175">
        <v>25</v>
      </c>
      <c r="Q454" s="175"/>
      <c r="R454" s="431"/>
      <c r="S454" s="431">
        <v>0</v>
      </c>
      <c r="T454" s="431">
        <v>0</v>
      </c>
      <c r="U454" s="431">
        <v>25</v>
      </c>
      <c r="V454" s="431">
        <v>150</v>
      </c>
      <c r="W454" s="431">
        <v>150</v>
      </c>
      <c r="X454" s="431">
        <v>25</v>
      </c>
      <c r="Y454" s="431">
        <v>25</v>
      </c>
      <c r="Z454" s="431">
        <v>0</v>
      </c>
      <c r="AA454" s="431">
        <v>0</v>
      </c>
      <c r="AB454" s="431">
        <v>25</v>
      </c>
      <c r="AC454" s="431">
        <v>0</v>
      </c>
      <c r="AD454" s="431">
        <v>0</v>
      </c>
      <c r="AE454" s="431">
        <v>0</v>
      </c>
      <c r="AF454" s="431">
        <v>0</v>
      </c>
      <c r="AG454" s="431">
        <v>0</v>
      </c>
      <c r="AH454" s="431">
        <v>0</v>
      </c>
      <c r="AI454" s="431">
        <v>0</v>
      </c>
      <c r="AJ454" s="431">
        <v>0</v>
      </c>
      <c r="AK454" s="431">
        <v>0</v>
      </c>
      <c r="AL454" s="432">
        <v>0</v>
      </c>
      <c r="AM454" s="431">
        <v>0</v>
      </c>
      <c r="AN454" s="432">
        <v>0</v>
      </c>
      <c r="AO454" s="431">
        <v>0</v>
      </c>
      <c r="AP454" s="431">
        <v>0</v>
      </c>
      <c r="AQ454" s="431"/>
    </row>
    <row r="455" spans="1:43" ht="12.75" customHeight="1">
      <c r="A455" s="157">
        <v>454</v>
      </c>
      <c r="B455" s="418">
        <v>42092</v>
      </c>
      <c r="C455" s="430" t="s">
        <v>1321</v>
      </c>
      <c r="D455" s="430" t="s">
        <v>1251</v>
      </c>
      <c r="E455" s="231" t="s">
        <v>1293</v>
      </c>
      <c r="F455" s="430" t="s">
        <v>7228</v>
      </c>
      <c r="G455" s="359"/>
      <c r="H455" s="430" t="s">
        <v>7229</v>
      </c>
      <c r="I455" s="359"/>
      <c r="J455" s="430"/>
      <c r="K455" s="430" t="s">
        <v>1259</v>
      </c>
      <c r="L455" s="430" t="s">
        <v>1256</v>
      </c>
      <c r="M455" s="430" t="s">
        <v>7158</v>
      </c>
      <c r="N455" s="430" t="s">
        <v>1261</v>
      </c>
      <c r="O455" s="431">
        <v>88</v>
      </c>
      <c r="P455" s="422">
        <v>88</v>
      </c>
      <c r="Q455" s="422"/>
      <c r="R455" s="431"/>
      <c r="S455" s="162">
        <v>0</v>
      </c>
      <c r="T455" s="162">
        <v>0</v>
      </c>
      <c r="U455" s="162">
        <v>88</v>
      </c>
      <c r="V455" s="162">
        <v>528</v>
      </c>
      <c r="W455" s="162">
        <v>88</v>
      </c>
      <c r="X455" s="162">
        <v>88</v>
      </c>
      <c r="Y455" s="162">
        <v>88</v>
      </c>
      <c r="Z455" s="162">
        <v>0</v>
      </c>
      <c r="AA455" s="162">
        <v>0</v>
      </c>
      <c r="AB455" s="162">
        <v>88</v>
      </c>
      <c r="AC455" s="162">
        <v>88</v>
      </c>
      <c r="AD455" s="431">
        <v>0</v>
      </c>
      <c r="AE455" s="431">
        <v>0</v>
      </c>
      <c r="AF455" s="431">
        <v>0</v>
      </c>
      <c r="AG455" s="431">
        <v>0</v>
      </c>
      <c r="AH455" s="431">
        <v>0</v>
      </c>
      <c r="AI455" s="431">
        <v>0</v>
      </c>
      <c r="AJ455" s="431">
        <v>0</v>
      </c>
      <c r="AK455" s="431">
        <v>0</v>
      </c>
      <c r="AL455" s="432">
        <v>0</v>
      </c>
      <c r="AM455" s="431">
        <v>0</v>
      </c>
      <c r="AN455" s="432">
        <v>0</v>
      </c>
      <c r="AO455" s="431">
        <v>0</v>
      </c>
      <c r="AP455" s="431">
        <v>0</v>
      </c>
      <c r="AQ455" s="431"/>
    </row>
    <row r="456" spans="1:43" ht="12.75" customHeight="1">
      <c r="A456" s="157">
        <v>455</v>
      </c>
      <c r="B456" s="342">
        <v>42094</v>
      </c>
      <c r="C456" s="430" t="s">
        <v>1289</v>
      </c>
      <c r="D456" s="430" t="s">
        <v>1251</v>
      </c>
      <c r="E456" s="430" t="s">
        <v>1289</v>
      </c>
      <c r="F456" s="430" t="s">
        <v>7101</v>
      </c>
      <c r="G456" s="359"/>
      <c r="H456" s="430"/>
      <c r="I456" s="359"/>
      <c r="J456" s="430"/>
      <c r="K456" s="430" t="s">
        <v>7126</v>
      </c>
      <c r="L456" s="430" t="s">
        <v>1256</v>
      </c>
      <c r="M456" s="430" t="s">
        <v>7158</v>
      </c>
      <c r="N456" s="430" t="s">
        <v>1261</v>
      </c>
      <c r="O456" s="422">
        <v>200</v>
      </c>
      <c r="P456" s="422">
        <v>200</v>
      </c>
      <c r="Q456" s="422"/>
      <c r="R456" s="431"/>
      <c r="S456" s="431">
        <v>0</v>
      </c>
      <c r="T456" s="431">
        <v>0</v>
      </c>
      <c r="U456" s="431">
        <v>200</v>
      </c>
      <c r="V456" s="431">
        <v>800</v>
      </c>
      <c r="W456" s="431">
        <v>800</v>
      </c>
      <c r="X456" s="431">
        <v>0</v>
      </c>
      <c r="Y456" s="431">
        <v>0</v>
      </c>
      <c r="Z456" s="431">
        <v>0</v>
      </c>
      <c r="AA456" s="431">
        <v>200</v>
      </c>
      <c r="AB456" s="431">
        <v>0</v>
      </c>
      <c r="AC456" s="431">
        <v>200</v>
      </c>
      <c r="AD456" s="431">
        <v>0</v>
      </c>
      <c r="AE456" s="431">
        <v>0</v>
      </c>
      <c r="AF456" s="431">
        <v>0</v>
      </c>
      <c r="AG456" s="431">
        <v>0</v>
      </c>
      <c r="AH456" s="431">
        <v>0</v>
      </c>
      <c r="AI456" s="431">
        <v>0</v>
      </c>
      <c r="AJ456" s="431">
        <v>0</v>
      </c>
      <c r="AK456" s="431">
        <v>0</v>
      </c>
      <c r="AL456" s="432">
        <v>200</v>
      </c>
      <c r="AM456" s="431">
        <v>200</v>
      </c>
      <c r="AN456" s="432">
        <v>0</v>
      </c>
      <c r="AO456" s="431">
        <v>0</v>
      </c>
      <c r="AP456" s="431">
        <v>800</v>
      </c>
      <c r="AQ456" s="431"/>
    </row>
    <row r="457" spans="1:43" ht="12.75" customHeight="1">
      <c r="A457" s="157">
        <v>456</v>
      </c>
      <c r="B457" s="341">
        <v>42094</v>
      </c>
      <c r="C457" s="430" t="s">
        <v>1289</v>
      </c>
      <c r="D457" s="430" t="s">
        <v>1251</v>
      </c>
      <c r="E457" s="430" t="s">
        <v>1289</v>
      </c>
      <c r="F457" s="430" t="s">
        <v>7085</v>
      </c>
      <c r="G457" s="359"/>
      <c r="H457" s="430" t="s">
        <v>7092</v>
      </c>
      <c r="I457" s="359"/>
      <c r="J457" s="430"/>
      <c r="K457" s="430" t="s">
        <v>7126</v>
      </c>
      <c r="L457" s="430" t="s">
        <v>1256</v>
      </c>
      <c r="M457" s="430" t="s">
        <v>7158</v>
      </c>
      <c r="N457" s="430" t="s">
        <v>1261</v>
      </c>
      <c r="O457" s="422">
        <v>500</v>
      </c>
      <c r="P457" s="422">
        <v>500</v>
      </c>
      <c r="Q457" s="422"/>
      <c r="R457" s="431"/>
      <c r="S457" s="431">
        <v>0</v>
      </c>
      <c r="T457" s="431">
        <v>0</v>
      </c>
      <c r="U457" s="431">
        <v>500</v>
      </c>
      <c r="V457" s="431">
        <v>0</v>
      </c>
      <c r="W457" s="431">
        <v>3000</v>
      </c>
      <c r="X457" s="431">
        <v>0</v>
      </c>
      <c r="Y457" s="431">
        <v>0</v>
      </c>
      <c r="Z457" s="431">
        <v>0</v>
      </c>
      <c r="AA457" s="431">
        <v>500</v>
      </c>
      <c r="AB457" s="431">
        <v>0</v>
      </c>
      <c r="AC457" s="431">
        <v>500</v>
      </c>
      <c r="AD457" s="431">
        <v>0</v>
      </c>
      <c r="AE457" s="431">
        <v>0</v>
      </c>
      <c r="AF457" s="431">
        <v>0</v>
      </c>
      <c r="AG457" s="431">
        <v>0</v>
      </c>
      <c r="AH457" s="431">
        <v>0</v>
      </c>
      <c r="AI457" s="431">
        <v>0</v>
      </c>
      <c r="AJ457" s="431">
        <v>0</v>
      </c>
      <c r="AK457" s="431">
        <v>0</v>
      </c>
      <c r="AL457" s="432">
        <v>0</v>
      </c>
      <c r="AM457" s="431">
        <v>500</v>
      </c>
      <c r="AN457" s="432">
        <v>0</v>
      </c>
      <c r="AO457" s="431">
        <v>0</v>
      </c>
      <c r="AP457" s="431">
        <v>0</v>
      </c>
      <c r="AQ457" s="431"/>
    </row>
    <row r="458" spans="1:43" ht="12.75" customHeight="1">
      <c r="A458" s="157">
        <v>457</v>
      </c>
      <c r="B458" s="341">
        <v>42094</v>
      </c>
      <c r="C458" s="430" t="s">
        <v>1289</v>
      </c>
      <c r="D458" s="430" t="s">
        <v>1251</v>
      </c>
      <c r="E458" s="430" t="s">
        <v>1289</v>
      </c>
      <c r="F458" s="430" t="s">
        <v>1347</v>
      </c>
      <c r="G458" s="359"/>
      <c r="H458" s="430" t="s">
        <v>7091</v>
      </c>
      <c r="I458" s="359"/>
      <c r="J458" s="430"/>
      <c r="K458" s="430" t="s">
        <v>7126</v>
      </c>
      <c r="L458" s="430" t="s">
        <v>1256</v>
      </c>
      <c r="M458" s="430" t="s">
        <v>7158</v>
      </c>
      <c r="N458" s="430" t="s">
        <v>1261</v>
      </c>
      <c r="O458" s="422">
        <v>111</v>
      </c>
      <c r="P458" s="422">
        <v>111</v>
      </c>
      <c r="Q458" s="422"/>
      <c r="R458" s="431"/>
      <c r="S458" s="431">
        <v>0</v>
      </c>
      <c r="T458" s="431">
        <v>0</v>
      </c>
      <c r="U458" s="431">
        <v>111</v>
      </c>
      <c r="V458" s="431">
        <v>666</v>
      </c>
      <c r="W458" s="431">
        <v>666</v>
      </c>
      <c r="X458" s="431">
        <v>222</v>
      </c>
      <c r="Y458" s="431">
        <v>0</v>
      </c>
      <c r="Z458" s="431">
        <v>0</v>
      </c>
      <c r="AA458" s="431">
        <v>0</v>
      </c>
      <c r="AB458" s="431">
        <v>111</v>
      </c>
      <c r="AC458" s="431">
        <v>111</v>
      </c>
      <c r="AD458" s="431">
        <v>0</v>
      </c>
      <c r="AE458" s="431">
        <v>0</v>
      </c>
      <c r="AF458" s="431">
        <v>0</v>
      </c>
      <c r="AG458" s="431">
        <v>0</v>
      </c>
      <c r="AH458" s="431">
        <v>0</v>
      </c>
      <c r="AI458" s="431">
        <v>0</v>
      </c>
      <c r="AJ458" s="431">
        <v>0</v>
      </c>
      <c r="AK458" s="431">
        <v>0</v>
      </c>
      <c r="AL458" s="432">
        <v>111</v>
      </c>
      <c r="AM458" s="431">
        <v>0</v>
      </c>
      <c r="AN458" s="432">
        <v>0</v>
      </c>
      <c r="AO458" s="431">
        <v>0</v>
      </c>
      <c r="AP458" s="431">
        <v>666</v>
      </c>
      <c r="AQ458" s="431"/>
    </row>
    <row r="459" spans="1:43" ht="12.75" customHeight="1">
      <c r="A459" s="157">
        <v>458</v>
      </c>
      <c r="B459" s="342">
        <v>42094</v>
      </c>
      <c r="C459" s="430" t="s">
        <v>1289</v>
      </c>
      <c r="D459" s="430" t="s">
        <v>1251</v>
      </c>
      <c r="E459" s="430" t="s">
        <v>1289</v>
      </c>
      <c r="F459" s="430" t="s">
        <v>7095</v>
      </c>
      <c r="G459" s="359"/>
      <c r="H459" s="430" t="s">
        <v>7103</v>
      </c>
      <c r="I459" s="359"/>
      <c r="J459" s="430"/>
      <c r="K459" s="430" t="s">
        <v>7126</v>
      </c>
      <c r="L459" s="430" t="s">
        <v>1256</v>
      </c>
      <c r="M459" s="430" t="s">
        <v>7158</v>
      </c>
      <c r="N459" s="430" t="s">
        <v>1261</v>
      </c>
      <c r="O459" s="422">
        <v>28</v>
      </c>
      <c r="P459" s="422">
        <v>28</v>
      </c>
      <c r="Q459" s="422"/>
      <c r="R459" s="431"/>
      <c r="S459" s="431">
        <v>0</v>
      </c>
      <c r="T459" s="431">
        <v>0</v>
      </c>
      <c r="U459" s="164">
        <v>28</v>
      </c>
      <c r="V459" s="164">
        <v>168</v>
      </c>
      <c r="W459" s="164">
        <v>168</v>
      </c>
      <c r="X459" s="164">
        <v>56</v>
      </c>
      <c r="Y459" s="431">
        <v>0</v>
      </c>
      <c r="Z459" s="431">
        <v>0</v>
      </c>
      <c r="AA459" s="431">
        <v>0</v>
      </c>
      <c r="AB459" s="164">
        <v>28</v>
      </c>
      <c r="AC459" s="164">
        <v>28</v>
      </c>
      <c r="AD459" s="431">
        <v>0</v>
      </c>
      <c r="AE459" s="431">
        <v>0</v>
      </c>
      <c r="AF459" s="431">
        <v>0</v>
      </c>
      <c r="AG459" s="431">
        <v>0</v>
      </c>
      <c r="AH459" s="431">
        <v>0</v>
      </c>
      <c r="AI459" s="431">
        <v>0</v>
      </c>
      <c r="AJ459" s="431">
        <v>0</v>
      </c>
      <c r="AK459" s="431">
        <v>0</v>
      </c>
      <c r="AL459" s="432">
        <v>28</v>
      </c>
      <c r="AM459" s="431">
        <v>28</v>
      </c>
      <c r="AN459" s="432">
        <v>0</v>
      </c>
      <c r="AO459" s="431">
        <v>0</v>
      </c>
      <c r="AP459" s="431">
        <v>168</v>
      </c>
      <c r="AQ459" s="431"/>
    </row>
    <row r="460" spans="1:43" ht="12.75" customHeight="1">
      <c r="A460" s="157">
        <v>459</v>
      </c>
      <c r="B460" s="342">
        <v>42094</v>
      </c>
      <c r="C460" s="430" t="s">
        <v>1279</v>
      </c>
      <c r="D460" s="430" t="s">
        <v>1250</v>
      </c>
      <c r="E460" s="430"/>
      <c r="F460" s="430" t="s">
        <v>7108</v>
      </c>
      <c r="G460" s="359"/>
      <c r="H460" s="430" t="s">
        <v>7109</v>
      </c>
      <c r="I460" s="359"/>
      <c r="J460" s="430"/>
      <c r="K460" s="430" t="s">
        <v>7126</v>
      </c>
      <c r="L460" s="430" t="s">
        <v>1256</v>
      </c>
      <c r="M460" s="430" t="s">
        <v>7158</v>
      </c>
      <c r="N460" s="430" t="s">
        <v>1261</v>
      </c>
      <c r="O460" s="44">
        <v>100</v>
      </c>
      <c r="P460" s="422">
        <v>100</v>
      </c>
      <c r="Q460" s="422"/>
      <c r="R460" s="431"/>
      <c r="S460" s="431">
        <v>0</v>
      </c>
      <c r="T460" s="431">
        <v>0</v>
      </c>
      <c r="U460" s="431">
        <v>0</v>
      </c>
      <c r="V460" s="431">
        <v>0</v>
      </c>
      <c r="W460" s="431">
        <v>600</v>
      </c>
      <c r="X460" s="431">
        <v>0</v>
      </c>
      <c r="Y460" s="431">
        <v>0</v>
      </c>
      <c r="Z460" s="431">
        <v>0</v>
      </c>
      <c r="AA460" s="431">
        <v>100</v>
      </c>
      <c r="AB460" s="431">
        <v>0</v>
      </c>
      <c r="AC460" s="431">
        <v>0</v>
      </c>
      <c r="AD460" s="431">
        <v>0</v>
      </c>
      <c r="AE460" s="431">
        <v>0</v>
      </c>
      <c r="AF460" s="431">
        <v>0</v>
      </c>
      <c r="AG460" s="431">
        <v>0</v>
      </c>
      <c r="AH460" s="431">
        <v>0</v>
      </c>
      <c r="AI460" s="431">
        <v>0</v>
      </c>
      <c r="AJ460" s="431">
        <v>0</v>
      </c>
      <c r="AK460" s="431">
        <v>100</v>
      </c>
      <c r="AL460" s="431">
        <v>0</v>
      </c>
      <c r="AM460" s="431">
        <v>0</v>
      </c>
      <c r="AN460" s="431">
        <v>0</v>
      </c>
      <c r="AO460" s="431">
        <v>200</v>
      </c>
      <c r="AP460" s="431">
        <v>0</v>
      </c>
      <c r="AQ460" s="431"/>
    </row>
    <row r="461" spans="1:43" ht="12.75" customHeight="1">
      <c r="A461" s="157">
        <v>460</v>
      </c>
      <c r="B461" s="342">
        <v>42094</v>
      </c>
      <c r="C461" s="430" t="s">
        <v>1279</v>
      </c>
      <c r="D461" s="430" t="s">
        <v>1250</v>
      </c>
      <c r="E461" s="430"/>
      <c r="F461" s="430" t="s">
        <v>7089</v>
      </c>
      <c r="G461" s="359"/>
      <c r="H461" s="430" t="s">
        <v>7090</v>
      </c>
      <c r="I461" s="359"/>
      <c r="J461" s="430"/>
      <c r="K461" s="430" t="s">
        <v>7126</v>
      </c>
      <c r="L461" s="430" t="s">
        <v>1256</v>
      </c>
      <c r="M461" s="430" t="s">
        <v>7158</v>
      </c>
      <c r="N461" s="430" t="s">
        <v>1261</v>
      </c>
      <c r="O461" s="44">
        <v>70</v>
      </c>
      <c r="P461" s="422">
        <v>70</v>
      </c>
      <c r="Q461" s="422"/>
      <c r="R461" s="431"/>
      <c r="S461" s="431">
        <v>0</v>
      </c>
      <c r="T461" s="431">
        <v>0</v>
      </c>
      <c r="U461" s="431">
        <v>0</v>
      </c>
      <c r="V461" s="431">
        <v>0</v>
      </c>
      <c r="W461" s="431">
        <v>420</v>
      </c>
      <c r="X461" s="431">
        <v>0</v>
      </c>
      <c r="Y461" s="431">
        <v>0</v>
      </c>
      <c r="Z461" s="431">
        <v>0</v>
      </c>
      <c r="AA461" s="431">
        <v>70</v>
      </c>
      <c r="AB461" s="431">
        <v>0</v>
      </c>
      <c r="AC461" s="431">
        <v>0</v>
      </c>
      <c r="AD461" s="431">
        <v>0</v>
      </c>
      <c r="AE461" s="431">
        <v>0</v>
      </c>
      <c r="AF461" s="431">
        <v>0</v>
      </c>
      <c r="AG461" s="431">
        <v>0</v>
      </c>
      <c r="AH461" s="431">
        <v>0</v>
      </c>
      <c r="AI461" s="431">
        <v>0</v>
      </c>
      <c r="AJ461" s="431">
        <v>0</v>
      </c>
      <c r="AK461" s="431">
        <v>70</v>
      </c>
      <c r="AL461" s="431">
        <v>0</v>
      </c>
      <c r="AM461" s="431">
        <v>0</v>
      </c>
      <c r="AN461" s="431">
        <v>0</v>
      </c>
      <c r="AO461" s="431">
        <v>210</v>
      </c>
      <c r="AP461" s="431">
        <v>0</v>
      </c>
      <c r="AQ461" s="431"/>
    </row>
    <row r="462" spans="1:43" ht="12.75" customHeight="1">
      <c r="A462" s="157">
        <v>461</v>
      </c>
      <c r="B462" s="342">
        <v>42094</v>
      </c>
      <c r="C462" s="430" t="s">
        <v>1301</v>
      </c>
      <c r="D462" s="430" t="s">
        <v>1250</v>
      </c>
      <c r="E462" s="430"/>
      <c r="F462" s="430" t="s">
        <v>1347</v>
      </c>
      <c r="G462" s="359"/>
      <c r="H462" s="430" t="s">
        <v>7091</v>
      </c>
      <c r="I462" s="359"/>
      <c r="J462" s="430"/>
      <c r="K462" s="430" t="s">
        <v>7126</v>
      </c>
      <c r="L462" s="430" t="s">
        <v>1256</v>
      </c>
      <c r="M462" s="430" t="s">
        <v>7158</v>
      </c>
      <c r="N462" s="430" t="s">
        <v>7125</v>
      </c>
      <c r="O462" s="177" t="s">
        <v>7260</v>
      </c>
      <c r="P462" s="422"/>
      <c r="Q462" s="175"/>
      <c r="R462" s="431"/>
      <c r="S462" s="431">
        <v>0</v>
      </c>
      <c r="T462" s="431">
        <v>0</v>
      </c>
      <c r="U462" s="431">
        <v>0</v>
      </c>
      <c r="V462" s="431">
        <v>0</v>
      </c>
      <c r="W462" s="431">
        <v>0</v>
      </c>
      <c r="X462" s="431">
        <v>0</v>
      </c>
      <c r="Y462" s="431">
        <v>0</v>
      </c>
      <c r="Z462" s="431">
        <v>0</v>
      </c>
      <c r="AA462" s="431">
        <v>0</v>
      </c>
      <c r="AB462" s="431">
        <v>0</v>
      </c>
      <c r="AC462" s="431">
        <v>0</v>
      </c>
      <c r="AD462" s="431">
        <v>0</v>
      </c>
      <c r="AE462" s="431">
        <v>0</v>
      </c>
      <c r="AF462" s="431">
        <v>0</v>
      </c>
      <c r="AG462" s="431">
        <v>0</v>
      </c>
      <c r="AH462" s="431">
        <v>0</v>
      </c>
      <c r="AI462" s="431">
        <v>0</v>
      </c>
      <c r="AJ462" s="431">
        <v>0</v>
      </c>
      <c r="AK462" s="431">
        <v>0</v>
      </c>
      <c r="AL462" s="432">
        <v>0</v>
      </c>
      <c r="AM462" s="431">
        <v>0</v>
      </c>
      <c r="AN462" s="432">
        <v>0</v>
      </c>
      <c r="AO462" s="431">
        <v>1206</v>
      </c>
      <c r="AP462" s="431">
        <v>0</v>
      </c>
      <c r="AQ462" s="431"/>
    </row>
    <row r="463" spans="1:43" ht="12.75" customHeight="1">
      <c r="A463" s="157">
        <v>462</v>
      </c>
      <c r="B463" s="342">
        <v>42094</v>
      </c>
      <c r="C463" s="430" t="s">
        <v>1301</v>
      </c>
      <c r="D463" s="430" t="s">
        <v>1250</v>
      </c>
      <c r="E463" s="430"/>
      <c r="F463" s="430" t="s">
        <v>1347</v>
      </c>
      <c r="G463" s="359"/>
      <c r="H463" s="430" t="s">
        <v>7110</v>
      </c>
      <c r="I463" s="359"/>
      <c r="J463" s="430"/>
      <c r="K463" s="430" t="s">
        <v>7126</v>
      </c>
      <c r="L463" s="430" t="s">
        <v>1256</v>
      </c>
      <c r="M463" s="430" t="s">
        <v>7158</v>
      </c>
      <c r="N463" s="430" t="s">
        <v>7125</v>
      </c>
      <c r="O463" s="177" t="s">
        <v>7260</v>
      </c>
      <c r="P463" s="422"/>
      <c r="Q463" s="175"/>
      <c r="R463" s="431"/>
      <c r="S463" s="431">
        <v>0</v>
      </c>
      <c r="T463" s="431">
        <v>0</v>
      </c>
      <c r="U463" s="431">
        <v>0</v>
      </c>
      <c r="V463" s="431">
        <v>0</v>
      </c>
      <c r="W463" s="431">
        <v>0</v>
      </c>
      <c r="X463" s="431">
        <v>0</v>
      </c>
      <c r="Y463" s="431">
        <v>0</v>
      </c>
      <c r="Z463" s="431">
        <v>0</v>
      </c>
      <c r="AA463" s="431">
        <v>0</v>
      </c>
      <c r="AB463" s="431">
        <v>0</v>
      </c>
      <c r="AC463" s="431">
        <v>0</v>
      </c>
      <c r="AD463" s="431">
        <v>0</v>
      </c>
      <c r="AE463" s="431">
        <v>0</v>
      </c>
      <c r="AF463" s="431">
        <v>0</v>
      </c>
      <c r="AG463" s="431">
        <v>0</v>
      </c>
      <c r="AH463" s="431">
        <v>0</v>
      </c>
      <c r="AI463" s="431">
        <v>0</v>
      </c>
      <c r="AJ463" s="431">
        <v>0</v>
      </c>
      <c r="AK463" s="431">
        <v>0</v>
      </c>
      <c r="AL463" s="432">
        <v>0</v>
      </c>
      <c r="AM463" s="431">
        <v>0</v>
      </c>
      <c r="AN463" s="432">
        <v>0</v>
      </c>
      <c r="AO463" s="431">
        <v>574</v>
      </c>
      <c r="AP463" s="431">
        <v>0</v>
      </c>
      <c r="AQ463" s="431"/>
    </row>
    <row r="464" spans="1:43" ht="12.75" customHeight="1">
      <c r="A464" s="157">
        <v>463</v>
      </c>
      <c r="B464" s="342">
        <v>42094</v>
      </c>
      <c r="C464" s="430" t="s">
        <v>1301</v>
      </c>
      <c r="D464" s="430" t="s">
        <v>1250</v>
      </c>
      <c r="E464" s="430"/>
      <c r="F464" s="430" t="s">
        <v>7111</v>
      </c>
      <c r="G464" s="359"/>
      <c r="H464" s="430" t="s">
        <v>7259</v>
      </c>
      <c r="I464" s="359"/>
      <c r="J464" s="430"/>
      <c r="K464" s="430" t="s">
        <v>7126</v>
      </c>
      <c r="L464" s="430" t="s">
        <v>1256</v>
      </c>
      <c r="M464" s="430" t="s">
        <v>7158</v>
      </c>
      <c r="N464" s="430" t="s">
        <v>7125</v>
      </c>
      <c r="O464" s="177" t="s">
        <v>7260</v>
      </c>
      <c r="P464" s="422"/>
      <c r="Q464" s="175"/>
      <c r="R464" s="431"/>
      <c r="S464" s="431">
        <v>0</v>
      </c>
      <c r="T464" s="431">
        <v>0</v>
      </c>
      <c r="U464" s="431">
        <v>0</v>
      </c>
      <c r="V464" s="431">
        <v>0</v>
      </c>
      <c r="W464" s="431">
        <v>0</v>
      </c>
      <c r="X464" s="431">
        <v>0</v>
      </c>
      <c r="Y464" s="431">
        <v>0</v>
      </c>
      <c r="Z464" s="431">
        <v>0</v>
      </c>
      <c r="AA464" s="431">
        <v>0</v>
      </c>
      <c r="AB464" s="431">
        <v>0</v>
      </c>
      <c r="AC464" s="431">
        <v>0</v>
      </c>
      <c r="AD464" s="431">
        <v>0</v>
      </c>
      <c r="AE464" s="431">
        <v>0</v>
      </c>
      <c r="AF464" s="431">
        <v>0</v>
      </c>
      <c r="AG464" s="431">
        <v>0</v>
      </c>
      <c r="AH464" s="431">
        <v>0</v>
      </c>
      <c r="AI464" s="431">
        <v>0</v>
      </c>
      <c r="AJ464" s="431">
        <v>0</v>
      </c>
      <c r="AK464" s="431">
        <v>0</v>
      </c>
      <c r="AL464" s="432">
        <v>0</v>
      </c>
      <c r="AM464" s="431">
        <v>0</v>
      </c>
      <c r="AN464" s="432">
        <v>0</v>
      </c>
      <c r="AO464" s="431">
        <v>548</v>
      </c>
      <c r="AP464" s="431">
        <v>0</v>
      </c>
      <c r="AQ464" s="431"/>
    </row>
    <row r="465" spans="1:43" ht="12.75" customHeight="1">
      <c r="A465" s="157">
        <v>464</v>
      </c>
      <c r="B465" s="342">
        <v>42094</v>
      </c>
      <c r="C465" s="430" t="s">
        <v>1330</v>
      </c>
      <c r="D465" s="430" t="s">
        <v>1250</v>
      </c>
      <c r="E465" s="430"/>
      <c r="F465" s="430" t="s">
        <v>7101</v>
      </c>
      <c r="G465" s="359"/>
      <c r="H465" s="430" t="s">
        <v>7261</v>
      </c>
      <c r="I465" s="359"/>
      <c r="J465" s="430"/>
      <c r="K465" s="430" t="s">
        <v>1259</v>
      </c>
      <c r="L465" s="430" t="s">
        <v>1256</v>
      </c>
      <c r="M465" s="430" t="s">
        <v>7158</v>
      </c>
      <c r="N465" s="430" t="s">
        <v>7125</v>
      </c>
      <c r="O465" s="431">
        <v>296</v>
      </c>
      <c r="P465" s="422">
        <v>296</v>
      </c>
      <c r="Q465" s="422"/>
      <c r="R465" s="431"/>
      <c r="S465" s="431">
        <v>0</v>
      </c>
      <c r="T465" s="431">
        <v>0</v>
      </c>
      <c r="U465" s="431">
        <v>0</v>
      </c>
      <c r="V465" s="431">
        <v>1480</v>
      </c>
      <c r="W465" s="431">
        <v>1776</v>
      </c>
      <c r="X465" s="431">
        <v>0</v>
      </c>
      <c r="Y465" s="431">
        <v>0</v>
      </c>
      <c r="Z465" s="431">
        <v>0</v>
      </c>
      <c r="AA465" s="431">
        <v>296</v>
      </c>
      <c r="AB465" s="431">
        <v>296</v>
      </c>
      <c r="AC465" s="431">
        <v>0</v>
      </c>
      <c r="AD465" s="431">
        <v>0</v>
      </c>
      <c r="AE465" s="431">
        <v>0</v>
      </c>
      <c r="AF465" s="431">
        <v>0</v>
      </c>
      <c r="AG465" s="431">
        <v>0</v>
      </c>
      <c r="AH465" s="431">
        <v>0</v>
      </c>
      <c r="AI465" s="431">
        <v>0</v>
      </c>
      <c r="AJ465" s="431">
        <v>0</v>
      </c>
      <c r="AK465" s="431">
        <v>0</v>
      </c>
      <c r="AL465" s="432">
        <v>0</v>
      </c>
      <c r="AM465" s="431">
        <v>0</v>
      </c>
      <c r="AN465" s="432">
        <v>0</v>
      </c>
      <c r="AO465" s="432">
        <v>0</v>
      </c>
      <c r="AP465" s="432">
        <v>0</v>
      </c>
      <c r="AQ465" s="431"/>
    </row>
    <row r="466" spans="1:43" ht="12.75" customHeight="1">
      <c r="A466" s="157">
        <v>465</v>
      </c>
      <c r="B466" s="342">
        <v>42094</v>
      </c>
      <c r="C466" s="430" t="s">
        <v>1330</v>
      </c>
      <c r="D466" s="430" t="s">
        <v>1250</v>
      </c>
      <c r="E466" s="430"/>
      <c r="F466" s="430" t="s">
        <v>7101</v>
      </c>
      <c r="G466" s="359"/>
      <c r="H466" s="430" t="s">
        <v>7122</v>
      </c>
      <c r="I466" s="359"/>
      <c r="J466" s="430"/>
      <c r="K466" s="430" t="s">
        <v>1259</v>
      </c>
      <c r="L466" s="430" t="s">
        <v>1256</v>
      </c>
      <c r="M466" s="430" t="s">
        <v>7158</v>
      </c>
      <c r="N466" s="430" t="s">
        <v>7125</v>
      </c>
      <c r="O466" s="431">
        <v>74</v>
      </c>
      <c r="P466" s="422">
        <v>74</v>
      </c>
      <c r="Q466" s="422"/>
      <c r="R466" s="431"/>
      <c r="S466" s="431">
        <v>0</v>
      </c>
      <c r="T466" s="431">
        <v>0</v>
      </c>
      <c r="U466" s="431">
        <v>0</v>
      </c>
      <c r="V466" s="431">
        <v>370</v>
      </c>
      <c r="W466" s="431">
        <v>444</v>
      </c>
      <c r="X466" s="431">
        <v>0</v>
      </c>
      <c r="Y466" s="431">
        <v>0</v>
      </c>
      <c r="Z466" s="431">
        <v>0</v>
      </c>
      <c r="AA466" s="431">
        <v>74</v>
      </c>
      <c r="AB466" s="431">
        <v>74</v>
      </c>
      <c r="AC466" s="431">
        <v>0</v>
      </c>
      <c r="AD466" s="431">
        <v>0</v>
      </c>
      <c r="AE466" s="431">
        <v>0</v>
      </c>
      <c r="AF466" s="431">
        <v>0</v>
      </c>
      <c r="AG466" s="431">
        <v>0</v>
      </c>
      <c r="AH466" s="431">
        <v>0</v>
      </c>
      <c r="AI466" s="431">
        <v>0</v>
      </c>
      <c r="AJ466" s="431">
        <v>0</v>
      </c>
      <c r="AK466" s="431">
        <v>0</v>
      </c>
      <c r="AL466" s="432">
        <v>0</v>
      </c>
      <c r="AM466" s="431">
        <v>0</v>
      </c>
      <c r="AN466" s="432">
        <v>0</v>
      </c>
      <c r="AO466" s="432">
        <v>0</v>
      </c>
      <c r="AP466" s="432">
        <v>0</v>
      </c>
      <c r="AQ466" s="431"/>
    </row>
    <row r="467" spans="1:43" ht="12.75" customHeight="1">
      <c r="A467" s="157">
        <v>466</v>
      </c>
      <c r="B467" s="342">
        <v>42094</v>
      </c>
      <c r="C467" s="430" t="s">
        <v>1308</v>
      </c>
      <c r="D467" s="430" t="s">
        <v>1250</v>
      </c>
      <c r="E467" s="430"/>
      <c r="F467" s="430" t="s">
        <v>7095</v>
      </c>
      <c r="G467" s="359"/>
      <c r="H467" s="430" t="s">
        <v>7096</v>
      </c>
      <c r="I467" s="359"/>
      <c r="J467" s="430"/>
      <c r="K467" s="430" t="s">
        <v>1259</v>
      </c>
      <c r="L467" s="430" t="s">
        <v>1256</v>
      </c>
      <c r="M467" s="430" t="s">
        <v>7158</v>
      </c>
      <c r="N467" s="430" t="s">
        <v>7125</v>
      </c>
      <c r="O467" s="431">
        <v>14</v>
      </c>
      <c r="P467" s="422">
        <v>14</v>
      </c>
      <c r="Q467" s="422"/>
      <c r="R467" s="431"/>
      <c r="S467" s="431">
        <v>0</v>
      </c>
      <c r="T467" s="431">
        <v>3</v>
      </c>
      <c r="U467" s="431">
        <v>14</v>
      </c>
      <c r="V467" s="431">
        <v>84</v>
      </c>
      <c r="W467" s="431">
        <v>84</v>
      </c>
      <c r="X467" s="431">
        <v>14</v>
      </c>
      <c r="Y467" s="431">
        <v>14</v>
      </c>
      <c r="Z467" s="431">
        <v>0</v>
      </c>
      <c r="AA467" s="431">
        <v>0</v>
      </c>
      <c r="AB467" s="431">
        <v>14</v>
      </c>
      <c r="AC467" s="431">
        <v>0</v>
      </c>
      <c r="AD467" s="431">
        <v>0</v>
      </c>
      <c r="AE467" s="431">
        <v>0</v>
      </c>
      <c r="AF467" s="431">
        <v>0</v>
      </c>
      <c r="AG467" s="431">
        <v>0</v>
      </c>
      <c r="AH467" s="431">
        <v>0</v>
      </c>
      <c r="AI467" s="431">
        <v>14</v>
      </c>
      <c r="AJ467" s="431">
        <v>0</v>
      </c>
      <c r="AK467" s="431">
        <v>0</v>
      </c>
      <c r="AL467" s="432">
        <v>0</v>
      </c>
      <c r="AM467" s="431">
        <v>0</v>
      </c>
      <c r="AN467" s="432">
        <v>0</v>
      </c>
      <c r="AO467" s="431">
        <v>0</v>
      </c>
      <c r="AP467" s="431">
        <v>0</v>
      </c>
      <c r="AQ467" s="431"/>
    </row>
    <row r="468" spans="1:43" ht="12.75" customHeight="1">
      <c r="A468" s="157">
        <v>467</v>
      </c>
      <c r="B468" s="342">
        <v>42094</v>
      </c>
      <c r="C468" s="430" t="s">
        <v>1308</v>
      </c>
      <c r="D468" s="430" t="s">
        <v>1250</v>
      </c>
      <c r="E468" s="430"/>
      <c r="F468" s="430" t="s">
        <v>1347</v>
      </c>
      <c r="G468" s="359"/>
      <c r="H468" s="430" t="s">
        <v>7110</v>
      </c>
      <c r="I468" s="359"/>
      <c r="J468" s="430"/>
      <c r="K468" s="430" t="s">
        <v>1259</v>
      </c>
      <c r="L468" s="430" t="s">
        <v>1256</v>
      </c>
      <c r="M468" s="430" t="s">
        <v>7158</v>
      </c>
      <c r="N468" s="430" t="s">
        <v>7125</v>
      </c>
      <c r="O468" s="431">
        <v>3</v>
      </c>
      <c r="P468" s="422">
        <v>3</v>
      </c>
      <c r="Q468" s="422"/>
      <c r="R468" s="431"/>
      <c r="S468" s="431">
        <v>0</v>
      </c>
      <c r="T468" s="431">
        <v>0</v>
      </c>
      <c r="U468" s="431">
        <v>3</v>
      </c>
      <c r="V468" s="431">
        <v>12</v>
      </c>
      <c r="W468" s="431">
        <v>0</v>
      </c>
      <c r="X468" s="431">
        <v>3</v>
      </c>
      <c r="Y468" s="431">
        <v>3</v>
      </c>
      <c r="Z468" s="431">
        <v>0</v>
      </c>
      <c r="AA468" s="431">
        <v>3</v>
      </c>
      <c r="AB468" s="431">
        <v>0</v>
      </c>
      <c r="AC468" s="431">
        <v>0</v>
      </c>
      <c r="AD468" s="431">
        <v>0</v>
      </c>
      <c r="AE468" s="431">
        <v>0</v>
      </c>
      <c r="AF468" s="431">
        <v>0</v>
      </c>
      <c r="AG468" s="431">
        <v>0</v>
      </c>
      <c r="AH468" s="431">
        <v>0</v>
      </c>
      <c r="AI468" s="431">
        <v>0</v>
      </c>
      <c r="AJ468" s="431">
        <v>0</v>
      </c>
      <c r="AK468" s="431">
        <v>0</v>
      </c>
      <c r="AL468" s="431">
        <v>0</v>
      </c>
      <c r="AM468" s="431">
        <v>0</v>
      </c>
      <c r="AN468" s="431">
        <v>0</v>
      </c>
      <c r="AO468" s="431">
        <v>0</v>
      </c>
      <c r="AP468" s="431">
        <v>0</v>
      </c>
      <c r="AQ468" s="431"/>
    </row>
    <row r="469" spans="1:43" ht="12.75" customHeight="1">
      <c r="A469" s="157">
        <v>468</v>
      </c>
      <c r="B469" s="342">
        <v>42094</v>
      </c>
      <c r="C469" s="430" t="s">
        <v>1308</v>
      </c>
      <c r="D469" s="430" t="s">
        <v>1250</v>
      </c>
      <c r="E469" s="430"/>
      <c r="F469" s="430" t="s">
        <v>1347</v>
      </c>
      <c r="G469" s="359"/>
      <c r="H469" s="430" t="s">
        <v>1348</v>
      </c>
      <c r="I469" s="359"/>
      <c r="J469" s="430"/>
      <c r="K469" s="430" t="s">
        <v>1259</v>
      </c>
      <c r="L469" s="430" t="s">
        <v>1256</v>
      </c>
      <c r="M469" s="430" t="s">
        <v>7158</v>
      </c>
      <c r="N469" s="430" t="s">
        <v>7125</v>
      </c>
      <c r="O469" s="431">
        <v>200</v>
      </c>
      <c r="P469" s="422">
        <v>200</v>
      </c>
      <c r="Q469" s="422"/>
      <c r="R469" s="431"/>
      <c r="S469" s="431">
        <v>0</v>
      </c>
      <c r="T469" s="431">
        <v>0</v>
      </c>
      <c r="U469" s="431">
        <v>200</v>
      </c>
      <c r="V469" s="431">
        <v>1200</v>
      </c>
      <c r="W469" s="431">
        <v>0</v>
      </c>
      <c r="X469" s="431">
        <v>200</v>
      </c>
      <c r="Y469" s="431">
        <v>200</v>
      </c>
      <c r="Z469" s="431">
        <v>0</v>
      </c>
      <c r="AA469" s="431">
        <v>200</v>
      </c>
      <c r="AB469" s="431">
        <v>0</v>
      </c>
      <c r="AC469" s="431">
        <v>0</v>
      </c>
      <c r="AD469" s="431">
        <v>0</v>
      </c>
      <c r="AE469" s="431">
        <v>0</v>
      </c>
      <c r="AF469" s="431">
        <v>0</v>
      </c>
      <c r="AG469" s="431">
        <v>400</v>
      </c>
      <c r="AH469" s="431">
        <v>0</v>
      </c>
      <c r="AI469" s="431">
        <v>0</v>
      </c>
      <c r="AJ469" s="431">
        <v>0</v>
      </c>
      <c r="AK469" s="431">
        <v>0</v>
      </c>
      <c r="AL469" s="431">
        <v>0</v>
      </c>
      <c r="AM469" s="431">
        <v>0</v>
      </c>
      <c r="AN469" s="431">
        <v>0</v>
      </c>
      <c r="AO469" s="431">
        <v>0</v>
      </c>
      <c r="AP469" s="431">
        <v>0</v>
      </c>
      <c r="AQ469" s="431"/>
    </row>
    <row r="470" spans="1:43" ht="12.75" customHeight="1">
      <c r="A470" s="157">
        <v>469</v>
      </c>
      <c r="B470" s="342">
        <v>42094</v>
      </c>
      <c r="C470" s="430" t="s">
        <v>1308</v>
      </c>
      <c r="D470" s="430" t="s">
        <v>1250</v>
      </c>
      <c r="E470" s="430"/>
      <c r="F470" s="430" t="s">
        <v>7111</v>
      </c>
      <c r="G470" s="359"/>
      <c r="H470" s="430" t="s">
        <v>7262</v>
      </c>
      <c r="I470" s="359"/>
      <c r="J470" s="430"/>
      <c r="K470" s="430" t="s">
        <v>1259</v>
      </c>
      <c r="L470" s="430" t="s">
        <v>1256</v>
      </c>
      <c r="M470" s="430" t="s">
        <v>7158</v>
      </c>
      <c r="N470" s="430" t="s">
        <v>7125</v>
      </c>
      <c r="O470" s="44">
        <v>1800</v>
      </c>
      <c r="P470" s="422">
        <v>1800</v>
      </c>
      <c r="Q470" s="422"/>
      <c r="R470" s="431"/>
      <c r="S470" s="431">
        <v>0</v>
      </c>
      <c r="T470" s="431">
        <v>0</v>
      </c>
      <c r="U470" s="431">
        <v>1800</v>
      </c>
      <c r="V470" s="431">
        <v>1800</v>
      </c>
      <c r="W470" s="431">
        <v>0</v>
      </c>
      <c r="X470" s="431">
        <v>0</v>
      </c>
      <c r="Y470" s="431">
        <v>0</v>
      </c>
      <c r="Z470" s="431">
        <v>0</v>
      </c>
      <c r="AA470" s="431">
        <v>1800</v>
      </c>
      <c r="AB470" s="431">
        <v>0</v>
      </c>
      <c r="AC470" s="431">
        <v>0</v>
      </c>
      <c r="AD470" s="431">
        <v>0</v>
      </c>
      <c r="AE470" s="431">
        <v>0</v>
      </c>
      <c r="AF470" s="431">
        <v>0</v>
      </c>
      <c r="AG470" s="431">
        <v>3600</v>
      </c>
      <c r="AH470" s="431">
        <v>0</v>
      </c>
      <c r="AI470" s="431">
        <v>0</v>
      </c>
      <c r="AJ470" s="431">
        <v>0</v>
      </c>
      <c r="AK470" s="431">
        <v>0</v>
      </c>
      <c r="AL470" s="431">
        <v>0</v>
      </c>
      <c r="AM470" s="431">
        <v>0</v>
      </c>
      <c r="AN470" s="431">
        <v>0</v>
      </c>
      <c r="AO470" s="431">
        <v>0</v>
      </c>
      <c r="AP470" s="431">
        <v>0</v>
      </c>
      <c r="AQ470" s="431"/>
    </row>
    <row r="471" spans="1:43" ht="12.75" customHeight="1">
      <c r="A471" s="157">
        <v>470</v>
      </c>
      <c r="B471" s="342">
        <v>42094</v>
      </c>
      <c r="C471" s="430" t="s">
        <v>1309</v>
      </c>
      <c r="D471" s="430" t="s">
        <v>1248</v>
      </c>
      <c r="E471" s="430" t="s">
        <v>1309</v>
      </c>
      <c r="F471" s="430" t="s">
        <v>7104</v>
      </c>
      <c r="G471" s="359"/>
      <c r="H471" s="430" t="s">
        <v>7263</v>
      </c>
      <c r="I471" s="359"/>
      <c r="J471" s="430"/>
      <c r="K471" s="430" t="s">
        <v>1259</v>
      </c>
      <c r="L471" s="430" t="s">
        <v>1256</v>
      </c>
      <c r="M471" s="430" t="s">
        <v>7158</v>
      </c>
      <c r="N471" s="430" t="s">
        <v>7125</v>
      </c>
      <c r="O471" s="431">
        <v>176</v>
      </c>
      <c r="P471" s="422">
        <v>176</v>
      </c>
      <c r="Q471" s="422"/>
      <c r="R471" s="431"/>
      <c r="S471" s="431">
        <v>0</v>
      </c>
      <c r="T471" s="431">
        <v>0</v>
      </c>
      <c r="U471" s="431">
        <v>0</v>
      </c>
      <c r="V471" s="431">
        <v>176</v>
      </c>
      <c r="W471" s="431">
        <v>176</v>
      </c>
      <c r="X471" s="431">
        <v>0</v>
      </c>
      <c r="Y471" s="431">
        <v>0</v>
      </c>
      <c r="Z471" s="431">
        <v>0</v>
      </c>
      <c r="AA471" s="431">
        <v>176</v>
      </c>
      <c r="AB471" s="431">
        <v>176</v>
      </c>
      <c r="AC471" s="431">
        <v>0</v>
      </c>
      <c r="AD471" s="431">
        <v>0</v>
      </c>
      <c r="AE471" s="431">
        <v>0</v>
      </c>
      <c r="AF471" s="431">
        <v>0</v>
      </c>
      <c r="AG471" s="431">
        <v>0</v>
      </c>
      <c r="AH471" s="431">
        <v>0</v>
      </c>
      <c r="AI471" s="431">
        <v>0</v>
      </c>
      <c r="AJ471" s="431">
        <v>0</v>
      </c>
      <c r="AK471" s="431">
        <v>0</v>
      </c>
      <c r="AL471" s="432">
        <v>0</v>
      </c>
      <c r="AM471" s="431">
        <v>0</v>
      </c>
      <c r="AN471" s="432">
        <v>0</v>
      </c>
      <c r="AO471" s="431">
        <v>0</v>
      </c>
      <c r="AP471" s="431">
        <v>176</v>
      </c>
      <c r="AQ471" s="431"/>
    </row>
    <row r="472" spans="1:43" ht="12.75" customHeight="1">
      <c r="A472" s="157">
        <v>471</v>
      </c>
      <c r="B472" s="342">
        <v>42094</v>
      </c>
      <c r="C472" s="430" t="s">
        <v>1309</v>
      </c>
      <c r="D472" s="430" t="s">
        <v>1248</v>
      </c>
      <c r="E472" s="430" t="s">
        <v>1309</v>
      </c>
      <c r="F472" s="430" t="s">
        <v>7085</v>
      </c>
      <c r="G472" s="359"/>
      <c r="H472" s="430" t="s">
        <v>7092</v>
      </c>
      <c r="I472" s="359"/>
      <c r="J472" s="430"/>
      <c r="K472" s="430" t="s">
        <v>1259</v>
      </c>
      <c r="L472" s="430" t="s">
        <v>1256</v>
      </c>
      <c r="M472" s="430" t="s">
        <v>7158</v>
      </c>
      <c r="N472" s="430" t="s">
        <v>7125</v>
      </c>
      <c r="O472" s="431">
        <v>77</v>
      </c>
      <c r="P472" s="422">
        <v>77</v>
      </c>
      <c r="Q472" s="422"/>
      <c r="R472" s="431"/>
      <c r="S472" s="431">
        <v>0</v>
      </c>
      <c r="T472" s="431">
        <v>0</v>
      </c>
      <c r="U472" s="431">
        <v>77</v>
      </c>
      <c r="V472" s="431">
        <v>294</v>
      </c>
      <c r="W472" s="431">
        <v>77</v>
      </c>
      <c r="X472" s="431">
        <v>77</v>
      </c>
      <c r="Y472" s="431">
        <v>77</v>
      </c>
      <c r="Z472" s="431">
        <v>0</v>
      </c>
      <c r="AA472" s="431">
        <v>77</v>
      </c>
      <c r="AB472" s="431">
        <v>294</v>
      </c>
      <c r="AC472" s="431">
        <v>0</v>
      </c>
      <c r="AD472" s="431">
        <v>0</v>
      </c>
      <c r="AE472" s="431">
        <v>0</v>
      </c>
      <c r="AF472" s="431">
        <v>0</v>
      </c>
      <c r="AG472" s="431">
        <v>0</v>
      </c>
      <c r="AH472" s="431">
        <v>0</v>
      </c>
      <c r="AI472" s="431">
        <v>0</v>
      </c>
      <c r="AJ472" s="431">
        <v>0</v>
      </c>
      <c r="AK472" s="431">
        <v>0</v>
      </c>
      <c r="AL472" s="432">
        <v>77</v>
      </c>
      <c r="AM472" s="431">
        <v>0</v>
      </c>
      <c r="AN472" s="432">
        <v>0</v>
      </c>
      <c r="AO472" s="431">
        <v>0</v>
      </c>
      <c r="AP472" s="431">
        <v>0</v>
      </c>
      <c r="AQ472" s="431"/>
    </row>
    <row r="473" spans="1:43" ht="12.75" customHeight="1">
      <c r="A473" s="157">
        <v>472</v>
      </c>
      <c r="B473" s="342">
        <v>42094</v>
      </c>
      <c r="C473" s="430" t="s">
        <v>1317</v>
      </c>
      <c r="D473" s="430" t="s">
        <v>1250</v>
      </c>
      <c r="E473" s="430"/>
      <c r="F473" s="430" t="s">
        <v>1347</v>
      </c>
      <c r="G473" s="359"/>
      <c r="H473" s="430" t="s">
        <v>7110</v>
      </c>
      <c r="I473" s="359"/>
      <c r="J473" s="430"/>
      <c r="K473" s="430" t="s">
        <v>1259</v>
      </c>
      <c r="L473" s="430" t="s">
        <v>1256</v>
      </c>
      <c r="M473" s="112" t="s">
        <v>7159</v>
      </c>
      <c r="N473" s="430" t="s">
        <v>7125</v>
      </c>
      <c r="O473" s="113">
        <v>320</v>
      </c>
      <c r="P473" s="113"/>
      <c r="Q473" s="422"/>
      <c r="R473" s="113">
        <v>495</v>
      </c>
      <c r="S473" s="223"/>
      <c r="T473" s="223"/>
      <c r="U473" s="223"/>
      <c r="V473" s="223"/>
      <c r="W473" s="223"/>
      <c r="X473" s="223"/>
      <c r="Y473" s="223"/>
      <c r="Z473" s="223"/>
      <c r="AA473" s="223"/>
      <c r="AB473" s="223"/>
      <c r="AC473" s="223"/>
      <c r="AD473" s="223"/>
      <c r="AE473" s="223"/>
      <c r="AF473" s="223"/>
      <c r="AG473" s="223"/>
      <c r="AH473" s="223"/>
      <c r="AI473" s="223"/>
      <c r="AJ473" s="223"/>
      <c r="AK473" s="223"/>
      <c r="AL473" s="233"/>
      <c r="AM473" s="223"/>
      <c r="AN473" s="233"/>
      <c r="AO473" s="223"/>
      <c r="AP473" s="223"/>
      <c r="AQ473" s="223"/>
    </row>
    <row r="474" spans="1:43" ht="12.75" customHeight="1">
      <c r="A474" s="157">
        <v>473</v>
      </c>
      <c r="B474" s="342">
        <v>42094</v>
      </c>
      <c r="C474" s="430" t="s">
        <v>1328</v>
      </c>
      <c r="D474" s="430" t="s">
        <v>1250</v>
      </c>
      <c r="E474" s="430"/>
      <c r="F474" s="430" t="s">
        <v>7095</v>
      </c>
      <c r="G474" s="359"/>
      <c r="H474" s="430" t="s">
        <v>7103</v>
      </c>
      <c r="I474" s="359"/>
      <c r="J474" s="430"/>
      <c r="K474" s="430" t="s">
        <v>7126</v>
      </c>
      <c r="L474" s="430" t="s">
        <v>1256</v>
      </c>
      <c r="M474" s="415" t="s">
        <v>7158</v>
      </c>
      <c r="N474" s="415" t="s">
        <v>7125</v>
      </c>
      <c r="O474" s="422">
        <v>184</v>
      </c>
      <c r="P474" s="422">
        <v>184</v>
      </c>
      <c r="Q474" s="422"/>
      <c r="R474" s="422"/>
      <c r="S474" s="431">
        <v>0</v>
      </c>
      <c r="T474" s="431">
        <v>0</v>
      </c>
      <c r="U474" s="431">
        <v>0</v>
      </c>
      <c r="V474" s="431">
        <v>184</v>
      </c>
      <c r="W474" s="431">
        <v>1156</v>
      </c>
      <c r="X474" s="431">
        <v>0</v>
      </c>
      <c r="Y474" s="431">
        <v>2024</v>
      </c>
      <c r="Z474" s="431">
        <v>0</v>
      </c>
      <c r="AA474" s="431">
        <v>184</v>
      </c>
      <c r="AB474" s="431">
        <v>0</v>
      </c>
      <c r="AC474" s="431">
        <v>0</v>
      </c>
      <c r="AD474" s="431">
        <v>0</v>
      </c>
      <c r="AE474" s="431">
        <v>0</v>
      </c>
      <c r="AF474" s="431">
        <v>0</v>
      </c>
      <c r="AG474" s="431">
        <v>0</v>
      </c>
      <c r="AH474" s="431">
        <v>0</v>
      </c>
      <c r="AI474" s="431">
        <v>0</v>
      </c>
      <c r="AJ474" s="431">
        <v>0</v>
      </c>
      <c r="AK474" s="431">
        <v>0</v>
      </c>
      <c r="AL474" s="432">
        <v>0</v>
      </c>
      <c r="AM474" s="431">
        <v>184</v>
      </c>
      <c r="AN474" s="432">
        <v>0</v>
      </c>
      <c r="AO474" s="431">
        <v>0</v>
      </c>
      <c r="AP474" s="431">
        <v>0</v>
      </c>
      <c r="AQ474" s="431"/>
    </row>
    <row r="475" spans="1:43" ht="12.75" customHeight="1">
      <c r="A475" s="157">
        <v>474</v>
      </c>
      <c r="B475" s="342">
        <v>42094</v>
      </c>
      <c r="C475" s="430" t="s">
        <v>1325</v>
      </c>
      <c r="D475" s="430" t="s">
        <v>1250</v>
      </c>
      <c r="E475" s="430" t="s">
        <v>1325</v>
      </c>
      <c r="F475" s="430" t="s">
        <v>7104</v>
      </c>
      <c r="G475" s="359"/>
      <c r="H475" s="430" t="s">
        <v>7264</v>
      </c>
      <c r="I475" s="359"/>
      <c r="J475" s="430"/>
      <c r="K475" s="430" t="s">
        <v>7126</v>
      </c>
      <c r="L475" s="430" t="s">
        <v>1256</v>
      </c>
      <c r="M475" s="415" t="s">
        <v>7158</v>
      </c>
      <c r="N475" s="415" t="s">
        <v>7125</v>
      </c>
      <c r="O475" s="422">
        <v>23</v>
      </c>
      <c r="P475" s="422">
        <v>23</v>
      </c>
      <c r="Q475" s="422"/>
      <c r="R475" s="422"/>
      <c r="S475" s="431">
        <v>0</v>
      </c>
      <c r="T475" s="431">
        <v>0</v>
      </c>
      <c r="U475" s="431">
        <v>23</v>
      </c>
      <c r="V475" s="431">
        <v>138</v>
      </c>
      <c r="W475" s="431">
        <v>138</v>
      </c>
      <c r="X475" s="431">
        <v>23</v>
      </c>
      <c r="Y475" s="431">
        <v>23</v>
      </c>
      <c r="Z475" s="431">
        <v>0</v>
      </c>
      <c r="AA475" s="431">
        <v>0</v>
      </c>
      <c r="AB475" s="431">
        <v>23</v>
      </c>
      <c r="AC475" s="431">
        <v>0</v>
      </c>
      <c r="AD475" s="431">
        <v>0</v>
      </c>
      <c r="AE475" s="431">
        <v>0</v>
      </c>
      <c r="AF475" s="431">
        <v>0</v>
      </c>
      <c r="AG475" s="431">
        <v>0</v>
      </c>
      <c r="AH475" s="431">
        <v>0</v>
      </c>
      <c r="AI475" s="431">
        <v>0</v>
      </c>
      <c r="AJ475" s="431">
        <v>0</v>
      </c>
      <c r="AK475" s="431">
        <v>0</v>
      </c>
      <c r="AL475" s="432">
        <v>23</v>
      </c>
      <c r="AM475" s="431">
        <v>0</v>
      </c>
      <c r="AN475" s="432">
        <v>0</v>
      </c>
      <c r="AO475" s="431">
        <v>0</v>
      </c>
      <c r="AP475" s="431">
        <v>0</v>
      </c>
      <c r="AQ475" s="431"/>
    </row>
    <row r="476" spans="1:43" ht="12.75" customHeight="1">
      <c r="A476" s="157">
        <v>475</v>
      </c>
      <c r="B476" s="342">
        <v>42094</v>
      </c>
      <c r="C476" s="430" t="s">
        <v>1325</v>
      </c>
      <c r="D476" s="430" t="s">
        <v>1250</v>
      </c>
      <c r="E476" s="430" t="s">
        <v>1325</v>
      </c>
      <c r="F476" s="430" t="s">
        <v>7104</v>
      </c>
      <c r="G476" s="359"/>
      <c r="H476" s="430" t="s">
        <v>7105</v>
      </c>
      <c r="I476" s="359"/>
      <c r="J476" s="430"/>
      <c r="K476" s="430" t="s">
        <v>7126</v>
      </c>
      <c r="L476" s="430" t="s">
        <v>1256</v>
      </c>
      <c r="M476" s="415" t="s">
        <v>7158</v>
      </c>
      <c r="N476" s="415" t="s">
        <v>7125</v>
      </c>
      <c r="O476" s="422">
        <v>107</v>
      </c>
      <c r="P476" s="422">
        <v>107</v>
      </c>
      <c r="Q476" s="422"/>
      <c r="R476" s="422"/>
      <c r="S476" s="431">
        <v>118</v>
      </c>
      <c r="T476" s="431">
        <v>146</v>
      </c>
      <c r="U476" s="431">
        <v>130</v>
      </c>
      <c r="V476" s="431">
        <v>710</v>
      </c>
      <c r="W476" s="431">
        <v>976</v>
      </c>
      <c r="X476" s="431">
        <v>137</v>
      </c>
      <c r="Y476" s="431">
        <v>18</v>
      </c>
      <c r="Z476" s="431">
        <v>0</v>
      </c>
      <c r="AA476" s="431">
        <v>0</v>
      </c>
      <c r="AB476" s="431">
        <v>107</v>
      </c>
      <c r="AC476" s="431">
        <v>0</v>
      </c>
      <c r="AD476" s="431">
        <v>0</v>
      </c>
      <c r="AE476" s="431">
        <v>0</v>
      </c>
      <c r="AF476" s="431">
        <v>0</v>
      </c>
      <c r="AG476" s="431">
        <v>0</v>
      </c>
      <c r="AH476" s="431">
        <v>0</v>
      </c>
      <c r="AI476" s="431">
        <v>0</v>
      </c>
      <c r="AJ476" s="431">
        <v>0</v>
      </c>
      <c r="AK476" s="431">
        <v>0</v>
      </c>
      <c r="AL476" s="432">
        <v>122</v>
      </c>
      <c r="AM476" s="431">
        <v>0</v>
      </c>
      <c r="AN476" s="432">
        <v>0</v>
      </c>
      <c r="AO476" s="431">
        <v>0</v>
      </c>
      <c r="AP476" s="431">
        <v>0</v>
      </c>
      <c r="AQ476" s="431"/>
    </row>
    <row r="477" spans="1:43" ht="12.75" customHeight="1">
      <c r="A477" s="157">
        <v>476</v>
      </c>
      <c r="B477" s="435">
        <v>42094</v>
      </c>
      <c r="C477" s="430" t="s">
        <v>1321</v>
      </c>
      <c r="D477" s="430" t="s">
        <v>1251</v>
      </c>
      <c r="E477" s="360" t="s">
        <v>7288</v>
      </c>
      <c r="F477" s="430" t="s">
        <v>7085</v>
      </c>
      <c r="G477" s="359"/>
      <c r="H477" s="430" t="s">
        <v>7092</v>
      </c>
      <c r="I477" s="359"/>
      <c r="J477" s="51"/>
      <c r="K477" s="51" t="s">
        <v>1259</v>
      </c>
      <c r="L477" s="430" t="s">
        <v>1256</v>
      </c>
      <c r="M477" s="430" t="s">
        <v>7158</v>
      </c>
      <c r="N477" s="430" t="s">
        <v>1261</v>
      </c>
      <c r="O477" s="178">
        <v>45</v>
      </c>
      <c r="P477" s="178">
        <v>45</v>
      </c>
      <c r="Q477" s="178"/>
      <c r="R477" s="431"/>
      <c r="S477" s="217">
        <v>0</v>
      </c>
      <c r="T477" s="217">
        <v>0</v>
      </c>
      <c r="U477" s="217">
        <v>45</v>
      </c>
      <c r="V477" s="217">
        <v>270</v>
      </c>
      <c r="W477" s="217">
        <v>270</v>
      </c>
      <c r="X477" s="217">
        <v>45</v>
      </c>
      <c r="Y477" s="217">
        <v>45</v>
      </c>
      <c r="Z477" s="218">
        <v>0</v>
      </c>
      <c r="AA477" s="217">
        <v>45</v>
      </c>
      <c r="AB477" s="217">
        <v>45</v>
      </c>
      <c r="AC477" s="217">
        <v>45</v>
      </c>
      <c r="AD477" s="431">
        <v>0</v>
      </c>
      <c r="AE477" s="431">
        <v>0</v>
      </c>
      <c r="AF477" s="431">
        <v>0</v>
      </c>
      <c r="AG477" s="431">
        <v>0</v>
      </c>
      <c r="AH477" s="431">
        <v>0</v>
      </c>
      <c r="AI477" s="431">
        <v>0</v>
      </c>
      <c r="AJ477" s="431">
        <v>0</v>
      </c>
      <c r="AK477" s="431">
        <v>0</v>
      </c>
      <c r="AL477" s="432">
        <v>0</v>
      </c>
      <c r="AM477" s="431">
        <v>0</v>
      </c>
      <c r="AN477" s="432">
        <v>0</v>
      </c>
      <c r="AO477" s="431">
        <v>0</v>
      </c>
      <c r="AP477" s="431">
        <v>0</v>
      </c>
      <c r="AQ477" s="431"/>
    </row>
    <row r="478" spans="1:43" ht="12.75" customHeight="1">
      <c r="A478" s="157">
        <v>477</v>
      </c>
      <c r="B478" s="435">
        <v>42095</v>
      </c>
      <c r="C478" s="430" t="s">
        <v>1321</v>
      </c>
      <c r="D478" s="430" t="s">
        <v>1251</v>
      </c>
      <c r="E478" s="234" t="s">
        <v>1340</v>
      </c>
      <c r="F478" s="234" t="s">
        <v>1349</v>
      </c>
      <c r="G478" s="359"/>
      <c r="H478" s="234" t="s">
        <v>7266</v>
      </c>
      <c r="I478" s="359"/>
      <c r="J478" s="430" t="s">
        <v>7169</v>
      </c>
      <c r="K478" s="430" t="s">
        <v>1259</v>
      </c>
      <c r="L478" s="430" t="s">
        <v>1256</v>
      </c>
      <c r="M478" s="415" t="s">
        <v>7158</v>
      </c>
      <c r="N478" s="415" t="s">
        <v>1261</v>
      </c>
      <c r="O478" s="168">
        <v>500</v>
      </c>
      <c r="P478" s="197">
        <v>500</v>
      </c>
      <c r="Q478" s="197"/>
      <c r="R478" s="422"/>
      <c r="S478" s="114">
        <v>0</v>
      </c>
      <c r="T478" s="114">
        <v>0</v>
      </c>
      <c r="U478" s="114">
        <v>500</v>
      </c>
      <c r="V478" s="114">
        <v>3000</v>
      </c>
      <c r="W478" s="114">
        <v>3000</v>
      </c>
      <c r="X478" s="114">
        <v>500</v>
      </c>
      <c r="Y478" s="114">
        <v>500</v>
      </c>
      <c r="Z478" s="114">
        <v>0</v>
      </c>
      <c r="AA478" s="114">
        <v>0</v>
      </c>
      <c r="AB478" s="114">
        <v>500</v>
      </c>
      <c r="AC478" s="114">
        <v>0</v>
      </c>
      <c r="AD478" s="235">
        <v>0</v>
      </c>
      <c r="AE478" s="235">
        <v>0</v>
      </c>
      <c r="AF478" s="235">
        <v>0</v>
      </c>
      <c r="AG478" s="235">
        <v>0</v>
      </c>
      <c r="AH478" s="235">
        <v>0</v>
      </c>
      <c r="AI478" s="114">
        <v>500</v>
      </c>
      <c r="AJ478" s="114">
        <v>0</v>
      </c>
      <c r="AK478" s="114">
        <v>0</v>
      </c>
      <c r="AL478" s="168">
        <v>0</v>
      </c>
      <c r="AM478" s="168">
        <v>0</v>
      </c>
      <c r="AN478" s="168">
        <v>0</v>
      </c>
      <c r="AO478" s="168">
        <v>0</v>
      </c>
      <c r="AP478" s="168">
        <v>0</v>
      </c>
      <c r="AQ478" s="431"/>
    </row>
    <row r="479" spans="1:43" ht="12.75" customHeight="1">
      <c r="A479" s="157">
        <v>478</v>
      </c>
      <c r="B479" s="341">
        <v>42095</v>
      </c>
      <c r="C479" s="430" t="s">
        <v>1321</v>
      </c>
      <c r="D479" s="430" t="s">
        <v>1251</v>
      </c>
      <c r="E479" s="360" t="s">
        <v>7288</v>
      </c>
      <c r="F479" s="430" t="s">
        <v>7085</v>
      </c>
      <c r="G479" s="359"/>
      <c r="H479" s="430"/>
      <c r="I479" s="359"/>
      <c r="J479" s="51" t="s">
        <v>1262</v>
      </c>
      <c r="K479" s="51" t="s">
        <v>1259</v>
      </c>
      <c r="L479" s="430" t="s">
        <v>1256</v>
      </c>
      <c r="M479" s="430" t="s">
        <v>7158</v>
      </c>
      <c r="N479" s="430" t="s">
        <v>1261</v>
      </c>
      <c r="O479" s="174">
        <v>72</v>
      </c>
      <c r="P479" s="178">
        <v>72</v>
      </c>
      <c r="Q479" s="178"/>
      <c r="R479" s="431"/>
      <c r="S479" s="217">
        <v>0</v>
      </c>
      <c r="T479" s="217">
        <v>0</v>
      </c>
      <c r="U479" s="217">
        <v>72</v>
      </c>
      <c r="V479" s="217">
        <v>432</v>
      </c>
      <c r="W479" s="217">
        <v>432</v>
      </c>
      <c r="X479" s="217">
        <v>72</v>
      </c>
      <c r="Y479" s="217">
        <v>72</v>
      </c>
      <c r="Z479" s="218">
        <v>0</v>
      </c>
      <c r="AA479" s="217">
        <v>72</v>
      </c>
      <c r="AB479" s="217">
        <v>72</v>
      </c>
      <c r="AC479" s="217">
        <v>72</v>
      </c>
      <c r="AD479" s="431">
        <v>0</v>
      </c>
      <c r="AE479" s="431">
        <v>0</v>
      </c>
      <c r="AF479" s="431">
        <v>0</v>
      </c>
      <c r="AG479" s="431">
        <v>0</v>
      </c>
      <c r="AH479" s="431">
        <v>0</v>
      </c>
      <c r="AI479" s="431">
        <v>0</v>
      </c>
      <c r="AJ479" s="431">
        <v>0</v>
      </c>
      <c r="AK479" s="431">
        <v>0</v>
      </c>
      <c r="AL479" s="432">
        <v>0</v>
      </c>
      <c r="AM479" s="431">
        <v>0</v>
      </c>
      <c r="AN479" s="432">
        <v>0</v>
      </c>
      <c r="AO479" s="431">
        <v>0</v>
      </c>
      <c r="AP479" s="431">
        <v>0</v>
      </c>
      <c r="AQ479" s="431"/>
    </row>
    <row r="480" spans="1:43" ht="12.75" customHeight="1">
      <c r="A480" s="157">
        <v>479</v>
      </c>
      <c r="B480" s="341">
        <v>42096</v>
      </c>
      <c r="C480" s="430" t="s">
        <v>1289</v>
      </c>
      <c r="D480" s="430" t="s">
        <v>1251</v>
      </c>
      <c r="E480" s="430" t="s">
        <v>1289</v>
      </c>
      <c r="F480" s="430" t="s">
        <v>7101</v>
      </c>
      <c r="G480" s="359"/>
      <c r="H480" s="430"/>
      <c r="I480" s="359"/>
      <c r="J480" s="430"/>
      <c r="K480" s="430" t="s">
        <v>7126</v>
      </c>
      <c r="L480" s="430" t="s">
        <v>1256</v>
      </c>
      <c r="M480" s="430" t="s">
        <v>7158</v>
      </c>
      <c r="N480" s="430" t="s">
        <v>1261</v>
      </c>
      <c r="O480" s="422">
        <v>300</v>
      </c>
      <c r="P480" s="422">
        <v>300</v>
      </c>
      <c r="Q480" s="422"/>
      <c r="R480" s="431"/>
      <c r="S480" s="431">
        <v>0</v>
      </c>
      <c r="T480" s="431">
        <v>0</v>
      </c>
      <c r="U480" s="431">
        <v>300</v>
      </c>
      <c r="V480" s="431">
        <v>0</v>
      </c>
      <c r="W480" s="431">
        <v>1800</v>
      </c>
      <c r="X480" s="431">
        <v>0</v>
      </c>
      <c r="Y480" s="431">
        <v>0</v>
      </c>
      <c r="Z480" s="431">
        <v>0</v>
      </c>
      <c r="AA480" s="431">
        <v>300</v>
      </c>
      <c r="AB480" s="431">
        <v>0</v>
      </c>
      <c r="AC480" s="431">
        <v>300</v>
      </c>
      <c r="AD480" s="431">
        <v>0</v>
      </c>
      <c r="AE480" s="431">
        <v>0</v>
      </c>
      <c r="AF480" s="431">
        <v>0</v>
      </c>
      <c r="AG480" s="431">
        <v>0</v>
      </c>
      <c r="AH480" s="431">
        <v>0</v>
      </c>
      <c r="AI480" s="431">
        <v>0</v>
      </c>
      <c r="AJ480" s="431">
        <v>0</v>
      </c>
      <c r="AK480" s="431">
        <v>0</v>
      </c>
      <c r="AL480" s="432">
        <v>0</v>
      </c>
      <c r="AM480" s="431">
        <v>300</v>
      </c>
      <c r="AN480" s="432">
        <v>0</v>
      </c>
      <c r="AO480" s="431">
        <v>0</v>
      </c>
      <c r="AP480" s="431">
        <v>0</v>
      </c>
      <c r="AQ480" s="431"/>
    </row>
    <row r="481" spans="1:43" ht="12.75" customHeight="1">
      <c r="A481" s="157">
        <v>480</v>
      </c>
      <c r="B481" s="342">
        <v>42096</v>
      </c>
      <c r="C481" s="430" t="s">
        <v>1289</v>
      </c>
      <c r="D481" s="430" t="s">
        <v>1251</v>
      </c>
      <c r="E481" s="430" t="s">
        <v>1289</v>
      </c>
      <c r="F481" s="430" t="s">
        <v>7082</v>
      </c>
      <c r="G481" s="359"/>
      <c r="H481" s="430" t="s">
        <v>7256</v>
      </c>
      <c r="I481" s="359"/>
      <c r="J481" s="430"/>
      <c r="K481" s="430" t="s">
        <v>7126</v>
      </c>
      <c r="L481" s="430" t="s">
        <v>1256</v>
      </c>
      <c r="M481" s="430" t="s">
        <v>7158</v>
      </c>
      <c r="N481" s="430" t="s">
        <v>1261</v>
      </c>
      <c r="O481" s="422">
        <v>250</v>
      </c>
      <c r="P481" s="422">
        <v>250</v>
      </c>
      <c r="Q481" s="422"/>
      <c r="R481" s="431"/>
      <c r="S481" s="431">
        <v>0</v>
      </c>
      <c r="T481" s="431">
        <v>0</v>
      </c>
      <c r="U481" s="431">
        <v>250</v>
      </c>
      <c r="V481" s="431">
        <v>1000</v>
      </c>
      <c r="W481" s="431">
        <v>1000</v>
      </c>
      <c r="X481" s="431">
        <v>0</v>
      </c>
      <c r="Y481" s="431">
        <v>0</v>
      </c>
      <c r="Z481" s="431">
        <v>0</v>
      </c>
      <c r="AA481" s="431">
        <v>250</v>
      </c>
      <c r="AB481" s="431">
        <v>0</v>
      </c>
      <c r="AC481" s="431">
        <v>250</v>
      </c>
      <c r="AD481" s="431">
        <v>0</v>
      </c>
      <c r="AE481" s="431">
        <v>0</v>
      </c>
      <c r="AF481" s="431">
        <v>0</v>
      </c>
      <c r="AG481" s="431">
        <v>0</v>
      </c>
      <c r="AH481" s="431">
        <v>0</v>
      </c>
      <c r="AI481" s="431">
        <v>0</v>
      </c>
      <c r="AJ481" s="431">
        <v>0</v>
      </c>
      <c r="AK481" s="431">
        <v>0</v>
      </c>
      <c r="AL481" s="432">
        <v>250</v>
      </c>
      <c r="AM481" s="431">
        <v>250</v>
      </c>
      <c r="AN481" s="432">
        <v>0</v>
      </c>
      <c r="AO481" s="431">
        <v>0</v>
      </c>
      <c r="AP481" s="431">
        <v>1000</v>
      </c>
      <c r="AQ481" s="431"/>
    </row>
    <row r="482" spans="1:43" ht="12.75" customHeight="1">
      <c r="A482" s="157">
        <v>481</v>
      </c>
      <c r="B482" s="341">
        <v>42100</v>
      </c>
      <c r="C482" s="430" t="s">
        <v>1289</v>
      </c>
      <c r="D482" s="430" t="s">
        <v>1251</v>
      </c>
      <c r="E482" s="430" t="s">
        <v>1289</v>
      </c>
      <c r="F482" s="430" t="s">
        <v>7101</v>
      </c>
      <c r="G482" s="359"/>
      <c r="H482" s="430" t="s">
        <v>7122</v>
      </c>
      <c r="I482" s="359"/>
      <c r="J482" s="430"/>
      <c r="K482" s="430" t="s">
        <v>7126</v>
      </c>
      <c r="L482" s="430" t="s">
        <v>1256</v>
      </c>
      <c r="M482" s="430" t="s">
        <v>7158</v>
      </c>
      <c r="N482" s="430" t="s">
        <v>1261</v>
      </c>
      <c r="O482" s="422">
        <v>195</v>
      </c>
      <c r="P482" s="422">
        <v>195</v>
      </c>
      <c r="Q482" s="422"/>
      <c r="R482" s="431"/>
      <c r="S482" s="431">
        <v>0</v>
      </c>
      <c r="T482" s="431">
        <v>0</v>
      </c>
      <c r="U482" s="431">
        <v>195</v>
      </c>
      <c r="V482" s="431">
        <v>780</v>
      </c>
      <c r="W482" s="431">
        <v>780</v>
      </c>
      <c r="X482" s="431">
        <v>0</v>
      </c>
      <c r="Y482" s="431">
        <v>0</v>
      </c>
      <c r="Z482" s="431">
        <v>0</v>
      </c>
      <c r="AA482" s="431">
        <v>195</v>
      </c>
      <c r="AB482" s="431">
        <v>195</v>
      </c>
      <c r="AC482" s="431">
        <v>195</v>
      </c>
      <c r="AD482" s="431">
        <v>0</v>
      </c>
      <c r="AE482" s="431">
        <v>0</v>
      </c>
      <c r="AF482" s="431">
        <v>0</v>
      </c>
      <c r="AG482" s="431">
        <v>0</v>
      </c>
      <c r="AH482" s="431">
        <v>0</v>
      </c>
      <c r="AI482" s="431">
        <v>0</v>
      </c>
      <c r="AJ482" s="431">
        <v>0</v>
      </c>
      <c r="AK482" s="431">
        <v>0</v>
      </c>
      <c r="AL482" s="432">
        <v>195</v>
      </c>
      <c r="AM482" s="431">
        <v>195</v>
      </c>
      <c r="AN482" s="432">
        <v>0</v>
      </c>
      <c r="AO482" s="431">
        <v>0</v>
      </c>
      <c r="AP482" s="431">
        <v>780</v>
      </c>
      <c r="AQ482" s="431"/>
    </row>
    <row r="483" spans="1:43" ht="12.75" customHeight="1">
      <c r="A483" s="157">
        <v>482</v>
      </c>
      <c r="B483" s="341">
        <v>42101</v>
      </c>
      <c r="C483" s="430" t="s">
        <v>1321</v>
      </c>
      <c r="D483" s="430" t="s">
        <v>1251</v>
      </c>
      <c r="E483" s="231" t="s">
        <v>7265</v>
      </c>
      <c r="F483" s="234" t="s">
        <v>7118</v>
      </c>
      <c r="G483" s="359"/>
      <c r="H483" s="236" t="s">
        <v>7267</v>
      </c>
      <c r="I483" s="359"/>
      <c r="J483" s="430"/>
      <c r="K483" s="430" t="s">
        <v>1259</v>
      </c>
      <c r="L483" s="430" t="s">
        <v>1256</v>
      </c>
      <c r="M483" s="415" t="s">
        <v>7158</v>
      </c>
      <c r="N483" s="415" t="s">
        <v>1261</v>
      </c>
      <c r="O483" s="166">
        <v>81</v>
      </c>
      <c r="P483" s="197">
        <v>81</v>
      </c>
      <c r="Q483" s="197"/>
      <c r="R483" s="422"/>
      <c r="S483" s="235">
        <v>0</v>
      </c>
      <c r="T483" s="235">
        <v>0</v>
      </c>
      <c r="U483" s="114">
        <v>81</v>
      </c>
      <c r="V483" s="114">
        <v>486</v>
      </c>
      <c r="W483" s="114">
        <v>486</v>
      </c>
      <c r="X483" s="114">
        <v>81</v>
      </c>
      <c r="Y483" s="114">
        <v>81</v>
      </c>
      <c r="Z483" s="235">
        <v>0</v>
      </c>
      <c r="AA483" s="235">
        <v>81</v>
      </c>
      <c r="AB483" s="114">
        <v>81</v>
      </c>
      <c r="AC483" s="235">
        <v>81</v>
      </c>
      <c r="AD483" s="235">
        <v>0</v>
      </c>
      <c r="AE483" s="235">
        <v>0</v>
      </c>
      <c r="AF483" s="235">
        <v>0</v>
      </c>
      <c r="AG483" s="235">
        <v>0</v>
      </c>
      <c r="AH483" s="235">
        <v>0</v>
      </c>
      <c r="AI483" s="114">
        <v>0</v>
      </c>
      <c r="AJ483" s="235">
        <v>0</v>
      </c>
      <c r="AK483" s="235">
        <v>0</v>
      </c>
      <c r="AL483" s="162">
        <v>0</v>
      </c>
      <c r="AM483" s="162">
        <v>0</v>
      </c>
      <c r="AN483" s="162">
        <v>0</v>
      </c>
      <c r="AO483" s="162">
        <v>0</v>
      </c>
      <c r="AP483" s="162">
        <v>0</v>
      </c>
      <c r="AQ483" s="431"/>
    </row>
    <row r="484" spans="1:43" ht="12.75" customHeight="1">
      <c r="A484" s="157">
        <v>483</v>
      </c>
      <c r="B484" s="341">
        <v>42101</v>
      </c>
      <c r="C484" s="430" t="s">
        <v>1321</v>
      </c>
      <c r="D484" s="430" t="s">
        <v>1251</v>
      </c>
      <c r="E484" s="360" t="s">
        <v>7288</v>
      </c>
      <c r="F484" s="430" t="s">
        <v>7085</v>
      </c>
      <c r="G484" s="359"/>
      <c r="H484" s="430" t="s">
        <v>7092</v>
      </c>
      <c r="I484" s="359"/>
      <c r="J484" s="51"/>
      <c r="K484" s="51" t="s">
        <v>1259</v>
      </c>
      <c r="L484" s="430" t="s">
        <v>1256</v>
      </c>
      <c r="M484" s="430" t="s">
        <v>7158</v>
      </c>
      <c r="N484" s="430" t="s">
        <v>1261</v>
      </c>
      <c r="O484" s="174">
        <v>54</v>
      </c>
      <c r="P484" s="178">
        <v>54</v>
      </c>
      <c r="Q484" s="178"/>
      <c r="R484" s="431"/>
      <c r="S484" s="217">
        <v>0</v>
      </c>
      <c r="T484" s="217">
        <v>0</v>
      </c>
      <c r="U484" s="217">
        <v>54</v>
      </c>
      <c r="V484" s="217">
        <v>324</v>
      </c>
      <c r="W484" s="217">
        <v>324</v>
      </c>
      <c r="X484" s="217">
        <v>54</v>
      </c>
      <c r="Y484" s="217">
        <v>54</v>
      </c>
      <c r="Z484" s="218">
        <v>0</v>
      </c>
      <c r="AA484" s="217">
        <v>54</v>
      </c>
      <c r="AB484" s="217">
        <v>54</v>
      </c>
      <c r="AC484" s="217">
        <v>54</v>
      </c>
      <c r="AD484" s="431">
        <v>0</v>
      </c>
      <c r="AE484" s="431">
        <v>0</v>
      </c>
      <c r="AF484" s="431">
        <v>0</v>
      </c>
      <c r="AG484" s="431">
        <v>0</v>
      </c>
      <c r="AH484" s="431">
        <v>0</v>
      </c>
      <c r="AI484" s="431">
        <v>0</v>
      </c>
      <c r="AJ484" s="431">
        <v>0</v>
      </c>
      <c r="AK484" s="431">
        <v>0</v>
      </c>
      <c r="AL484" s="432">
        <v>0</v>
      </c>
      <c r="AM484" s="431">
        <v>0</v>
      </c>
      <c r="AN484" s="432">
        <v>0</v>
      </c>
      <c r="AO484" s="431">
        <v>0</v>
      </c>
      <c r="AP484" s="431">
        <v>0</v>
      </c>
      <c r="AQ484" s="431"/>
    </row>
    <row r="485" spans="1:43" ht="12.75" customHeight="1">
      <c r="A485" s="157">
        <v>484</v>
      </c>
      <c r="B485" s="341">
        <v>42107</v>
      </c>
      <c r="C485" s="430" t="s">
        <v>1321</v>
      </c>
      <c r="D485" s="430" t="s">
        <v>1251</v>
      </c>
      <c r="E485" s="234" t="s">
        <v>1321</v>
      </c>
      <c r="F485" s="234" t="s">
        <v>7101</v>
      </c>
      <c r="G485" s="359"/>
      <c r="H485" s="236" t="s">
        <v>0</v>
      </c>
      <c r="I485" s="359"/>
      <c r="J485" s="430" t="s">
        <v>7169</v>
      </c>
      <c r="K485" s="430" t="s">
        <v>1259</v>
      </c>
      <c r="L485" s="430" t="s">
        <v>1256</v>
      </c>
      <c r="M485" s="415" t="s">
        <v>7158</v>
      </c>
      <c r="N485" s="415" t="s">
        <v>1261</v>
      </c>
      <c r="O485" s="168">
        <v>150</v>
      </c>
      <c r="P485" s="197">
        <v>150</v>
      </c>
      <c r="Q485" s="197"/>
      <c r="R485" s="422"/>
      <c r="S485" s="114">
        <v>0</v>
      </c>
      <c r="T485" s="114">
        <v>0</v>
      </c>
      <c r="U485" s="114">
        <v>150</v>
      </c>
      <c r="V485" s="114">
        <v>900</v>
      </c>
      <c r="W485" s="114">
        <v>900</v>
      </c>
      <c r="X485" s="114">
        <v>150</v>
      </c>
      <c r="Y485" s="114">
        <v>150</v>
      </c>
      <c r="Z485" s="235">
        <v>0</v>
      </c>
      <c r="AA485" s="235">
        <v>0</v>
      </c>
      <c r="AB485" s="114">
        <v>150</v>
      </c>
      <c r="AC485" s="235">
        <v>0</v>
      </c>
      <c r="AD485" s="235">
        <v>0</v>
      </c>
      <c r="AE485" s="235">
        <v>0</v>
      </c>
      <c r="AF485" s="235">
        <v>0</v>
      </c>
      <c r="AG485" s="235">
        <v>0</v>
      </c>
      <c r="AH485" s="235">
        <v>0</v>
      </c>
      <c r="AI485" s="114">
        <v>150</v>
      </c>
      <c r="AJ485" s="114">
        <v>0</v>
      </c>
      <c r="AK485" s="114">
        <v>0</v>
      </c>
      <c r="AL485" s="168">
        <v>0</v>
      </c>
      <c r="AM485" s="168">
        <v>0</v>
      </c>
      <c r="AN485" s="168">
        <v>0</v>
      </c>
      <c r="AO485" s="168">
        <v>0</v>
      </c>
      <c r="AP485" s="168">
        <v>0</v>
      </c>
      <c r="AQ485" s="431"/>
    </row>
    <row r="486" spans="1:43" ht="12.75" customHeight="1">
      <c r="A486" s="157">
        <v>485</v>
      </c>
      <c r="B486" s="341">
        <v>42107</v>
      </c>
      <c r="C486" s="430" t="s">
        <v>1289</v>
      </c>
      <c r="D486" s="430" t="s">
        <v>1251</v>
      </c>
      <c r="E486" s="430" t="s">
        <v>1289</v>
      </c>
      <c r="F486" s="430" t="s">
        <v>1347</v>
      </c>
      <c r="G486" s="359"/>
      <c r="H486" s="430" t="s">
        <v>7110</v>
      </c>
      <c r="I486" s="359"/>
      <c r="J486" s="430"/>
      <c r="K486" s="430" t="s">
        <v>1259</v>
      </c>
      <c r="L486" s="430" t="s">
        <v>1256</v>
      </c>
      <c r="M486" s="430" t="s">
        <v>7158</v>
      </c>
      <c r="N486" s="430" t="s">
        <v>1261</v>
      </c>
      <c r="O486" s="169">
        <v>140</v>
      </c>
      <c r="P486" s="422">
        <v>140</v>
      </c>
      <c r="Q486" s="169"/>
      <c r="R486" s="431"/>
      <c r="S486" s="431">
        <v>0</v>
      </c>
      <c r="T486" s="431">
        <v>0</v>
      </c>
      <c r="U486" s="431">
        <v>140</v>
      </c>
      <c r="V486" s="431">
        <v>840</v>
      </c>
      <c r="W486" s="431">
        <v>840</v>
      </c>
      <c r="X486" s="431">
        <v>140</v>
      </c>
      <c r="Y486" s="431">
        <v>140</v>
      </c>
      <c r="Z486" s="431">
        <v>140</v>
      </c>
      <c r="AA486" s="431">
        <v>0</v>
      </c>
      <c r="AB486" s="431">
        <v>140</v>
      </c>
      <c r="AC486" s="431">
        <v>0</v>
      </c>
      <c r="AD486" s="431">
        <v>0</v>
      </c>
      <c r="AE486" s="431">
        <v>0</v>
      </c>
      <c r="AF486" s="431">
        <v>0</v>
      </c>
      <c r="AG486" s="431">
        <v>0</v>
      </c>
      <c r="AH486" s="431">
        <v>0</v>
      </c>
      <c r="AI486" s="431">
        <v>0</v>
      </c>
      <c r="AJ486" s="431">
        <v>0</v>
      </c>
      <c r="AK486" s="431">
        <v>0</v>
      </c>
      <c r="AL486" s="432">
        <v>0</v>
      </c>
      <c r="AM486" s="431">
        <v>0</v>
      </c>
      <c r="AN486" s="432">
        <v>0</v>
      </c>
      <c r="AO486" s="431">
        <v>0</v>
      </c>
      <c r="AP486" s="431">
        <v>0</v>
      </c>
      <c r="AQ486" s="431"/>
    </row>
    <row r="487" spans="1:43" ht="12.75" customHeight="1">
      <c r="A487" s="157">
        <v>486</v>
      </c>
      <c r="B487" s="341">
        <v>42108</v>
      </c>
      <c r="C487" s="430" t="s">
        <v>1321</v>
      </c>
      <c r="D487" s="430" t="s">
        <v>1251</v>
      </c>
      <c r="E487" s="234" t="s">
        <v>1340</v>
      </c>
      <c r="F487" s="234" t="s">
        <v>1349</v>
      </c>
      <c r="G487" s="359"/>
      <c r="H487" s="236" t="s">
        <v>7268</v>
      </c>
      <c r="I487" s="359"/>
      <c r="J487" s="430" t="s">
        <v>7169</v>
      </c>
      <c r="K487" s="430" t="s">
        <v>1259</v>
      </c>
      <c r="L487" s="430" t="s">
        <v>1256</v>
      </c>
      <c r="M487" s="415" t="s">
        <v>7158</v>
      </c>
      <c r="N487" s="415" t="s">
        <v>1261</v>
      </c>
      <c r="O487" s="168">
        <v>615</v>
      </c>
      <c r="P487" s="197">
        <v>615</v>
      </c>
      <c r="Q487" s="197"/>
      <c r="R487" s="422"/>
      <c r="S487" s="114">
        <v>0</v>
      </c>
      <c r="T487" s="114">
        <v>0</v>
      </c>
      <c r="U487" s="114">
        <v>615</v>
      </c>
      <c r="V487" s="114">
        <v>3690</v>
      </c>
      <c r="W487" s="114">
        <v>3690</v>
      </c>
      <c r="X487" s="114">
        <v>615</v>
      </c>
      <c r="Y487" s="114">
        <v>615</v>
      </c>
      <c r="Z487" s="235">
        <v>0</v>
      </c>
      <c r="AA487" s="235">
        <v>0</v>
      </c>
      <c r="AB487" s="114">
        <v>615</v>
      </c>
      <c r="AC487" s="235">
        <v>0</v>
      </c>
      <c r="AD487" s="235">
        <v>0</v>
      </c>
      <c r="AE487" s="235">
        <v>0</v>
      </c>
      <c r="AF487" s="235">
        <v>0</v>
      </c>
      <c r="AG487" s="235">
        <v>0</v>
      </c>
      <c r="AH487" s="235">
        <v>0</v>
      </c>
      <c r="AI487" s="114">
        <v>615</v>
      </c>
      <c r="AJ487" s="114">
        <v>0</v>
      </c>
      <c r="AK487" s="114">
        <v>0</v>
      </c>
      <c r="AL487" s="168">
        <v>0</v>
      </c>
      <c r="AM487" s="168">
        <v>0</v>
      </c>
      <c r="AN487" s="168">
        <v>0</v>
      </c>
      <c r="AO487" s="168">
        <v>0</v>
      </c>
      <c r="AP487" s="168">
        <v>0</v>
      </c>
      <c r="AQ487" s="431"/>
    </row>
    <row r="488" spans="1:43" ht="12.75" customHeight="1">
      <c r="A488" s="157">
        <v>487</v>
      </c>
      <c r="B488" s="341">
        <v>42109</v>
      </c>
      <c r="C488" s="430" t="s">
        <v>1321</v>
      </c>
      <c r="D488" s="430" t="s">
        <v>1251</v>
      </c>
      <c r="E488" s="234" t="s">
        <v>1321</v>
      </c>
      <c r="F488" s="234" t="s">
        <v>7101</v>
      </c>
      <c r="G488" s="359"/>
      <c r="H488" s="236" t="s">
        <v>0</v>
      </c>
      <c r="I488" s="359"/>
      <c r="J488" s="430" t="s">
        <v>7169</v>
      </c>
      <c r="K488" s="430" t="s">
        <v>1259</v>
      </c>
      <c r="L488" s="430" t="s">
        <v>1256</v>
      </c>
      <c r="M488" s="415" t="s">
        <v>7158</v>
      </c>
      <c r="N488" s="415" t="s">
        <v>1261</v>
      </c>
      <c r="O488" s="168">
        <v>176</v>
      </c>
      <c r="P488" s="197">
        <v>176</v>
      </c>
      <c r="Q488" s="197"/>
      <c r="R488" s="422"/>
      <c r="S488" s="114">
        <v>0</v>
      </c>
      <c r="T488" s="114">
        <v>0</v>
      </c>
      <c r="U488" s="114">
        <v>176</v>
      </c>
      <c r="V488" s="114">
        <v>1056</v>
      </c>
      <c r="W488" s="114">
        <v>1056</v>
      </c>
      <c r="X488" s="114">
        <v>176</v>
      </c>
      <c r="Y488" s="114">
        <v>176</v>
      </c>
      <c r="Z488" s="235">
        <v>0</v>
      </c>
      <c r="AA488" s="235">
        <v>0</v>
      </c>
      <c r="AB488" s="114">
        <v>176</v>
      </c>
      <c r="AC488" s="235">
        <v>0</v>
      </c>
      <c r="AD488" s="235">
        <v>0</v>
      </c>
      <c r="AE488" s="235">
        <v>0</v>
      </c>
      <c r="AF488" s="235">
        <v>0</v>
      </c>
      <c r="AG488" s="235">
        <v>0</v>
      </c>
      <c r="AH488" s="235">
        <v>0</v>
      </c>
      <c r="AI488" s="114">
        <v>176</v>
      </c>
      <c r="AJ488" s="114">
        <v>0</v>
      </c>
      <c r="AK488" s="114">
        <v>0</v>
      </c>
      <c r="AL488" s="168">
        <v>0</v>
      </c>
      <c r="AM488" s="168">
        <v>0</v>
      </c>
      <c r="AN488" s="168">
        <v>0</v>
      </c>
      <c r="AO488" s="168">
        <v>0</v>
      </c>
      <c r="AP488" s="168">
        <v>0</v>
      </c>
      <c r="AQ488" s="431"/>
    </row>
    <row r="489" spans="1:43" ht="12.75" customHeight="1">
      <c r="A489" s="157">
        <v>488</v>
      </c>
      <c r="B489" s="341">
        <v>42110</v>
      </c>
      <c r="C489" s="430" t="s">
        <v>1289</v>
      </c>
      <c r="D489" s="430" t="s">
        <v>1251</v>
      </c>
      <c r="E489" s="430" t="s">
        <v>1289</v>
      </c>
      <c r="F489" s="430" t="s">
        <v>7101</v>
      </c>
      <c r="G489" s="359"/>
      <c r="H489" s="430" t="s">
        <v>7284</v>
      </c>
      <c r="I489" s="359"/>
      <c r="J489" s="430"/>
      <c r="K489" s="430" t="s">
        <v>1259</v>
      </c>
      <c r="L489" s="430" t="s">
        <v>1256</v>
      </c>
      <c r="M489" s="430" t="s">
        <v>7158</v>
      </c>
      <c r="N489" s="430" t="s">
        <v>1261</v>
      </c>
      <c r="O489" s="167">
        <v>150</v>
      </c>
      <c r="P489" s="422"/>
      <c r="Q489" s="169"/>
      <c r="R489" s="431"/>
      <c r="S489" s="431">
        <v>0</v>
      </c>
      <c r="T489" s="431">
        <v>0</v>
      </c>
      <c r="U489" s="431">
        <v>150</v>
      </c>
      <c r="V489" s="431">
        <v>0</v>
      </c>
      <c r="W489" s="431">
        <v>600</v>
      </c>
      <c r="X489" s="431">
        <v>0</v>
      </c>
      <c r="Y489" s="431">
        <v>0</v>
      </c>
      <c r="Z489" s="431">
        <v>0</v>
      </c>
      <c r="AA489" s="431">
        <v>0</v>
      </c>
      <c r="AB489" s="431">
        <v>0</v>
      </c>
      <c r="AC489" s="431">
        <v>150</v>
      </c>
      <c r="AD489" s="431">
        <v>0</v>
      </c>
      <c r="AE489" s="431">
        <v>0</v>
      </c>
      <c r="AF489" s="431">
        <v>0</v>
      </c>
      <c r="AG489" s="431">
        <v>0</v>
      </c>
      <c r="AH489" s="431">
        <v>0</v>
      </c>
      <c r="AI489" s="431">
        <v>0</v>
      </c>
      <c r="AJ489" s="431">
        <v>0</v>
      </c>
      <c r="AK489" s="431">
        <v>0</v>
      </c>
      <c r="AL489" s="432">
        <v>0</v>
      </c>
      <c r="AM489" s="431">
        <v>150</v>
      </c>
      <c r="AN489" s="432">
        <v>0</v>
      </c>
      <c r="AO489" s="431">
        <v>0</v>
      </c>
      <c r="AP489" s="431">
        <v>0</v>
      </c>
      <c r="AQ489" s="431"/>
    </row>
    <row r="490" spans="1:43" ht="12.75" customHeight="1">
      <c r="A490" s="157">
        <v>489</v>
      </c>
      <c r="B490" s="341">
        <v>42111</v>
      </c>
      <c r="C490" s="430" t="s">
        <v>1321</v>
      </c>
      <c r="D490" s="430" t="s">
        <v>1251</v>
      </c>
      <c r="E490" s="234" t="s">
        <v>1321</v>
      </c>
      <c r="F490" s="232" t="s">
        <v>7101</v>
      </c>
      <c r="G490" s="359"/>
      <c r="H490" s="234" t="s">
        <v>0</v>
      </c>
      <c r="I490" s="359"/>
      <c r="J490" s="430" t="s">
        <v>7173</v>
      </c>
      <c r="K490" s="430" t="s">
        <v>1259</v>
      </c>
      <c r="L490" s="430" t="s">
        <v>1256</v>
      </c>
      <c r="M490" s="415" t="s">
        <v>7158</v>
      </c>
      <c r="N490" s="415" t="s">
        <v>1261</v>
      </c>
      <c r="O490" s="168">
        <v>100</v>
      </c>
      <c r="P490" s="197">
        <v>100</v>
      </c>
      <c r="Q490" s="197"/>
      <c r="R490" s="422"/>
      <c r="S490" s="235">
        <v>0</v>
      </c>
      <c r="T490" s="235">
        <v>0</v>
      </c>
      <c r="U490" s="114">
        <v>100</v>
      </c>
      <c r="V490" s="114">
        <v>600</v>
      </c>
      <c r="W490" s="114">
        <v>600</v>
      </c>
      <c r="X490" s="114">
        <v>100</v>
      </c>
      <c r="Y490" s="114">
        <v>100</v>
      </c>
      <c r="Z490" s="235">
        <v>0</v>
      </c>
      <c r="AA490" s="114">
        <v>0</v>
      </c>
      <c r="AB490" s="114">
        <v>100</v>
      </c>
      <c r="AC490" s="114">
        <v>100</v>
      </c>
      <c r="AD490" s="235">
        <v>0</v>
      </c>
      <c r="AE490" s="235">
        <v>0</v>
      </c>
      <c r="AF490" s="235">
        <v>0</v>
      </c>
      <c r="AG490" s="235">
        <v>0</v>
      </c>
      <c r="AH490" s="235">
        <v>0</v>
      </c>
      <c r="AI490" s="114">
        <v>100</v>
      </c>
      <c r="AJ490" s="235">
        <v>0</v>
      </c>
      <c r="AK490" s="235">
        <v>0</v>
      </c>
      <c r="AL490" s="162">
        <v>0</v>
      </c>
      <c r="AM490" s="162">
        <v>0</v>
      </c>
      <c r="AN490" s="162">
        <v>0</v>
      </c>
      <c r="AO490" s="162">
        <v>0</v>
      </c>
      <c r="AP490" s="168">
        <v>0</v>
      </c>
      <c r="AQ490" s="431"/>
    </row>
    <row r="491" spans="1:43" ht="12.75" customHeight="1">
      <c r="A491" s="157">
        <v>490</v>
      </c>
      <c r="B491" s="341">
        <v>42113</v>
      </c>
      <c r="C491" s="430" t="s">
        <v>1321</v>
      </c>
      <c r="D491" s="430" t="s">
        <v>1251</v>
      </c>
      <c r="E491" s="236" t="s">
        <v>1321</v>
      </c>
      <c r="F491" s="231" t="s">
        <v>7101</v>
      </c>
      <c r="G491" s="359"/>
      <c r="H491" s="236" t="s">
        <v>0</v>
      </c>
      <c r="I491" s="359"/>
      <c r="J491" s="430" t="s">
        <v>7166</v>
      </c>
      <c r="K491" s="430" t="s">
        <v>1259</v>
      </c>
      <c r="L491" s="430" t="s">
        <v>1256</v>
      </c>
      <c r="M491" s="415" t="s">
        <v>7158</v>
      </c>
      <c r="N491" s="415" t="s">
        <v>1261</v>
      </c>
      <c r="O491" s="166">
        <v>127</v>
      </c>
      <c r="P491" s="197">
        <v>127</v>
      </c>
      <c r="Q491" s="197"/>
      <c r="R491" s="422"/>
      <c r="S491" s="237">
        <v>0</v>
      </c>
      <c r="T491" s="237">
        <v>0</v>
      </c>
      <c r="U491" s="238">
        <v>127</v>
      </c>
      <c r="V491" s="238">
        <v>762</v>
      </c>
      <c r="W491" s="238">
        <v>762</v>
      </c>
      <c r="X491" s="238">
        <v>127</v>
      </c>
      <c r="Y491" s="238">
        <v>127</v>
      </c>
      <c r="Z491" s="237">
        <v>0</v>
      </c>
      <c r="AA491" s="238">
        <v>0</v>
      </c>
      <c r="AB491" s="238">
        <v>127</v>
      </c>
      <c r="AC491" s="238">
        <v>127</v>
      </c>
      <c r="AD491" s="237">
        <v>0</v>
      </c>
      <c r="AE491" s="237">
        <v>0</v>
      </c>
      <c r="AF491" s="237">
        <v>0</v>
      </c>
      <c r="AG491" s="237">
        <v>0</v>
      </c>
      <c r="AH491" s="237">
        <v>0</v>
      </c>
      <c r="AI491" s="238">
        <v>127</v>
      </c>
      <c r="AJ491" s="237">
        <v>0</v>
      </c>
      <c r="AK491" s="237">
        <v>0</v>
      </c>
      <c r="AL491" s="161">
        <v>0</v>
      </c>
      <c r="AM491" s="161">
        <v>0</v>
      </c>
      <c r="AN491" s="161">
        <v>0</v>
      </c>
      <c r="AO491" s="161">
        <v>0</v>
      </c>
      <c r="AP491" s="166">
        <v>0</v>
      </c>
      <c r="AQ491" s="431"/>
    </row>
    <row r="492" spans="1:43" ht="12.75" customHeight="1">
      <c r="A492" s="157">
        <v>491</v>
      </c>
      <c r="B492" s="341">
        <v>42113</v>
      </c>
      <c r="C492" s="239" t="s">
        <v>1321</v>
      </c>
      <c r="D492" s="430" t="s">
        <v>1251</v>
      </c>
      <c r="E492" s="239" t="s">
        <v>1293</v>
      </c>
      <c r="F492" s="239" t="s">
        <v>7228</v>
      </c>
      <c r="G492" s="359"/>
      <c r="H492" s="430" t="s">
        <v>7229</v>
      </c>
      <c r="I492" s="359"/>
      <c r="J492" s="430"/>
      <c r="K492" s="430" t="s">
        <v>1259</v>
      </c>
      <c r="L492" s="430" t="s">
        <v>1256</v>
      </c>
      <c r="M492" s="430" t="s">
        <v>7158</v>
      </c>
      <c r="N492" s="430" t="s">
        <v>1261</v>
      </c>
      <c r="O492" s="165">
        <v>78</v>
      </c>
      <c r="P492" s="422">
        <v>78</v>
      </c>
      <c r="Q492" s="212"/>
      <c r="R492" s="431"/>
      <c r="S492" s="431">
        <v>0</v>
      </c>
      <c r="T492" s="431">
        <v>0</v>
      </c>
      <c r="U492" s="240">
        <v>78</v>
      </c>
      <c r="V492" s="240">
        <v>890</v>
      </c>
      <c r="W492" s="240">
        <v>890</v>
      </c>
      <c r="X492" s="240">
        <v>78</v>
      </c>
      <c r="Y492" s="240">
        <v>78</v>
      </c>
      <c r="Z492" s="431">
        <v>0</v>
      </c>
      <c r="AA492" s="431">
        <v>0</v>
      </c>
      <c r="AB492" s="240">
        <v>78</v>
      </c>
      <c r="AC492" s="240">
        <v>78</v>
      </c>
      <c r="AD492" s="431">
        <v>0</v>
      </c>
      <c r="AE492" s="431">
        <v>0</v>
      </c>
      <c r="AF492" s="431">
        <v>0</v>
      </c>
      <c r="AG492" s="431">
        <v>0</v>
      </c>
      <c r="AH492" s="431">
        <v>0</v>
      </c>
      <c r="AI492" s="431">
        <v>0</v>
      </c>
      <c r="AJ492" s="431">
        <v>0</v>
      </c>
      <c r="AK492" s="431">
        <v>0</v>
      </c>
      <c r="AL492" s="432">
        <v>0</v>
      </c>
      <c r="AM492" s="431">
        <v>0</v>
      </c>
      <c r="AN492" s="432">
        <v>0</v>
      </c>
      <c r="AO492" s="431">
        <v>0</v>
      </c>
      <c r="AP492" s="431">
        <v>0</v>
      </c>
      <c r="AQ492" s="431"/>
    </row>
    <row r="493" spans="1:43" ht="12.75" customHeight="1">
      <c r="A493" s="157">
        <v>492</v>
      </c>
      <c r="B493" s="341">
        <v>42114</v>
      </c>
      <c r="C493" s="430" t="s">
        <v>1321</v>
      </c>
      <c r="D493" s="430" t="s">
        <v>1251</v>
      </c>
      <c r="E493" s="236" t="s">
        <v>1321</v>
      </c>
      <c r="F493" s="231" t="s">
        <v>7101</v>
      </c>
      <c r="G493" s="359"/>
      <c r="H493" s="236" t="s">
        <v>7269</v>
      </c>
      <c r="I493" s="359"/>
      <c r="J493" s="430" t="s">
        <v>7166</v>
      </c>
      <c r="K493" s="430" t="s">
        <v>1259</v>
      </c>
      <c r="L493" s="430" t="s">
        <v>1256</v>
      </c>
      <c r="M493" s="415" t="s">
        <v>7158</v>
      </c>
      <c r="N493" s="415" t="s">
        <v>1261</v>
      </c>
      <c r="O493" s="166">
        <v>41</v>
      </c>
      <c r="P493" s="197">
        <v>41</v>
      </c>
      <c r="Q493" s="197"/>
      <c r="R493" s="422"/>
      <c r="S493" s="237">
        <v>0</v>
      </c>
      <c r="T493" s="237">
        <v>0</v>
      </c>
      <c r="U493" s="238">
        <v>41</v>
      </c>
      <c r="V493" s="238">
        <v>246</v>
      </c>
      <c r="W493" s="238">
        <v>246</v>
      </c>
      <c r="X493" s="238">
        <v>41</v>
      </c>
      <c r="Y493" s="238">
        <v>41</v>
      </c>
      <c r="Z493" s="237">
        <v>0</v>
      </c>
      <c r="AA493" s="238">
        <v>0</v>
      </c>
      <c r="AB493" s="238">
        <v>41</v>
      </c>
      <c r="AC493" s="238">
        <v>41</v>
      </c>
      <c r="AD493" s="237">
        <v>0</v>
      </c>
      <c r="AE493" s="237">
        <v>0</v>
      </c>
      <c r="AF493" s="237">
        <v>0</v>
      </c>
      <c r="AG493" s="237">
        <v>0</v>
      </c>
      <c r="AH493" s="237">
        <v>0</v>
      </c>
      <c r="AI493" s="238">
        <v>41</v>
      </c>
      <c r="AJ493" s="237">
        <v>0</v>
      </c>
      <c r="AK493" s="237">
        <v>0</v>
      </c>
      <c r="AL493" s="161">
        <v>0</v>
      </c>
      <c r="AM493" s="161">
        <v>0</v>
      </c>
      <c r="AN493" s="161">
        <v>0</v>
      </c>
      <c r="AO493" s="161">
        <v>0</v>
      </c>
      <c r="AP493" s="166">
        <v>0</v>
      </c>
      <c r="AQ493" s="431"/>
    </row>
    <row r="494" spans="1:43" ht="12.75" customHeight="1">
      <c r="A494" s="157">
        <v>493</v>
      </c>
      <c r="B494" s="341">
        <v>42114</v>
      </c>
      <c r="C494" s="430" t="s">
        <v>1321</v>
      </c>
      <c r="D494" s="430" t="s">
        <v>1251</v>
      </c>
      <c r="E494" s="234" t="s">
        <v>1321</v>
      </c>
      <c r="F494" s="232" t="s">
        <v>7101</v>
      </c>
      <c r="G494" s="359"/>
      <c r="H494" s="234" t="s">
        <v>0</v>
      </c>
      <c r="I494" s="359"/>
      <c r="J494" s="430" t="s">
        <v>7166</v>
      </c>
      <c r="K494" s="430" t="s">
        <v>1259</v>
      </c>
      <c r="L494" s="430" t="s">
        <v>1256</v>
      </c>
      <c r="M494" s="415" t="s">
        <v>7158</v>
      </c>
      <c r="N494" s="415" t="s">
        <v>1261</v>
      </c>
      <c r="O494" s="168">
        <v>40</v>
      </c>
      <c r="P494" s="197">
        <v>40</v>
      </c>
      <c r="Q494" s="197"/>
      <c r="R494" s="422"/>
      <c r="S494" s="235">
        <v>0</v>
      </c>
      <c r="T494" s="235">
        <v>0</v>
      </c>
      <c r="U494" s="114">
        <v>40</v>
      </c>
      <c r="V494" s="114">
        <v>240</v>
      </c>
      <c r="W494" s="114">
        <v>240</v>
      </c>
      <c r="X494" s="114">
        <v>40</v>
      </c>
      <c r="Y494" s="114">
        <v>40</v>
      </c>
      <c r="Z494" s="235">
        <v>0</v>
      </c>
      <c r="AA494" s="114">
        <v>0</v>
      </c>
      <c r="AB494" s="114">
        <v>40</v>
      </c>
      <c r="AC494" s="114">
        <v>40</v>
      </c>
      <c r="AD494" s="235">
        <v>0</v>
      </c>
      <c r="AE494" s="235">
        <v>0</v>
      </c>
      <c r="AF494" s="235">
        <v>0</v>
      </c>
      <c r="AG494" s="235">
        <v>0</v>
      </c>
      <c r="AH494" s="235">
        <v>0</v>
      </c>
      <c r="AI494" s="114">
        <v>40</v>
      </c>
      <c r="AJ494" s="235">
        <v>0</v>
      </c>
      <c r="AK494" s="235">
        <v>0</v>
      </c>
      <c r="AL494" s="162">
        <v>0</v>
      </c>
      <c r="AM494" s="162">
        <v>0</v>
      </c>
      <c r="AN494" s="162">
        <v>0</v>
      </c>
      <c r="AO494" s="162">
        <v>0</v>
      </c>
      <c r="AP494" s="168">
        <v>0</v>
      </c>
      <c r="AQ494" s="431"/>
    </row>
    <row r="495" spans="1:43" ht="12.75" customHeight="1">
      <c r="A495" s="157">
        <v>494</v>
      </c>
      <c r="B495" s="341">
        <v>42114</v>
      </c>
      <c r="C495" s="430" t="s">
        <v>1321</v>
      </c>
      <c r="D495" s="430" t="s">
        <v>1251</v>
      </c>
      <c r="E495" s="234" t="s">
        <v>1321</v>
      </c>
      <c r="F495" s="232" t="s">
        <v>7101</v>
      </c>
      <c r="G495" s="359"/>
      <c r="H495" s="234" t="s">
        <v>0</v>
      </c>
      <c r="I495" s="359"/>
      <c r="J495" s="430" t="s">
        <v>7166</v>
      </c>
      <c r="K495" s="430" t="s">
        <v>1259</v>
      </c>
      <c r="L495" s="430" t="s">
        <v>1256</v>
      </c>
      <c r="M495" s="415" t="s">
        <v>7158</v>
      </c>
      <c r="N495" s="415" t="s">
        <v>1261</v>
      </c>
      <c r="O495" s="168">
        <v>50</v>
      </c>
      <c r="P495" s="197">
        <v>50</v>
      </c>
      <c r="Q495" s="197"/>
      <c r="R495" s="422"/>
      <c r="S495" s="235">
        <v>0</v>
      </c>
      <c r="T495" s="235">
        <v>0</v>
      </c>
      <c r="U495" s="114">
        <v>50</v>
      </c>
      <c r="V495" s="114">
        <v>300</v>
      </c>
      <c r="W495" s="114">
        <v>300</v>
      </c>
      <c r="X495" s="114">
        <v>50</v>
      </c>
      <c r="Y495" s="114">
        <v>50</v>
      </c>
      <c r="Z495" s="235">
        <v>0</v>
      </c>
      <c r="AA495" s="114">
        <v>0</v>
      </c>
      <c r="AB495" s="114">
        <v>50</v>
      </c>
      <c r="AC495" s="114">
        <v>50</v>
      </c>
      <c r="AD495" s="235">
        <v>0</v>
      </c>
      <c r="AE495" s="235">
        <v>0</v>
      </c>
      <c r="AF495" s="235">
        <v>0</v>
      </c>
      <c r="AG495" s="235">
        <v>0</v>
      </c>
      <c r="AH495" s="235">
        <v>0</v>
      </c>
      <c r="AI495" s="114">
        <v>50</v>
      </c>
      <c r="AJ495" s="235">
        <v>0</v>
      </c>
      <c r="AK495" s="235">
        <v>0</v>
      </c>
      <c r="AL495" s="162">
        <v>0</v>
      </c>
      <c r="AM495" s="162">
        <v>0</v>
      </c>
      <c r="AN495" s="162">
        <v>0</v>
      </c>
      <c r="AO495" s="162">
        <v>0</v>
      </c>
      <c r="AP495" s="168">
        <v>0</v>
      </c>
      <c r="AQ495" s="431"/>
    </row>
    <row r="496" spans="1:43" ht="12.75" customHeight="1">
      <c r="A496" s="157">
        <v>495</v>
      </c>
      <c r="B496" s="341">
        <v>42114</v>
      </c>
      <c r="C496" s="430" t="s">
        <v>1321</v>
      </c>
      <c r="D496" s="430" t="s">
        <v>1251</v>
      </c>
      <c r="E496" s="236" t="s">
        <v>1321</v>
      </c>
      <c r="F496" s="231" t="s">
        <v>7101</v>
      </c>
      <c r="G496" s="359"/>
      <c r="H496" s="236" t="s">
        <v>7270</v>
      </c>
      <c r="I496" s="359"/>
      <c r="J496" s="430" t="s">
        <v>7170</v>
      </c>
      <c r="K496" s="430" t="s">
        <v>1259</v>
      </c>
      <c r="L496" s="430" t="s">
        <v>1256</v>
      </c>
      <c r="M496" s="415" t="s">
        <v>7158</v>
      </c>
      <c r="N496" s="415" t="s">
        <v>1261</v>
      </c>
      <c r="O496" s="166">
        <v>50</v>
      </c>
      <c r="P496" s="197">
        <v>50</v>
      </c>
      <c r="Q496" s="197"/>
      <c r="R496" s="422"/>
      <c r="S496" s="237">
        <v>0</v>
      </c>
      <c r="T496" s="237">
        <v>0</v>
      </c>
      <c r="U496" s="238">
        <v>50</v>
      </c>
      <c r="V496" s="238">
        <v>300</v>
      </c>
      <c r="W496" s="238">
        <v>300</v>
      </c>
      <c r="X496" s="238">
        <v>50</v>
      </c>
      <c r="Y496" s="238">
        <v>50</v>
      </c>
      <c r="Z496" s="237">
        <v>0</v>
      </c>
      <c r="AA496" s="238">
        <v>0</v>
      </c>
      <c r="AB496" s="238">
        <v>50</v>
      </c>
      <c r="AC496" s="238">
        <v>50</v>
      </c>
      <c r="AD496" s="237">
        <v>0</v>
      </c>
      <c r="AE496" s="237">
        <v>0</v>
      </c>
      <c r="AF496" s="237">
        <v>0</v>
      </c>
      <c r="AG496" s="237">
        <v>0</v>
      </c>
      <c r="AH496" s="237">
        <v>0</v>
      </c>
      <c r="AI496" s="238">
        <v>50</v>
      </c>
      <c r="AJ496" s="237">
        <v>0</v>
      </c>
      <c r="AK496" s="237">
        <v>0</v>
      </c>
      <c r="AL496" s="161">
        <v>0</v>
      </c>
      <c r="AM496" s="161">
        <v>0</v>
      </c>
      <c r="AN496" s="161">
        <v>0</v>
      </c>
      <c r="AO496" s="161">
        <v>0</v>
      </c>
      <c r="AP496" s="166">
        <v>0</v>
      </c>
      <c r="AQ496" s="431"/>
    </row>
    <row r="497" spans="1:43" ht="12.75" customHeight="1">
      <c r="A497" s="157">
        <v>496</v>
      </c>
      <c r="B497" s="341">
        <v>42114</v>
      </c>
      <c r="C497" s="430" t="s">
        <v>1321</v>
      </c>
      <c r="D497" s="430" t="s">
        <v>1251</v>
      </c>
      <c r="E497" s="236" t="s">
        <v>1321</v>
      </c>
      <c r="F497" s="231" t="s">
        <v>7101</v>
      </c>
      <c r="G497" s="359"/>
      <c r="H497" s="236" t="s">
        <v>7271</v>
      </c>
      <c r="I497" s="359"/>
      <c r="J497" s="231" t="s">
        <v>7166</v>
      </c>
      <c r="K497" s="430" t="s">
        <v>1259</v>
      </c>
      <c r="L497" s="430" t="s">
        <v>1256</v>
      </c>
      <c r="M497" s="415" t="s">
        <v>7158</v>
      </c>
      <c r="N497" s="415" t="s">
        <v>1261</v>
      </c>
      <c r="O497" s="166">
        <v>44</v>
      </c>
      <c r="P497" s="197">
        <v>44</v>
      </c>
      <c r="Q497" s="197"/>
      <c r="R497" s="422"/>
      <c r="S497" s="237">
        <v>0</v>
      </c>
      <c r="T497" s="237">
        <v>0</v>
      </c>
      <c r="U497" s="238">
        <v>44</v>
      </c>
      <c r="V497" s="238">
        <v>264</v>
      </c>
      <c r="W497" s="238">
        <v>264</v>
      </c>
      <c r="X497" s="238">
        <v>44</v>
      </c>
      <c r="Y497" s="238">
        <v>44</v>
      </c>
      <c r="Z497" s="237">
        <v>0</v>
      </c>
      <c r="AA497" s="238">
        <v>0</v>
      </c>
      <c r="AB497" s="238">
        <v>44</v>
      </c>
      <c r="AC497" s="238">
        <v>44</v>
      </c>
      <c r="AD497" s="237">
        <v>0</v>
      </c>
      <c r="AE497" s="237">
        <v>0</v>
      </c>
      <c r="AF497" s="237">
        <v>0</v>
      </c>
      <c r="AG497" s="237">
        <v>0</v>
      </c>
      <c r="AH497" s="237">
        <v>0</v>
      </c>
      <c r="AI497" s="238">
        <v>44</v>
      </c>
      <c r="AJ497" s="237">
        <v>0</v>
      </c>
      <c r="AK497" s="237">
        <v>0</v>
      </c>
      <c r="AL497" s="161">
        <v>0</v>
      </c>
      <c r="AM497" s="161">
        <v>0</v>
      </c>
      <c r="AN497" s="161">
        <v>0</v>
      </c>
      <c r="AO497" s="161">
        <v>0</v>
      </c>
      <c r="AP497" s="166">
        <v>0</v>
      </c>
      <c r="AQ497" s="431"/>
    </row>
    <row r="498" spans="1:43" ht="12.75" customHeight="1">
      <c r="A498" s="157">
        <v>497</v>
      </c>
      <c r="B498" s="342">
        <v>42114</v>
      </c>
      <c r="C498" s="430" t="s">
        <v>1289</v>
      </c>
      <c r="D498" s="430" t="s">
        <v>1251</v>
      </c>
      <c r="E498" s="430" t="s">
        <v>1289</v>
      </c>
      <c r="F498" s="430" t="s">
        <v>7101</v>
      </c>
      <c r="G498" s="359"/>
      <c r="H498" s="430" t="s">
        <v>7284</v>
      </c>
      <c r="I498" s="359"/>
      <c r="J498" s="430"/>
      <c r="K498" s="430" t="s">
        <v>1259</v>
      </c>
      <c r="L498" s="430" t="s">
        <v>1256</v>
      </c>
      <c r="M498" s="430" t="s">
        <v>7158</v>
      </c>
      <c r="N498" s="430" t="s">
        <v>1261</v>
      </c>
      <c r="O498" s="164">
        <v>100</v>
      </c>
      <c r="P498" s="422">
        <v>100</v>
      </c>
      <c r="Q498" s="169"/>
      <c r="R498" s="431"/>
      <c r="S498" s="431">
        <v>0</v>
      </c>
      <c r="T498" s="431">
        <v>0</v>
      </c>
      <c r="U498" s="431">
        <v>0</v>
      </c>
      <c r="V498" s="431">
        <v>400</v>
      </c>
      <c r="W498" s="431">
        <v>400</v>
      </c>
      <c r="X498" s="431">
        <v>200</v>
      </c>
      <c r="Y498" s="431">
        <v>0</v>
      </c>
      <c r="Z498" s="431">
        <v>0</v>
      </c>
      <c r="AA498" s="431">
        <v>0</v>
      </c>
      <c r="AB498" s="431">
        <v>100</v>
      </c>
      <c r="AC498" s="431">
        <v>0</v>
      </c>
      <c r="AD498" s="431">
        <v>0</v>
      </c>
      <c r="AE498" s="431">
        <v>0</v>
      </c>
      <c r="AF498" s="431">
        <v>0</v>
      </c>
      <c r="AG498" s="431">
        <v>0</v>
      </c>
      <c r="AH498" s="431">
        <v>0</v>
      </c>
      <c r="AI498" s="431">
        <v>0</v>
      </c>
      <c r="AJ498" s="431">
        <v>0</v>
      </c>
      <c r="AK498" s="431">
        <v>0</v>
      </c>
      <c r="AL498" s="432">
        <v>0</v>
      </c>
      <c r="AM498" s="431">
        <v>100</v>
      </c>
      <c r="AN498" s="432">
        <v>0</v>
      </c>
      <c r="AO498" s="431">
        <v>0</v>
      </c>
      <c r="AP498" s="431">
        <v>400</v>
      </c>
      <c r="AQ498" s="431"/>
    </row>
    <row r="499" spans="1:43" ht="12.75" customHeight="1">
      <c r="A499" s="157">
        <v>498</v>
      </c>
      <c r="B499" s="418">
        <v>42115</v>
      </c>
      <c r="C499" s="430" t="s">
        <v>1321</v>
      </c>
      <c r="D499" s="430" t="s">
        <v>1251</v>
      </c>
      <c r="E499" s="232" t="s">
        <v>1321</v>
      </c>
      <c r="F499" s="232" t="s">
        <v>7101</v>
      </c>
      <c r="G499" s="359"/>
      <c r="H499" s="232" t="s">
        <v>168</v>
      </c>
      <c r="I499" s="359"/>
      <c r="J499" s="232" t="s">
        <v>7166</v>
      </c>
      <c r="K499" s="430" t="s">
        <v>1259</v>
      </c>
      <c r="L499" s="430" t="s">
        <v>1256</v>
      </c>
      <c r="M499" s="415" t="s">
        <v>7158</v>
      </c>
      <c r="N499" s="415" t="s">
        <v>1261</v>
      </c>
      <c r="O499" s="163">
        <v>68</v>
      </c>
      <c r="P499" s="163">
        <v>68</v>
      </c>
      <c r="Q499" s="163"/>
      <c r="R499" s="422"/>
      <c r="S499" s="235">
        <v>0</v>
      </c>
      <c r="T499" s="235">
        <v>0</v>
      </c>
      <c r="U499" s="235">
        <v>68</v>
      </c>
      <c r="V499" s="235">
        <v>408</v>
      </c>
      <c r="W499" s="235">
        <v>408</v>
      </c>
      <c r="X499" s="235">
        <v>68</v>
      </c>
      <c r="Y499" s="235">
        <v>68</v>
      </c>
      <c r="Z499" s="235">
        <v>0</v>
      </c>
      <c r="AA499" s="235">
        <v>0</v>
      </c>
      <c r="AB499" s="235">
        <v>68</v>
      </c>
      <c r="AC499" s="235">
        <v>68</v>
      </c>
      <c r="AD499" s="235">
        <v>0</v>
      </c>
      <c r="AE499" s="235">
        <v>0</v>
      </c>
      <c r="AF499" s="235">
        <v>0</v>
      </c>
      <c r="AG499" s="235">
        <v>0</v>
      </c>
      <c r="AH499" s="235">
        <v>0</v>
      </c>
      <c r="AI499" s="235">
        <v>68</v>
      </c>
      <c r="AJ499" s="235">
        <v>0</v>
      </c>
      <c r="AK499" s="235">
        <v>0</v>
      </c>
      <c r="AL499" s="162">
        <v>0</v>
      </c>
      <c r="AM499" s="162">
        <v>0</v>
      </c>
      <c r="AN499" s="162">
        <v>0</v>
      </c>
      <c r="AO499" s="162">
        <v>0</v>
      </c>
      <c r="AP499" s="168">
        <v>0</v>
      </c>
      <c r="AQ499" s="431"/>
    </row>
    <row r="500" spans="1:43" ht="12.75" customHeight="1">
      <c r="A500" s="157">
        <v>499</v>
      </c>
      <c r="B500" s="341">
        <v>42115</v>
      </c>
      <c r="C500" s="430" t="s">
        <v>1321</v>
      </c>
      <c r="D500" s="430" t="s">
        <v>1251</v>
      </c>
      <c r="E500" s="232" t="s">
        <v>1321</v>
      </c>
      <c r="F500" s="232" t="s">
        <v>7101</v>
      </c>
      <c r="G500" s="359"/>
      <c r="H500" s="232" t="s">
        <v>7272</v>
      </c>
      <c r="I500" s="359"/>
      <c r="J500" s="232" t="s">
        <v>7166</v>
      </c>
      <c r="K500" s="430" t="s">
        <v>1259</v>
      </c>
      <c r="L500" s="430" t="s">
        <v>1256</v>
      </c>
      <c r="M500" s="415" t="s">
        <v>7158</v>
      </c>
      <c r="N500" s="415" t="s">
        <v>1261</v>
      </c>
      <c r="O500" s="162">
        <v>43</v>
      </c>
      <c r="P500" s="163">
        <v>43</v>
      </c>
      <c r="Q500" s="163"/>
      <c r="R500" s="422"/>
      <c r="S500" s="235">
        <v>0</v>
      </c>
      <c r="T500" s="235">
        <v>0</v>
      </c>
      <c r="U500" s="235">
        <v>43</v>
      </c>
      <c r="V500" s="235">
        <v>258</v>
      </c>
      <c r="W500" s="235">
        <v>258</v>
      </c>
      <c r="X500" s="235">
        <v>43</v>
      </c>
      <c r="Y500" s="235">
        <v>43</v>
      </c>
      <c r="Z500" s="235">
        <v>0</v>
      </c>
      <c r="AA500" s="235">
        <v>0</v>
      </c>
      <c r="AB500" s="235">
        <v>43</v>
      </c>
      <c r="AC500" s="235">
        <v>43</v>
      </c>
      <c r="AD500" s="235">
        <v>0</v>
      </c>
      <c r="AE500" s="235">
        <v>0</v>
      </c>
      <c r="AF500" s="235">
        <v>0</v>
      </c>
      <c r="AG500" s="235">
        <v>0</v>
      </c>
      <c r="AH500" s="235">
        <v>0</v>
      </c>
      <c r="AI500" s="235">
        <v>43</v>
      </c>
      <c r="AJ500" s="235">
        <v>0</v>
      </c>
      <c r="AK500" s="235">
        <v>0</v>
      </c>
      <c r="AL500" s="162">
        <v>0</v>
      </c>
      <c r="AM500" s="162">
        <v>0</v>
      </c>
      <c r="AN500" s="162">
        <v>0</v>
      </c>
      <c r="AO500" s="162">
        <v>0</v>
      </c>
      <c r="AP500" s="168">
        <v>0</v>
      </c>
      <c r="AQ500" s="431"/>
    </row>
    <row r="501" spans="1:43" ht="12.75" customHeight="1">
      <c r="A501" s="157">
        <v>500</v>
      </c>
      <c r="B501" s="341">
        <v>42115</v>
      </c>
      <c r="C501" s="430" t="s">
        <v>1321</v>
      </c>
      <c r="D501" s="430" t="s">
        <v>1251</v>
      </c>
      <c r="E501" s="232" t="s">
        <v>1321</v>
      </c>
      <c r="F501" s="232" t="s">
        <v>7101</v>
      </c>
      <c r="G501" s="359"/>
      <c r="H501" s="232" t="s">
        <v>7273</v>
      </c>
      <c r="I501" s="359"/>
      <c r="J501" s="232" t="s">
        <v>7166</v>
      </c>
      <c r="K501" s="430" t="s">
        <v>1259</v>
      </c>
      <c r="L501" s="430" t="s">
        <v>1256</v>
      </c>
      <c r="M501" s="415" t="s">
        <v>7158</v>
      </c>
      <c r="N501" s="415" t="s">
        <v>1261</v>
      </c>
      <c r="O501" s="162">
        <v>25</v>
      </c>
      <c r="P501" s="163">
        <v>25</v>
      </c>
      <c r="Q501" s="163"/>
      <c r="R501" s="422"/>
      <c r="S501" s="235">
        <v>0</v>
      </c>
      <c r="T501" s="235">
        <v>0</v>
      </c>
      <c r="U501" s="235">
        <v>25</v>
      </c>
      <c r="V501" s="235">
        <v>150</v>
      </c>
      <c r="W501" s="235">
        <v>150</v>
      </c>
      <c r="X501" s="235">
        <v>25</v>
      </c>
      <c r="Y501" s="235">
        <v>25</v>
      </c>
      <c r="Z501" s="235">
        <v>0</v>
      </c>
      <c r="AA501" s="235">
        <v>0</v>
      </c>
      <c r="AB501" s="235">
        <v>25</v>
      </c>
      <c r="AC501" s="235">
        <v>25</v>
      </c>
      <c r="AD501" s="235">
        <v>0</v>
      </c>
      <c r="AE501" s="235">
        <v>0</v>
      </c>
      <c r="AF501" s="235">
        <v>0</v>
      </c>
      <c r="AG501" s="235">
        <v>0</v>
      </c>
      <c r="AH501" s="235">
        <v>0</v>
      </c>
      <c r="AI501" s="235">
        <v>25</v>
      </c>
      <c r="AJ501" s="235">
        <v>0</v>
      </c>
      <c r="AK501" s="235">
        <v>0</v>
      </c>
      <c r="AL501" s="162">
        <v>0</v>
      </c>
      <c r="AM501" s="162">
        <v>0</v>
      </c>
      <c r="AN501" s="162">
        <v>0</v>
      </c>
      <c r="AO501" s="162">
        <v>0</v>
      </c>
      <c r="AP501" s="168">
        <v>0</v>
      </c>
      <c r="AQ501" s="431"/>
    </row>
    <row r="502" spans="1:43" ht="12.75" customHeight="1">
      <c r="A502" s="157">
        <v>501</v>
      </c>
      <c r="B502" s="341">
        <v>42115</v>
      </c>
      <c r="C502" s="430" t="s">
        <v>1321</v>
      </c>
      <c r="D502" s="430" t="s">
        <v>1251</v>
      </c>
      <c r="E502" s="232" t="s">
        <v>1321</v>
      </c>
      <c r="F502" s="232" t="s">
        <v>7101</v>
      </c>
      <c r="G502" s="359"/>
      <c r="H502" s="232" t="s">
        <v>7274</v>
      </c>
      <c r="I502" s="359"/>
      <c r="J502" s="232" t="s">
        <v>7166</v>
      </c>
      <c r="K502" s="430" t="s">
        <v>1259</v>
      </c>
      <c r="L502" s="430" t="s">
        <v>1256</v>
      </c>
      <c r="M502" s="415" t="s">
        <v>7158</v>
      </c>
      <c r="N502" s="415" t="s">
        <v>1261</v>
      </c>
      <c r="O502" s="162">
        <v>150</v>
      </c>
      <c r="P502" s="163">
        <v>150</v>
      </c>
      <c r="Q502" s="163"/>
      <c r="R502" s="422"/>
      <c r="S502" s="235">
        <v>0</v>
      </c>
      <c r="T502" s="235">
        <v>0</v>
      </c>
      <c r="U502" s="235">
        <v>150</v>
      </c>
      <c r="V502" s="235">
        <v>900</v>
      </c>
      <c r="W502" s="235">
        <v>900</v>
      </c>
      <c r="X502" s="235">
        <v>150</v>
      </c>
      <c r="Y502" s="235">
        <v>150</v>
      </c>
      <c r="Z502" s="235">
        <v>0</v>
      </c>
      <c r="AA502" s="235">
        <v>0</v>
      </c>
      <c r="AB502" s="235">
        <v>150</v>
      </c>
      <c r="AC502" s="235">
        <v>150</v>
      </c>
      <c r="AD502" s="235">
        <v>0</v>
      </c>
      <c r="AE502" s="235">
        <v>0</v>
      </c>
      <c r="AF502" s="235">
        <v>0</v>
      </c>
      <c r="AG502" s="235">
        <v>0</v>
      </c>
      <c r="AH502" s="235">
        <v>0</v>
      </c>
      <c r="AI502" s="235">
        <v>150</v>
      </c>
      <c r="AJ502" s="235">
        <v>0</v>
      </c>
      <c r="AK502" s="235">
        <v>0</v>
      </c>
      <c r="AL502" s="162">
        <v>0</v>
      </c>
      <c r="AM502" s="162">
        <v>0</v>
      </c>
      <c r="AN502" s="162">
        <v>0</v>
      </c>
      <c r="AO502" s="162">
        <v>0</v>
      </c>
      <c r="AP502" s="168">
        <v>0</v>
      </c>
      <c r="AQ502" s="431"/>
    </row>
    <row r="503" spans="1:43" ht="12.75" customHeight="1">
      <c r="A503" s="157">
        <v>502</v>
      </c>
      <c r="B503" s="341">
        <v>42115</v>
      </c>
      <c r="C503" s="430" t="s">
        <v>1289</v>
      </c>
      <c r="D503" s="430" t="s">
        <v>1251</v>
      </c>
      <c r="E503" s="430" t="s">
        <v>1289</v>
      </c>
      <c r="F503" s="430" t="s">
        <v>7101</v>
      </c>
      <c r="G503" s="359"/>
      <c r="H503" s="430" t="s">
        <v>7122</v>
      </c>
      <c r="I503" s="359"/>
      <c r="J503" s="430"/>
      <c r="K503" s="430" t="s">
        <v>1259</v>
      </c>
      <c r="L503" s="430" t="s">
        <v>1256</v>
      </c>
      <c r="M503" s="430" t="s">
        <v>7158</v>
      </c>
      <c r="N503" s="430" t="s">
        <v>1261</v>
      </c>
      <c r="O503" s="164">
        <v>100</v>
      </c>
      <c r="P503" s="422">
        <v>100</v>
      </c>
      <c r="Q503" s="169"/>
      <c r="R503" s="431"/>
      <c r="S503" s="431">
        <v>0</v>
      </c>
      <c r="T503" s="431">
        <v>0</v>
      </c>
      <c r="U503" s="431">
        <v>0</v>
      </c>
      <c r="V503" s="431">
        <v>400</v>
      </c>
      <c r="W503" s="431">
        <v>400</v>
      </c>
      <c r="X503" s="431">
        <v>200</v>
      </c>
      <c r="Y503" s="431">
        <v>0</v>
      </c>
      <c r="Z503" s="431">
        <v>0</v>
      </c>
      <c r="AA503" s="431">
        <v>0</v>
      </c>
      <c r="AB503" s="431">
        <v>100</v>
      </c>
      <c r="AC503" s="431">
        <v>0</v>
      </c>
      <c r="AD503" s="431">
        <v>0</v>
      </c>
      <c r="AE503" s="431">
        <v>0</v>
      </c>
      <c r="AF503" s="431">
        <v>0</v>
      </c>
      <c r="AG503" s="431">
        <v>0</v>
      </c>
      <c r="AH503" s="431">
        <v>0</v>
      </c>
      <c r="AI503" s="431">
        <v>0</v>
      </c>
      <c r="AJ503" s="431">
        <v>0</v>
      </c>
      <c r="AK503" s="431">
        <v>0</v>
      </c>
      <c r="AL503" s="432">
        <v>0</v>
      </c>
      <c r="AM503" s="431">
        <v>100</v>
      </c>
      <c r="AN503" s="432">
        <v>0</v>
      </c>
      <c r="AO503" s="431">
        <v>0</v>
      </c>
      <c r="AP503" s="431">
        <v>400</v>
      </c>
      <c r="AQ503" s="431"/>
    </row>
    <row r="504" spans="1:43" ht="12.75" customHeight="1">
      <c r="A504" s="157">
        <v>503</v>
      </c>
      <c r="B504" s="341">
        <v>42116</v>
      </c>
      <c r="C504" s="430" t="s">
        <v>1321</v>
      </c>
      <c r="D504" s="430" t="s">
        <v>1251</v>
      </c>
      <c r="E504" s="241" t="s">
        <v>1321</v>
      </c>
      <c r="F504" s="241" t="s">
        <v>7101</v>
      </c>
      <c r="G504" s="359"/>
      <c r="H504" s="241" t="s">
        <v>0</v>
      </c>
      <c r="I504" s="359"/>
      <c r="J504" s="241" t="s">
        <v>7168</v>
      </c>
      <c r="K504" s="415" t="s">
        <v>1259</v>
      </c>
      <c r="L504" s="415" t="s">
        <v>1256</v>
      </c>
      <c r="M504" s="415" t="s">
        <v>7158</v>
      </c>
      <c r="N504" s="415" t="s">
        <v>1261</v>
      </c>
      <c r="O504" s="163">
        <v>103</v>
      </c>
      <c r="P504" s="163">
        <v>103</v>
      </c>
      <c r="Q504" s="163"/>
      <c r="R504" s="431"/>
      <c r="S504" s="431">
        <v>0</v>
      </c>
      <c r="T504" s="431">
        <v>0</v>
      </c>
      <c r="U504" s="161">
        <v>263</v>
      </c>
      <c r="V504" s="161">
        <v>1578</v>
      </c>
      <c r="W504" s="431">
        <v>1578</v>
      </c>
      <c r="X504" s="431">
        <v>263</v>
      </c>
      <c r="Y504" s="431">
        <v>263</v>
      </c>
      <c r="Z504" s="431">
        <v>0</v>
      </c>
      <c r="AA504" s="431">
        <v>0</v>
      </c>
      <c r="AB504" s="431">
        <v>263</v>
      </c>
      <c r="AC504" s="161">
        <v>263</v>
      </c>
      <c r="AD504" s="431">
        <v>0</v>
      </c>
      <c r="AE504" s="431">
        <v>0</v>
      </c>
      <c r="AF504" s="431">
        <v>0</v>
      </c>
      <c r="AG504" s="431">
        <v>0</v>
      </c>
      <c r="AH504" s="431">
        <v>0</v>
      </c>
      <c r="AI504" s="431">
        <v>0</v>
      </c>
      <c r="AJ504" s="431">
        <v>0</v>
      </c>
      <c r="AK504" s="431">
        <v>0</v>
      </c>
      <c r="AL504" s="432">
        <v>0</v>
      </c>
      <c r="AM504" s="431">
        <v>0</v>
      </c>
      <c r="AN504" s="432">
        <v>0</v>
      </c>
      <c r="AO504" s="431">
        <v>0</v>
      </c>
      <c r="AP504" s="431">
        <v>0</v>
      </c>
      <c r="AQ504" s="431"/>
    </row>
    <row r="505" spans="1:43" ht="12.75" customHeight="1">
      <c r="A505" s="157">
        <v>504</v>
      </c>
      <c r="B505" s="341">
        <v>42116</v>
      </c>
      <c r="C505" s="430" t="s">
        <v>1321</v>
      </c>
      <c r="D505" s="430" t="s">
        <v>1251</v>
      </c>
      <c r="E505" s="231" t="s">
        <v>1321</v>
      </c>
      <c r="F505" s="231" t="s">
        <v>7101</v>
      </c>
      <c r="G505" s="359"/>
      <c r="H505" s="231" t="s">
        <v>0</v>
      </c>
      <c r="I505" s="359"/>
      <c r="J505" s="231" t="s">
        <v>7168</v>
      </c>
      <c r="K505" s="430" t="s">
        <v>1259</v>
      </c>
      <c r="L505" s="430" t="s">
        <v>1256</v>
      </c>
      <c r="M505" s="430" t="s">
        <v>7158</v>
      </c>
      <c r="N505" s="430" t="s">
        <v>1261</v>
      </c>
      <c r="O505" s="161">
        <v>10</v>
      </c>
      <c r="P505" s="163">
        <v>10</v>
      </c>
      <c r="Q505" s="163"/>
      <c r="R505" s="431"/>
      <c r="S505" s="431">
        <v>0</v>
      </c>
      <c r="T505" s="431">
        <v>0</v>
      </c>
      <c r="U505" s="161">
        <v>10</v>
      </c>
      <c r="V505" s="161">
        <v>60</v>
      </c>
      <c r="W505" s="431">
        <v>60</v>
      </c>
      <c r="X505" s="431">
        <v>10</v>
      </c>
      <c r="Y505" s="431">
        <v>10</v>
      </c>
      <c r="Z505" s="431">
        <v>0</v>
      </c>
      <c r="AA505" s="431">
        <v>0</v>
      </c>
      <c r="AB505" s="431">
        <v>10</v>
      </c>
      <c r="AC505" s="161">
        <v>10</v>
      </c>
      <c r="AD505" s="431">
        <v>0</v>
      </c>
      <c r="AE505" s="431">
        <v>0</v>
      </c>
      <c r="AF505" s="431">
        <v>0</v>
      </c>
      <c r="AG505" s="431">
        <v>0</v>
      </c>
      <c r="AH505" s="431">
        <v>0</v>
      </c>
      <c r="AI505" s="431">
        <v>0</v>
      </c>
      <c r="AJ505" s="431">
        <v>0</v>
      </c>
      <c r="AK505" s="431">
        <v>0</v>
      </c>
      <c r="AL505" s="432">
        <v>0</v>
      </c>
      <c r="AM505" s="431">
        <v>0</v>
      </c>
      <c r="AN505" s="432">
        <v>0</v>
      </c>
      <c r="AO505" s="431">
        <v>0</v>
      </c>
      <c r="AP505" s="431">
        <v>0</v>
      </c>
      <c r="AQ505" s="431"/>
    </row>
    <row r="506" spans="1:43" ht="12.75" customHeight="1">
      <c r="A506" s="157">
        <v>505</v>
      </c>
      <c r="B506" s="341">
        <v>42116</v>
      </c>
      <c r="C506" s="430" t="s">
        <v>1321</v>
      </c>
      <c r="D506" s="430" t="s">
        <v>1251</v>
      </c>
      <c r="E506" s="231" t="s">
        <v>1321</v>
      </c>
      <c r="F506" s="231" t="s">
        <v>7101</v>
      </c>
      <c r="G506" s="359"/>
      <c r="H506" s="231" t="s">
        <v>0</v>
      </c>
      <c r="I506" s="359"/>
      <c r="J506" s="231" t="s">
        <v>7168</v>
      </c>
      <c r="K506" s="430" t="s">
        <v>1259</v>
      </c>
      <c r="L506" s="430" t="s">
        <v>1256</v>
      </c>
      <c r="M506" s="430" t="s">
        <v>7158</v>
      </c>
      <c r="N506" s="430" t="s">
        <v>1261</v>
      </c>
      <c r="O506" s="161">
        <v>30</v>
      </c>
      <c r="P506" s="163">
        <v>30</v>
      </c>
      <c r="Q506" s="163"/>
      <c r="R506" s="431"/>
      <c r="S506" s="431">
        <v>0</v>
      </c>
      <c r="T506" s="431">
        <v>0</v>
      </c>
      <c r="U506" s="161">
        <v>30</v>
      </c>
      <c r="V506" s="161">
        <f>30*6</f>
        <v>180</v>
      </c>
      <c r="W506" s="431">
        <v>180</v>
      </c>
      <c r="X506" s="431">
        <v>30</v>
      </c>
      <c r="Y506" s="431">
        <v>30</v>
      </c>
      <c r="Z506" s="431">
        <v>0</v>
      </c>
      <c r="AA506" s="431">
        <v>0</v>
      </c>
      <c r="AB506" s="431">
        <v>30</v>
      </c>
      <c r="AC506" s="161">
        <v>30</v>
      </c>
      <c r="AD506" s="431">
        <v>0</v>
      </c>
      <c r="AE506" s="431">
        <v>0</v>
      </c>
      <c r="AF506" s="431">
        <v>0</v>
      </c>
      <c r="AG506" s="431">
        <v>0</v>
      </c>
      <c r="AH506" s="431">
        <v>0</v>
      </c>
      <c r="AI506" s="431">
        <v>0</v>
      </c>
      <c r="AJ506" s="431">
        <v>0</v>
      </c>
      <c r="AK506" s="431">
        <v>0</v>
      </c>
      <c r="AL506" s="432">
        <v>0</v>
      </c>
      <c r="AM506" s="431">
        <v>0</v>
      </c>
      <c r="AN506" s="432">
        <v>0</v>
      </c>
      <c r="AO506" s="431">
        <v>0</v>
      </c>
      <c r="AP506" s="431">
        <v>0</v>
      </c>
      <c r="AQ506" s="431"/>
    </row>
    <row r="507" spans="1:43" ht="12.75" customHeight="1">
      <c r="A507" s="157">
        <v>506</v>
      </c>
      <c r="B507" s="341">
        <v>42116</v>
      </c>
      <c r="C507" s="430" t="s">
        <v>1321</v>
      </c>
      <c r="D507" s="430" t="s">
        <v>1251</v>
      </c>
      <c r="E507" s="231" t="s">
        <v>1321</v>
      </c>
      <c r="F507" s="231" t="s">
        <v>7101</v>
      </c>
      <c r="G507" s="359"/>
      <c r="H507" s="231" t="s">
        <v>0</v>
      </c>
      <c r="I507" s="359"/>
      <c r="J507" s="231" t="s">
        <v>7168</v>
      </c>
      <c r="K507" s="430" t="s">
        <v>1259</v>
      </c>
      <c r="L507" s="430" t="s">
        <v>1256</v>
      </c>
      <c r="M507" s="430" t="s">
        <v>7158</v>
      </c>
      <c r="N507" s="430" t="s">
        <v>1261</v>
      </c>
      <c r="O507" s="161">
        <v>30</v>
      </c>
      <c r="P507" s="163">
        <v>30</v>
      </c>
      <c r="Q507" s="163"/>
      <c r="R507" s="431"/>
      <c r="S507" s="431">
        <v>0</v>
      </c>
      <c r="T507" s="431">
        <v>0</v>
      </c>
      <c r="U507" s="161">
        <v>30</v>
      </c>
      <c r="V507" s="161">
        <f>30*6</f>
        <v>180</v>
      </c>
      <c r="W507" s="431">
        <v>180</v>
      </c>
      <c r="X507" s="431">
        <v>30</v>
      </c>
      <c r="Y507" s="431">
        <v>30</v>
      </c>
      <c r="Z507" s="431">
        <v>0</v>
      </c>
      <c r="AA507" s="431">
        <v>0</v>
      </c>
      <c r="AB507" s="431">
        <v>30</v>
      </c>
      <c r="AC507" s="161">
        <v>30</v>
      </c>
      <c r="AD507" s="431">
        <v>0</v>
      </c>
      <c r="AE507" s="431">
        <v>0</v>
      </c>
      <c r="AF507" s="431">
        <v>0</v>
      </c>
      <c r="AG507" s="431">
        <v>0</v>
      </c>
      <c r="AH507" s="431">
        <v>0</v>
      </c>
      <c r="AI507" s="431">
        <v>0</v>
      </c>
      <c r="AJ507" s="431">
        <v>0</v>
      </c>
      <c r="AK507" s="431">
        <v>0</v>
      </c>
      <c r="AL507" s="432">
        <v>0</v>
      </c>
      <c r="AM507" s="431">
        <v>0</v>
      </c>
      <c r="AN507" s="432">
        <v>0</v>
      </c>
      <c r="AO507" s="431">
        <v>0</v>
      </c>
      <c r="AP507" s="431">
        <v>0</v>
      </c>
      <c r="AQ507" s="431"/>
    </row>
    <row r="508" spans="1:43" ht="12.75" customHeight="1">
      <c r="A508" s="157">
        <v>507</v>
      </c>
      <c r="B508" s="341">
        <v>42116</v>
      </c>
      <c r="C508" s="430" t="s">
        <v>1321</v>
      </c>
      <c r="D508" s="430" t="s">
        <v>1251</v>
      </c>
      <c r="E508" s="231" t="s">
        <v>1321</v>
      </c>
      <c r="F508" s="231" t="s">
        <v>7101</v>
      </c>
      <c r="G508" s="359"/>
      <c r="H508" s="231" t="s">
        <v>0</v>
      </c>
      <c r="I508" s="359"/>
      <c r="J508" s="231" t="s">
        <v>7168</v>
      </c>
      <c r="K508" s="430" t="s">
        <v>1259</v>
      </c>
      <c r="L508" s="430" t="s">
        <v>1256</v>
      </c>
      <c r="M508" s="430" t="s">
        <v>7158</v>
      </c>
      <c r="N508" s="430" t="s">
        <v>1261</v>
      </c>
      <c r="O508" s="161">
        <v>90</v>
      </c>
      <c r="P508" s="163">
        <v>90</v>
      </c>
      <c r="Q508" s="163"/>
      <c r="R508" s="431"/>
      <c r="S508" s="431">
        <v>0</v>
      </c>
      <c r="T508" s="431">
        <v>0</v>
      </c>
      <c r="U508" s="161">
        <v>90</v>
      </c>
      <c r="V508" s="161">
        <f>90*6</f>
        <v>540</v>
      </c>
      <c r="W508" s="431">
        <v>540</v>
      </c>
      <c r="X508" s="431">
        <v>90</v>
      </c>
      <c r="Y508" s="431">
        <v>90</v>
      </c>
      <c r="Z508" s="431">
        <v>0</v>
      </c>
      <c r="AA508" s="431">
        <v>0</v>
      </c>
      <c r="AB508" s="431">
        <v>90</v>
      </c>
      <c r="AC508" s="161">
        <v>90</v>
      </c>
      <c r="AD508" s="431">
        <v>0</v>
      </c>
      <c r="AE508" s="431">
        <v>0</v>
      </c>
      <c r="AF508" s="431">
        <v>0</v>
      </c>
      <c r="AG508" s="431">
        <v>0</v>
      </c>
      <c r="AH508" s="431">
        <v>0</v>
      </c>
      <c r="AI508" s="431">
        <v>0</v>
      </c>
      <c r="AJ508" s="431">
        <v>0</v>
      </c>
      <c r="AK508" s="431">
        <v>0</v>
      </c>
      <c r="AL508" s="432">
        <v>0</v>
      </c>
      <c r="AM508" s="431">
        <v>0</v>
      </c>
      <c r="AN508" s="432">
        <v>0</v>
      </c>
      <c r="AO508" s="431">
        <v>0</v>
      </c>
      <c r="AP508" s="431">
        <v>0</v>
      </c>
      <c r="AQ508" s="431"/>
    </row>
    <row r="509" spans="1:43" ht="12.75" customHeight="1">
      <c r="A509" s="157">
        <v>508</v>
      </c>
      <c r="B509" s="341">
        <v>42116</v>
      </c>
      <c r="C509" s="430" t="s">
        <v>1321</v>
      </c>
      <c r="D509" s="430" t="s">
        <v>1251</v>
      </c>
      <c r="E509" s="231" t="s">
        <v>1321</v>
      </c>
      <c r="F509" s="231" t="s">
        <v>7101</v>
      </c>
      <c r="G509" s="359"/>
      <c r="H509" s="231" t="s">
        <v>0</v>
      </c>
      <c r="I509" s="359"/>
      <c r="J509" s="231" t="s">
        <v>7167</v>
      </c>
      <c r="K509" s="430" t="s">
        <v>1259</v>
      </c>
      <c r="L509" s="430" t="s">
        <v>1256</v>
      </c>
      <c r="M509" s="430" t="s">
        <v>7158</v>
      </c>
      <c r="N509" s="430" t="s">
        <v>1261</v>
      </c>
      <c r="O509" s="161">
        <v>49</v>
      </c>
      <c r="P509" s="163">
        <v>49</v>
      </c>
      <c r="Q509" s="163"/>
      <c r="R509" s="431"/>
      <c r="S509" s="431">
        <v>0</v>
      </c>
      <c r="T509" s="431">
        <v>0</v>
      </c>
      <c r="U509" s="161">
        <v>49</v>
      </c>
      <c r="V509" s="161">
        <f>49*6</f>
        <v>294</v>
      </c>
      <c r="W509" s="431">
        <v>294</v>
      </c>
      <c r="X509" s="431">
        <v>49</v>
      </c>
      <c r="Y509" s="431">
        <v>49</v>
      </c>
      <c r="Z509" s="431">
        <v>0</v>
      </c>
      <c r="AA509" s="431">
        <v>0</v>
      </c>
      <c r="AB509" s="431">
        <v>49</v>
      </c>
      <c r="AC509" s="161">
        <v>49</v>
      </c>
      <c r="AD509" s="431">
        <v>0</v>
      </c>
      <c r="AE509" s="431">
        <v>0</v>
      </c>
      <c r="AF509" s="431">
        <v>0</v>
      </c>
      <c r="AG509" s="431">
        <v>0</v>
      </c>
      <c r="AH509" s="431">
        <v>0</v>
      </c>
      <c r="AI509" s="431">
        <v>0</v>
      </c>
      <c r="AJ509" s="431">
        <v>0</v>
      </c>
      <c r="AK509" s="431">
        <v>0</v>
      </c>
      <c r="AL509" s="432">
        <v>0</v>
      </c>
      <c r="AM509" s="431">
        <v>0</v>
      </c>
      <c r="AN509" s="432">
        <v>0</v>
      </c>
      <c r="AO509" s="431">
        <v>0</v>
      </c>
      <c r="AP509" s="431">
        <v>0</v>
      </c>
      <c r="AQ509" s="431"/>
    </row>
    <row r="510" spans="1:43" ht="12.75" customHeight="1">
      <c r="A510" s="157">
        <v>509</v>
      </c>
      <c r="B510" s="342">
        <v>42116</v>
      </c>
      <c r="C510" s="430" t="s">
        <v>1289</v>
      </c>
      <c r="D510" s="430" t="s">
        <v>1251</v>
      </c>
      <c r="E510" s="430" t="s">
        <v>1289</v>
      </c>
      <c r="F510" s="430" t="s">
        <v>7101</v>
      </c>
      <c r="G510" s="359"/>
      <c r="H510" s="430" t="s">
        <v>7214</v>
      </c>
      <c r="I510" s="359"/>
      <c r="J510" s="430"/>
      <c r="K510" s="430" t="s">
        <v>1259</v>
      </c>
      <c r="L510" s="430" t="s">
        <v>1256</v>
      </c>
      <c r="M510" s="430" t="s">
        <v>7158</v>
      </c>
      <c r="N510" s="430" t="s">
        <v>1261</v>
      </c>
      <c r="O510" s="164">
        <v>150</v>
      </c>
      <c r="P510" s="422">
        <v>150</v>
      </c>
      <c r="Q510" s="169"/>
      <c r="R510" s="431"/>
      <c r="S510" s="431">
        <v>0</v>
      </c>
      <c r="T510" s="431">
        <v>0</v>
      </c>
      <c r="U510" s="431">
        <v>0</v>
      </c>
      <c r="V510" s="431">
        <v>600</v>
      </c>
      <c r="W510" s="431">
        <v>600</v>
      </c>
      <c r="X510" s="431">
        <v>300</v>
      </c>
      <c r="Y510" s="431">
        <v>0</v>
      </c>
      <c r="Z510" s="431">
        <v>0</v>
      </c>
      <c r="AA510" s="431">
        <v>0</v>
      </c>
      <c r="AB510" s="431">
        <v>150</v>
      </c>
      <c r="AC510" s="431">
        <v>0</v>
      </c>
      <c r="AD510" s="431">
        <v>0</v>
      </c>
      <c r="AE510" s="431">
        <v>0</v>
      </c>
      <c r="AF510" s="431">
        <v>0</v>
      </c>
      <c r="AG510" s="431">
        <v>0</v>
      </c>
      <c r="AH510" s="431">
        <v>0</v>
      </c>
      <c r="AI510" s="431">
        <v>0</v>
      </c>
      <c r="AJ510" s="431">
        <v>0</v>
      </c>
      <c r="AK510" s="431">
        <v>0</v>
      </c>
      <c r="AL510" s="432">
        <v>0</v>
      </c>
      <c r="AM510" s="431">
        <v>150</v>
      </c>
      <c r="AN510" s="432">
        <v>0</v>
      </c>
      <c r="AO510" s="431">
        <v>0</v>
      </c>
      <c r="AP510" s="431">
        <v>600</v>
      </c>
      <c r="AQ510" s="431"/>
    </row>
    <row r="511" spans="1:43" ht="12.75" customHeight="1">
      <c r="A511" s="157">
        <v>510</v>
      </c>
      <c r="B511" s="341">
        <v>42117</v>
      </c>
      <c r="C511" s="430" t="s">
        <v>1321</v>
      </c>
      <c r="D511" s="430" t="s">
        <v>1251</v>
      </c>
      <c r="E511" s="231" t="s">
        <v>1321</v>
      </c>
      <c r="F511" s="231" t="s">
        <v>7101</v>
      </c>
      <c r="G511" s="359"/>
      <c r="H511" s="231" t="s">
        <v>165</v>
      </c>
      <c r="I511" s="359"/>
      <c r="J511" s="231" t="s">
        <v>7168</v>
      </c>
      <c r="K511" s="430" t="s">
        <v>1259</v>
      </c>
      <c r="L511" s="430" t="s">
        <v>1256</v>
      </c>
      <c r="M511" s="430" t="s">
        <v>7158</v>
      </c>
      <c r="N511" s="430" t="s">
        <v>1261</v>
      </c>
      <c r="O511" s="161">
        <v>54</v>
      </c>
      <c r="P511" s="163">
        <v>54</v>
      </c>
      <c r="Q511" s="163"/>
      <c r="R511" s="431"/>
      <c r="S511" s="431">
        <v>0</v>
      </c>
      <c r="T511" s="431">
        <v>0</v>
      </c>
      <c r="U511" s="161">
        <v>54</v>
      </c>
      <c r="V511" s="161">
        <f>54*6</f>
        <v>324</v>
      </c>
      <c r="W511" s="431">
        <v>324</v>
      </c>
      <c r="X511" s="431">
        <v>54</v>
      </c>
      <c r="Y511" s="431">
        <v>54</v>
      </c>
      <c r="Z511" s="431">
        <v>0</v>
      </c>
      <c r="AA511" s="431">
        <v>0</v>
      </c>
      <c r="AB511" s="431">
        <v>54</v>
      </c>
      <c r="AC511" s="161">
        <v>54</v>
      </c>
      <c r="AD511" s="431">
        <v>0</v>
      </c>
      <c r="AE511" s="431">
        <v>0</v>
      </c>
      <c r="AF511" s="431">
        <v>0</v>
      </c>
      <c r="AG511" s="431">
        <v>0</v>
      </c>
      <c r="AH511" s="431">
        <v>0</v>
      </c>
      <c r="AI511" s="431">
        <v>0</v>
      </c>
      <c r="AJ511" s="431">
        <v>0</v>
      </c>
      <c r="AK511" s="431">
        <v>0</v>
      </c>
      <c r="AL511" s="432">
        <v>0</v>
      </c>
      <c r="AM511" s="431">
        <v>0</v>
      </c>
      <c r="AN511" s="432">
        <v>0</v>
      </c>
      <c r="AO511" s="431">
        <v>0</v>
      </c>
      <c r="AP511" s="431">
        <v>0</v>
      </c>
      <c r="AQ511" s="431"/>
    </row>
    <row r="512" spans="1:43" ht="12.75" customHeight="1">
      <c r="A512" s="157">
        <v>511</v>
      </c>
      <c r="B512" s="341">
        <v>42117</v>
      </c>
      <c r="C512" s="430" t="s">
        <v>1321</v>
      </c>
      <c r="D512" s="430" t="s">
        <v>1251</v>
      </c>
      <c r="E512" s="231" t="s">
        <v>1321</v>
      </c>
      <c r="F512" s="231" t="s">
        <v>7101</v>
      </c>
      <c r="G512" s="359"/>
      <c r="H512" s="231" t="s">
        <v>7275</v>
      </c>
      <c r="I512" s="359"/>
      <c r="J512" s="231" t="s">
        <v>7169</v>
      </c>
      <c r="K512" s="430" t="s">
        <v>1259</v>
      </c>
      <c r="L512" s="430" t="s">
        <v>1256</v>
      </c>
      <c r="M512" s="430" t="s">
        <v>7158</v>
      </c>
      <c r="N512" s="430" t="s">
        <v>1261</v>
      </c>
      <c r="O512" s="161">
        <v>24</v>
      </c>
      <c r="P512" s="163">
        <v>24</v>
      </c>
      <c r="Q512" s="163"/>
      <c r="R512" s="431"/>
      <c r="S512" s="431">
        <v>0</v>
      </c>
      <c r="T512" s="431">
        <v>0</v>
      </c>
      <c r="U512" s="161">
        <v>24</v>
      </c>
      <c r="V512" s="161">
        <f>24*6</f>
        <v>144</v>
      </c>
      <c r="W512" s="431">
        <v>144</v>
      </c>
      <c r="X512" s="431">
        <v>24</v>
      </c>
      <c r="Y512" s="431">
        <v>24</v>
      </c>
      <c r="Z512" s="431">
        <v>0</v>
      </c>
      <c r="AA512" s="431">
        <v>0</v>
      </c>
      <c r="AB512" s="431">
        <v>54</v>
      </c>
      <c r="AC512" s="161">
        <v>54</v>
      </c>
      <c r="AD512" s="431">
        <v>0</v>
      </c>
      <c r="AE512" s="431">
        <v>0</v>
      </c>
      <c r="AF512" s="431">
        <v>0</v>
      </c>
      <c r="AG512" s="431">
        <v>0</v>
      </c>
      <c r="AH512" s="431">
        <v>0</v>
      </c>
      <c r="AI512" s="431">
        <v>0</v>
      </c>
      <c r="AJ512" s="431">
        <v>0</v>
      </c>
      <c r="AK512" s="431">
        <v>0</v>
      </c>
      <c r="AL512" s="432">
        <v>0</v>
      </c>
      <c r="AM512" s="431">
        <v>0</v>
      </c>
      <c r="AN512" s="432">
        <v>0</v>
      </c>
      <c r="AO512" s="431">
        <v>0</v>
      </c>
      <c r="AP512" s="431">
        <v>0</v>
      </c>
      <c r="AQ512" s="431"/>
    </row>
    <row r="513" spans="1:43" ht="12.75" customHeight="1">
      <c r="A513" s="157">
        <v>512</v>
      </c>
      <c r="B513" s="341">
        <v>42117</v>
      </c>
      <c r="C513" s="430" t="s">
        <v>1321</v>
      </c>
      <c r="D513" s="430" t="s">
        <v>1251</v>
      </c>
      <c r="E513" s="231" t="s">
        <v>1321</v>
      </c>
      <c r="F513" s="231" t="s">
        <v>7101</v>
      </c>
      <c r="G513" s="359"/>
      <c r="H513" s="231" t="s">
        <v>7276</v>
      </c>
      <c r="I513" s="359"/>
      <c r="J513" s="231" t="s">
        <v>7169</v>
      </c>
      <c r="K513" s="430" t="s">
        <v>1259</v>
      </c>
      <c r="L513" s="430" t="s">
        <v>1256</v>
      </c>
      <c r="M513" s="430" t="s">
        <v>7158</v>
      </c>
      <c r="N513" s="430" t="s">
        <v>1261</v>
      </c>
      <c r="O513" s="161">
        <v>83</v>
      </c>
      <c r="P513" s="163">
        <v>83</v>
      </c>
      <c r="Q513" s="163"/>
      <c r="R513" s="431"/>
      <c r="S513" s="431">
        <v>0</v>
      </c>
      <c r="T513" s="431">
        <v>0</v>
      </c>
      <c r="U513" s="161">
        <v>83</v>
      </c>
      <c r="V513" s="161">
        <f>83*6</f>
        <v>498</v>
      </c>
      <c r="W513" s="431">
        <v>498</v>
      </c>
      <c r="X513" s="431">
        <v>83</v>
      </c>
      <c r="Y513" s="431">
        <v>83</v>
      </c>
      <c r="Z513" s="431">
        <v>0</v>
      </c>
      <c r="AA513" s="431">
        <v>0</v>
      </c>
      <c r="AB513" s="431">
        <v>83</v>
      </c>
      <c r="AC513" s="161">
        <v>83</v>
      </c>
      <c r="AD513" s="431">
        <v>0</v>
      </c>
      <c r="AE513" s="431">
        <v>0</v>
      </c>
      <c r="AF513" s="431">
        <v>0</v>
      </c>
      <c r="AG513" s="431">
        <v>0</v>
      </c>
      <c r="AH513" s="431">
        <v>0</v>
      </c>
      <c r="AI513" s="431">
        <v>0</v>
      </c>
      <c r="AJ513" s="431">
        <v>0</v>
      </c>
      <c r="AK513" s="431">
        <v>0</v>
      </c>
      <c r="AL513" s="432">
        <v>0</v>
      </c>
      <c r="AM513" s="431">
        <v>0</v>
      </c>
      <c r="AN513" s="432">
        <v>0</v>
      </c>
      <c r="AO513" s="431">
        <v>0</v>
      </c>
      <c r="AP513" s="431">
        <v>0</v>
      </c>
      <c r="AQ513" s="431"/>
    </row>
    <row r="514" spans="1:43" ht="12.75" customHeight="1">
      <c r="A514" s="157">
        <v>513</v>
      </c>
      <c r="B514" s="341">
        <v>42117</v>
      </c>
      <c r="C514" s="430" t="s">
        <v>1321</v>
      </c>
      <c r="D514" s="430" t="s">
        <v>1251</v>
      </c>
      <c r="E514" s="231" t="s">
        <v>1321</v>
      </c>
      <c r="F514" s="231" t="s">
        <v>7101</v>
      </c>
      <c r="G514" s="359"/>
      <c r="H514" s="231" t="s">
        <v>7272</v>
      </c>
      <c r="I514" s="359"/>
      <c r="J514" s="231" t="s">
        <v>7169</v>
      </c>
      <c r="K514" s="430" t="s">
        <v>1259</v>
      </c>
      <c r="L514" s="430" t="s">
        <v>1256</v>
      </c>
      <c r="M514" s="430" t="s">
        <v>7158</v>
      </c>
      <c r="N514" s="430" t="s">
        <v>1261</v>
      </c>
      <c r="O514" s="161">
        <v>21</v>
      </c>
      <c r="P514" s="163">
        <v>21</v>
      </c>
      <c r="Q514" s="163"/>
      <c r="R514" s="431"/>
      <c r="S514" s="431">
        <v>0</v>
      </c>
      <c r="T514" s="431">
        <v>0</v>
      </c>
      <c r="U514" s="161">
        <f>21*6</f>
        <v>126</v>
      </c>
      <c r="V514" s="161">
        <v>126</v>
      </c>
      <c r="W514" s="431">
        <v>21</v>
      </c>
      <c r="X514" s="431">
        <v>21</v>
      </c>
      <c r="Y514" s="431">
        <v>21</v>
      </c>
      <c r="Z514" s="431">
        <v>0</v>
      </c>
      <c r="AA514" s="431">
        <v>0</v>
      </c>
      <c r="AB514" s="431">
        <v>21</v>
      </c>
      <c r="AC514" s="161">
        <v>21</v>
      </c>
      <c r="AD514" s="431">
        <v>0</v>
      </c>
      <c r="AE514" s="431">
        <v>0</v>
      </c>
      <c r="AF514" s="431">
        <v>0</v>
      </c>
      <c r="AG514" s="431">
        <v>0</v>
      </c>
      <c r="AH514" s="431">
        <v>0</v>
      </c>
      <c r="AI514" s="431">
        <v>0</v>
      </c>
      <c r="AJ514" s="431">
        <v>0</v>
      </c>
      <c r="AK514" s="431">
        <v>0</v>
      </c>
      <c r="AL514" s="432">
        <v>0</v>
      </c>
      <c r="AM514" s="431">
        <v>0</v>
      </c>
      <c r="AN514" s="432">
        <v>0</v>
      </c>
      <c r="AO514" s="431">
        <v>0</v>
      </c>
      <c r="AP514" s="431">
        <v>0</v>
      </c>
      <c r="AQ514" s="431"/>
    </row>
    <row r="515" spans="1:43" ht="12.75" customHeight="1">
      <c r="A515" s="157">
        <v>514</v>
      </c>
      <c r="B515" s="418">
        <v>42117</v>
      </c>
      <c r="C515" s="415" t="s">
        <v>1289</v>
      </c>
      <c r="D515" s="415" t="s">
        <v>1251</v>
      </c>
      <c r="E515" s="415" t="s">
        <v>1289</v>
      </c>
      <c r="F515" s="415" t="s">
        <v>7085</v>
      </c>
      <c r="G515" s="359"/>
      <c r="H515" s="430" t="s">
        <v>7092</v>
      </c>
      <c r="I515" s="359"/>
      <c r="J515" s="430"/>
      <c r="K515" s="430" t="s">
        <v>7126</v>
      </c>
      <c r="L515" s="430" t="s">
        <v>1256</v>
      </c>
      <c r="M515" s="430" t="s">
        <v>7158</v>
      </c>
      <c r="N515" s="430" t="s">
        <v>1261</v>
      </c>
      <c r="O515" s="44">
        <v>198</v>
      </c>
      <c r="P515" s="422"/>
      <c r="Q515" s="422"/>
      <c r="R515" s="431"/>
      <c r="S515" s="431">
        <v>0</v>
      </c>
      <c r="T515" s="164">
        <v>198</v>
      </c>
      <c r="U515" s="431">
        <v>0</v>
      </c>
      <c r="V515" s="431">
        <v>0</v>
      </c>
      <c r="W515" s="431">
        <v>0</v>
      </c>
      <c r="X515" s="431">
        <v>0</v>
      </c>
      <c r="Y515" s="431">
        <v>0</v>
      </c>
      <c r="Z515" s="431">
        <v>0</v>
      </c>
      <c r="AA515" s="431">
        <v>0</v>
      </c>
      <c r="AB515" s="431">
        <v>0</v>
      </c>
      <c r="AC515" s="431">
        <v>0</v>
      </c>
      <c r="AD515" s="431">
        <v>0</v>
      </c>
      <c r="AE515" s="431">
        <v>0</v>
      </c>
      <c r="AF515" s="431">
        <v>0</v>
      </c>
      <c r="AG515" s="431">
        <v>0</v>
      </c>
      <c r="AH515" s="431">
        <v>0</v>
      </c>
      <c r="AI515" s="431">
        <v>0</v>
      </c>
      <c r="AJ515" s="431">
        <v>0</v>
      </c>
      <c r="AK515" s="431">
        <v>0</v>
      </c>
      <c r="AL515" s="431">
        <v>0</v>
      </c>
      <c r="AM515" s="431">
        <v>0</v>
      </c>
      <c r="AN515" s="431">
        <v>0</v>
      </c>
      <c r="AO515" s="431">
        <v>0</v>
      </c>
      <c r="AP515" s="431">
        <v>0</v>
      </c>
      <c r="AQ515" s="431"/>
    </row>
    <row r="516" spans="1:43" ht="12.75" customHeight="1">
      <c r="A516" s="157">
        <v>515</v>
      </c>
      <c r="B516" s="418">
        <v>42120</v>
      </c>
      <c r="C516" s="415" t="s">
        <v>1321</v>
      </c>
      <c r="D516" s="415" t="s">
        <v>1251</v>
      </c>
      <c r="E516" s="241" t="s">
        <v>1340</v>
      </c>
      <c r="F516" s="241" t="s">
        <v>1349</v>
      </c>
      <c r="G516" s="359"/>
      <c r="H516" s="232" t="s">
        <v>7277</v>
      </c>
      <c r="I516" s="359"/>
      <c r="J516" s="232" t="s">
        <v>7170</v>
      </c>
      <c r="K516" s="430" t="s">
        <v>1259</v>
      </c>
      <c r="L516" s="430" t="s">
        <v>1256</v>
      </c>
      <c r="M516" s="430" t="s">
        <v>7158</v>
      </c>
      <c r="N516" s="430" t="s">
        <v>1261</v>
      </c>
      <c r="O516" s="162">
        <v>350</v>
      </c>
      <c r="P516" s="163">
        <v>350</v>
      </c>
      <c r="Q516" s="163"/>
      <c r="R516" s="431"/>
      <c r="S516" s="431">
        <v>0</v>
      </c>
      <c r="T516" s="431">
        <v>0</v>
      </c>
      <c r="U516" s="162">
        <v>350</v>
      </c>
      <c r="V516" s="162">
        <f>350*6</f>
        <v>2100</v>
      </c>
      <c r="W516" s="431">
        <v>2100</v>
      </c>
      <c r="X516" s="431">
        <v>350</v>
      </c>
      <c r="Y516" s="431">
        <v>350</v>
      </c>
      <c r="Z516" s="431">
        <v>0</v>
      </c>
      <c r="AA516" s="431">
        <v>0</v>
      </c>
      <c r="AB516" s="431">
        <v>350</v>
      </c>
      <c r="AC516" s="162">
        <v>350</v>
      </c>
      <c r="AD516" s="431">
        <v>0</v>
      </c>
      <c r="AE516" s="431">
        <v>0</v>
      </c>
      <c r="AF516" s="431">
        <v>0</v>
      </c>
      <c r="AG516" s="431">
        <v>0</v>
      </c>
      <c r="AH516" s="431">
        <v>0</v>
      </c>
      <c r="AI516" s="431">
        <v>0</v>
      </c>
      <c r="AJ516" s="431">
        <v>0</v>
      </c>
      <c r="AK516" s="431">
        <v>0</v>
      </c>
      <c r="AL516" s="432">
        <v>0</v>
      </c>
      <c r="AM516" s="431">
        <v>0</v>
      </c>
      <c r="AN516" s="432">
        <v>0</v>
      </c>
      <c r="AO516" s="431">
        <v>0</v>
      </c>
      <c r="AP516" s="431">
        <v>0</v>
      </c>
      <c r="AQ516" s="431"/>
    </row>
    <row r="517" spans="1:43" ht="12.75" customHeight="1">
      <c r="A517" s="157">
        <v>516</v>
      </c>
      <c r="B517" s="418">
        <v>42120</v>
      </c>
      <c r="C517" s="415" t="s">
        <v>1321</v>
      </c>
      <c r="D517" s="415" t="s">
        <v>1251</v>
      </c>
      <c r="E517" s="241" t="s">
        <v>1340</v>
      </c>
      <c r="F517" s="241" t="s">
        <v>1349</v>
      </c>
      <c r="G517" s="359"/>
      <c r="H517" s="232" t="s">
        <v>7278</v>
      </c>
      <c r="I517" s="359"/>
      <c r="J517" s="232" t="s">
        <v>7170</v>
      </c>
      <c r="K517" s="430" t="s">
        <v>1259</v>
      </c>
      <c r="L517" s="430" t="s">
        <v>1256</v>
      </c>
      <c r="M517" s="430" t="s">
        <v>7158</v>
      </c>
      <c r="N517" s="430" t="s">
        <v>1261</v>
      </c>
      <c r="O517" s="162">
        <v>250</v>
      </c>
      <c r="P517" s="163">
        <v>250</v>
      </c>
      <c r="Q517" s="163"/>
      <c r="R517" s="431"/>
      <c r="S517" s="431">
        <v>0</v>
      </c>
      <c r="T517" s="431">
        <v>0</v>
      </c>
      <c r="U517" s="162">
        <v>250</v>
      </c>
      <c r="V517" s="162">
        <f>250*6</f>
        <v>1500</v>
      </c>
      <c r="W517" s="431">
        <v>1500</v>
      </c>
      <c r="X517" s="431">
        <v>250</v>
      </c>
      <c r="Y517" s="431">
        <v>250</v>
      </c>
      <c r="Z517" s="431">
        <v>0</v>
      </c>
      <c r="AA517" s="431">
        <v>0</v>
      </c>
      <c r="AB517" s="431">
        <v>250</v>
      </c>
      <c r="AC517" s="162">
        <v>250</v>
      </c>
      <c r="AD517" s="431">
        <v>0</v>
      </c>
      <c r="AE517" s="431">
        <v>0</v>
      </c>
      <c r="AF517" s="431">
        <v>0</v>
      </c>
      <c r="AG517" s="431">
        <v>0</v>
      </c>
      <c r="AH517" s="431">
        <v>0</v>
      </c>
      <c r="AI517" s="431">
        <v>0</v>
      </c>
      <c r="AJ517" s="431">
        <v>0</v>
      </c>
      <c r="AK517" s="431">
        <v>0</v>
      </c>
      <c r="AL517" s="432">
        <v>0</v>
      </c>
      <c r="AM517" s="431">
        <v>0</v>
      </c>
      <c r="AN517" s="432">
        <v>0</v>
      </c>
      <c r="AO517" s="431">
        <v>0</v>
      </c>
      <c r="AP517" s="431">
        <v>0</v>
      </c>
      <c r="AQ517" s="431"/>
    </row>
    <row r="518" spans="1:43" ht="12.75" customHeight="1">
      <c r="A518" s="157">
        <v>517</v>
      </c>
      <c r="B518" s="418">
        <v>42121</v>
      </c>
      <c r="C518" s="415" t="s">
        <v>1321</v>
      </c>
      <c r="D518" s="415" t="s">
        <v>1251</v>
      </c>
      <c r="E518" s="241" t="s">
        <v>1321</v>
      </c>
      <c r="F518" s="241" t="s">
        <v>7101</v>
      </c>
      <c r="G518" s="359"/>
      <c r="H518" s="232" t="s">
        <v>7279</v>
      </c>
      <c r="I518" s="359"/>
      <c r="J518" s="232" t="s">
        <v>7170</v>
      </c>
      <c r="K518" s="430" t="s">
        <v>1259</v>
      </c>
      <c r="L518" s="430" t="s">
        <v>1256</v>
      </c>
      <c r="M518" s="430" t="s">
        <v>7158</v>
      </c>
      <c r="N518" s="430" t="s">
        <v>1261</v>
      </c>
      <c r="O518" s="162">
        <v>175</v>
      </c>
      <c r="P518" s="163">
        <v>175</v>
      </c>
      <c r="Q518" s="163"/>
      <c r="R518" s="431"/>
      <c r="S518" s="431">
        <v>0</v>
      </c>
      <c r="T518" s="431">
        <v>0</v>
      </c>
      <c r="U518" s="162">
        <v>175</v>
      </c>
      <c r="V518" s="162">
        <f>175*6</f>
        <v>1050</v>
      </c>
      <c r="W518" s="431">
        <v>1050</v>
      </c>
      <c r="X518" s="431">
        <v>175</v>
      </c>
      <c r="Y518" s="431">
        <v>175</v>
      </c>
      <c r="Z518" s="431">
        <v>0</v>
      </c>
      <c r="AA518" s="431">
        <v>0</v>
      </c>
      <c r="AB518" s="431">
        <v>175</v>
      </c>
      <c r="AC518" s="162">
        <v>175</v>
      </c>
      <c r="AD518" s="431">
        <v>0</v>
      </c>
      <c r="AE518" s="431">
        <v>0</v>
      </c>
      <c r="AF518" s="431">
        <v>0</v>
      </c>
      <c r="AG518" s="431">
        <v>0</v>
      </c>
      <c r="AH518" s="431">
        <v>0</v>
      </c>
      <c r="AI518" s="431">
        <v>0</v>
      </c>
      <c r="AJ518" s="431">
        <v>0</v>
      </c>
      <c r="AK518" s="431">
        <v>0</v>
      </c>
      <c r="AL518" s="432">
        <v>0</v>
      </c>
      <c r="AM518" s="431">
        <v>0</v>
      </c>
      <c r="AN518" s="432">
        <v>0</v>
      </c>
      <c r="AO518" s="431">
        <v>0</v>
      </c>
      <c r="AP518" s="431">
        <v>0</v>
      </c>
      <c r="AQ518" s="431"/>
    </row>
    <row r="519" spans="1:43" ht="12.75" customHeight="1">
      <c r="A519" s="157">
        <v>518</v>
      </c>
      <c r="B519" s="418">
        <v>42123</v>
      </c>
      <c r="C519" s="415" t="s">
        <v>1321</v>
      </c>
      <c r="D519" s="415" t="s">
        <v>1251</v>
      </c>
      <c r="E519" s="241" t="s">
        <v>1321</v>
      </c>
      <c r="F519" s="241" t="s">
        <v>7101</v>
      </c>
      <c r="G519" s="359"/>
      <c r="H519" s="232" t="s">
        <v>7281</v>
      </c>
      <c r="I519" s="359"/>
      <c r="J519" s="232" t="s">
        <v>7169</v>
      </c>
      <c r="K519" s="430" t="s">
        <v>1259</v>
      </c>
      <c r="L519" s="430" t="s">
        <v>1256</v>
      </c>
      <c r="M519" s="430" t="s">
        <v>7158</v>
      </c>
      <c r="N519" s="430" t="s">
        <v>1261</v>
      </c>
      <c r="O519" s="162">
        <v>97</v>
      </c>
      <c r="P519" s="163">
        <v>97</v>
      </c>
      <c r="Q519" s="163"/>
      <c r="R519" s="431"/>
      <c r="S519" s="431">
        <v>0</v>
      </c>
      <c r="T519" s="431">
        <v>0</v>
      </c>
      <c r="U519" s="162">
        <v>97</v>
      </c>
      <c r="V519" s="162">
        <f>U519*6</f>
        <v>582</v>
      </c>
      <c r="W519" s="431">
        <v>582</v>
      </c>
      <c r="X519" s="431">
        <v>97</v>
      </c>
      <c r="Y519" s="431">
        <v>97</v>
      </c>
      <c r="Z519" s="431">
        <v>0</v>
      </c>
      <c r="AA519" s="431">
        <v>0</v>
      </c>
      <c r="AB519" s="431">
        <v>97</v>
      </c>
      <c r="AC519" s="162">
        <v>97</v>
      </c>
      <c r="AD519" s="431">
        <v>0</v>
      </c>
      <c r="AE519" s="431">
        <v>0</v>
      </c>
      <c r="AF519" s="431">
        <v>0</v>
      </c>
      <c r="AG519" s="431">
        <v>0</v>
      </c>
      <c r="AH519" s="431">
        <v>0</v>
      </c>
      <c r="AI519" s="431">
        <v>0</v>
      </c>
      <c r="AJ519" s="431">
        <v>0</v>
      </c>
      <c r="AK519" s="431">
        <v>0</v>
      </c>
      <c r="AL519" s="432">
        <v>0</v>
      </c>
      <c r="AM519" s="431">
        <v>0</v>
      </c>
      <c r="AN519" s="432">
        <v>0</v>
      </c>
      <c r="AO519" s="431">
        <v>0</v>
      </c>
      <c r="AP519" s="431">
        <v>0</v>
      </c>
      <c r="AQ519" s="431"/>
    </row>
    <row r="520" spans="1:43" ht="12.75" customHeight="1">
      <c r="A520" s="157">
        <v>519</v>
      </c>
      <c r="B520" s="418">
        <v>42123</v>
      </c>
      <c r="C520" s="415" t="s">
        <v>1321</v>
      </c>
      <c r="D520" s="415" t="s">
        <v>1251</v>
      </c>
      <c r="E520" s="241" t="s">
        <v>1321</v>
      </c>
      <c r="F520" s="241" t="s">
        <v>7101</v>
      </c>
      <c r="G520" s="359"/>
      <c r="H520" s="232" t="s">
        <v>7282</v>
      </c>
      <c r="I520" s="359"/>
      <c r="J520" s="232" t="s">
        <v>7169</v>
      </c>
      <c r="K520" s="430" t="s">
        <v>1259</v>
      </c>
      <c r="L520" s="430" t="s">
        <v>1256</v>
      </c>
      <c r="M520" s="430" t="s">
        <v>7158</v>
      </c>
      <c r="N520" s="430" t="s">
        <v>1261</v>
      </c>
      <c r="O520" s="162">
        <v>66</v>
      </c>
      <c r="P520" s="163">
        <v>66</v>
      </c>
      <c r="Q520" s="163"/>
      <c r="R520" s="431"/>
      <c r="S520" s="431">
        <v>0</v>
      </c>
      <c r="T520" s="431">
        <v>0</v>
      </c>
      <c r="U520" s="162">
        <v>66</v>
      </c>
      <c r="V520" s="162">
        <f>U520*6</f>
        <v>396</v>
      </c>
      <c r="W520" s="431">
        <v>396</v>
      </c>
      <c r="X520" s="431">
        <v>66</v>
      </c>
      <c r="Y520" s="431">
        <v>66</v>
      </c>
      <c r="Z520" s="431">
        <v>0</v>
      </c>
      <c r="AA520" s="431">
        <v>0</v>
      </c>
      <c r="AB520" s="431">
        <v>66</v>
      </c>
      <c r="AC520" s="162">
        <v>66</v>
      </c>
      <c r="AD520" s="431">
        <v>0</v>
      </c>
      <c r="AE520" s="431">
        <v>0</v>
      </c>
      <c r="AF520" s="431">
        <v>0</v>
      </c>
      <c r="AG520" s="431">
        <v>0</v>
      </c>
      <c r="AH520" s="431">
        <v>0</v>
      </c>
      <c r="AI520" s="431">
        <v>0</v>
      </c>
      <c r="AJ520" s="431">
        <v>0</v>
      </c>
      <c r="AK520" s="431">
        <v>0</v>
      </c>
      <c r="AL520" s="432">
        <v>0</v>
      </c>
      <c r="AM520" s="431">
        <v>0</v>
      </c>
      <c r="AN520" s="432">
        <v>0</v>
      </c>
      <c r="AO520" s="431">
        <v>0</v>
      </c>
      <c r="AP520" s="431">
        <v>0</v>
      </c>
      <c r="AQ520" s="431"/>
    </row>
    <row r="521" spans="1:43" ht="12.75" customHeight="1">
      <c r="A521" s="157">
        <v>520</v>
      </c>
      <c r="B521" s="418">
        <v>42123</v>
      </c>
      <c r="C521" s="415" t="s">
        <v>1321</v>
      </c>
      <c r="D521" s="415" t="s">
        <v>1251</v>
      </c>
      <c r="E521" s="241" t="s">
        <v>1321</v>
      </c>
      <c r="F521" s="241" t="s">
        <v>7101</v>
      </c>
      <c r="G521" s="359"/>
      <c r="H521" s="232" t="s">
        <v>7282</v>
      </c>
      <c r="I521" s="359"/>
      <c r="J521" s="232" t="s">
        <v>7169</v>
      </c>
      <c r="K521" s="430" t="s">
        <v>1259</v>
      </c>
      <c r="L521" s="430" t="s">
        <v>1256</v>
      </c>
      <c r="M521" s="430" t="s">
        <v>7158</v>
      </c>
      <c r="N521" s="430" t="s">
        <v>1261</v>
      </c>
      <c r="O521" s="162">
        <v>108</v>
      </c>
      <c r="P521" s="163">
        <v>108</v>
      </c>
      <c r="Q521" s="163"/>
      <c r="R521" s="431"/>
      <c r="S521" s="431">
        <v>0</v>
      </c>
      <c r="T521" s="431">
        <v>0</v>
      </c>
      <c r="U521" s="162">
        <v>108</v>
      </c>
      <c r="V521" s="162">
        <v>648</v>
      </c>
      <c r="W521" s="431">
        <v>648</v>
      </c>
      <c r="X521" s="431">
        <v>108</v>
      </c>
      <c r="Y521" s="431">
        <v>108</v>
      </c>
      <c r="Z521" s="431">
        <v>0</v>
      </c>
      <c r="AA521" s="431">
        <v>0</v>
      </c>
      <c r="AB521" s="431">
        <v>108</v>
      </c>
      <c r="AC521" s="162">
        <v>108</v>
      </c>
      <c r="AD521" s="431">
        <v>0</v>
      </c>
      <c r="AE521" s="431">
        <v>0</v>
      </c>
      <c r="AF521" s="431">
        <v>0</v>
      </c>
      <c r="AG521" s="431">
        <v>0</v>
      </c>
      <c r="AH521" s="431">
        <v>0</v>
      </c>
      <c r="AI521" s="431">
        <v>0</v>
      </c>
      <c r="AJ521" s="431">
        <v>0</v>
      </c>
      <c r="AK521" s="431">
        <v>0</v>
      </c>
      <c r="AL521" s="432">
        <v>0</v>
      </c>
      <c r="AM521" s="431">
        <v>0</v>
      </c>
      <c r="AN521" s="432">
        <v>0</v>
      </c>
      <c r="AO521" s="431">
        <v>0</v>
      </c>
      <c r="AP521" s="431">
        <v>0</v>
      </c>
      <c r="AQ521" s="431"/>
    </row>
    <row r="522" spans="1:43" ht="12.75" customHeight="1">
      <c r="A522" s="157">
        <v>521</v>
      </c>
      <c r="B522" s="418">
        <v>42123</v>
      </c>
      <c r="C522" s="415" t="s">
        <v>1321</v>
      </c>
      <c r="D522" s="415" t="s">
        <v>1251</v>
      </c>
      <c r="E522" s="241" t="s">
        <v>1321</v>
      </c>
      <c r="F522" s="241" t="s">
        <v>7101</v>
      </c>
      <c r="G522" s="359"/>
      <c r="H522" s="232" t="s">
        <v>7282</v>
      </c>
      <c r="I522" s="359"/>
      <c r="J522" s="232" t="s">
        <v>7169</v>
      </c>
      <c r="K522" s="430" t="s">
        <v>1259</v>
      </c>
      <c r="L522" s="430" t="s">
        <v>1256</v>
      </c>
      <c r="M522" s="430" t="s">
        <v>7158</v>
      </c>
      <c r="N522" s="430" t="s">
        <v>1261</v>
      </c>
      <c r="O522" s="162">
        <v>75</v>
      </c>
      <c r="P522" s="163">
        <v>75</v>
      </c>
      <c r="Q522" s="163"/>
      <c r="R522" s="431"/>
      <c r="S522" s="431">
        <v>0</v>
      </c>
      <c r="T522" s="431">
        <v>0</v>
      </c>
      <c r="U522" s="162">
        <v>75</v>
      </c>
      <c r="V522" s="162">
        <f>75*6</f>
        <v>450</v>
      </c>
      <c r="W522" s="431">
        <v>450</v>
      </c>
      <c r="X522" s="431">
        <v>75</v>
      </c>
      <c r="Y522" s="431">
        <v>75</v>
      </c>
      <c r="Z522" s="431">
        <v>0</v>
      </c>
      <c r="AA522" s="431">
        <v>0</v>
      </c>
      <c r="AB522" s="431">
        <v>75</v>
      </c>
      <c r="AC522" s="162">
        <v>75</v>
      </c>
      <c r="AD522" s="431">
        <v>0</v>
      </c>
      <c r="AE522" s="431">
        <v>0</v>
      </c>
      <c r="AF522" s="431">
        <v>0</v>
      </c>
      <c r="AG522" s="431">
        <v>0</v>
      </c>
      <c r="AH522" s="431">
        <v>0</v>
      </c>
      <c r="AI522" s="431">
        <v>0</v>
      </c>
      <c r="AJ522" s="431">
        <v>0</v>
      </c>
      <c r="AK522" s="431">
        <v>0</v>
      </c>
      <c r="AL522" s="432">
        <v>0</v>
      </c>
      <c r="AM522" s="431">
        <v>0</v>
      </c>
      <c r="AN522" s="432">
        <v>0</v>
      </c>
      <c r="AO522" s="431">
        <v>0</v>
      </c>
      <c r="AP522" s="431">
        <v>0</v>
      </c>
      <c r="AQ522" s="431"/>
    </row>
    <row r="523" spans="1:43" ht="12.75" customHeight="1">
      <c r="A523" s="157">
        <v>522</v>
      </c>
      <c r="B523" s="418">
        <v>42123</v>
      </c>
      <c r="C523" s="415" t="s">
        <v>1321</v>
      </c>
      <c r="D523" s="415" t="s">
        <v>1251</v>
      </c>
      <c r="E523" s="241" t="s">
        <v>1321</v>
      </c>
      <c r="F523" s="241" t="s">
        <v>7101</v>
      </c>
      <c r="G523" s="359"/>
      <c r="H523" s="232" t="s">
        <v>7282</v>
      </c>
      <c r="I523" s="359"/>
      <c r="J523" s="232" t="s">
        <v>7169</v>
      </c>
      <c r="K523" s="430" t="s">
        <v>1259</v>
      </c>
      <c r="L523" s="430" t="s">
        <v>1256</v>
      </c>
      <c r="M523" s="430" t="s">
        <v>7158</v>
      </c>
      <c r="N523" s="430" t="s">
        <v>1261</v>
      </c>
      <c r="O523" s="162">
        <v>40</v>
      </c>
      <c r="P523" s="163">
        <v>40</v>
      </c>
      <c r="Q523" s="163"/>
      <c r="R523" s="431"/>
      <c r="S523" s="431">
        <v>0</v>
      </c>
      <c r="T523" s="431">
        <v>0</v>
      </c>
      <c r="U523" s="162">
        <v>40</v>
      </c>
      <c r="V523" s="162">
        <v>120</v>
      </c>
      <c r="W523" s="431">
        <v>120</v>
      </c>
      <c r="X523" s="431">
        <v>40</v>
      </c>
      <c r="Y523" s="431">
        <v>40</v>
      </c>
      <c r="Z523" s="431">
        <v>0</v>
      </c>
      <c r="AA523" s="431">
        <v>0</v>
      </c>
      <c r="AB523" s="431">
        <v>40</v>
      </c>
      <c r="AC523" s="162">
        <v>40</v>
      </c>
      <c r="AD523" s="431">
        <v>0</v>
      </c>
      <c r="AE523" s="431">
        <v>0</v>
      </c>
      <c r="AF523" s="431">
        <v>0</v>
      </c>
      <c r="AG523" s="431">
        <v>0</v>
      </c>
      <c r="AH523" s="431">
        <v>0</v>
      </c>
      <c r="AI523" s="431">
        <v>0</v>
      </c>
      <c r="AJ523" s="431">
        <v>0</v>
      </c>
      <c r="AK523" s="431">
        <v>0</v>
      </c>
      <c r="AL523" s="432">
        <v>0</v>
      </c>
      <c r="AM523" s="431">
        <v>0</v>
      </c>
      <c r="AN523" s="432">
        <v>0</v>
      </c>
      <c r="AO523" s="431">
        <v>0</v>
      </c>
      <c r="AP523" s="431">
        <v>0</v>
      </c>
      <c r="AQ523" s="431"/>
    </row>
    <row r="524" spans="1:43" ht="12.75" customHeight="1">
      <c r="A524" s="157">
        <v>523</v>
      </c>
      <c r="B524" s="418">
        <v>42123</v>
      </c>
      <c r="C524" s="415" t="s">
        <v>1321</v>
      </c>
      <c r="D524" s="415" t="s">
        <v>1251</v>
      </c>
      <c r="E524" s="241" t="s">
        <v>1321</v>
      </c>
      <c r="F524" s="241" t="s">
        <v>7101</v>
      </c>
      <c r="G524" s="359"/>
      <c r="H524" s="232" t="s">
        <v>7283</v>
      </c>
      <c r="I524" s="359"/>
      <c r="J524" s="232" t="s">
        <v>7169</v>
      </c>
      <c r="K524" s="430" t="s">
        <v>1259</v>
      </c>
      <c r="L524" s="430" t="s">
        <v>1256</v>
      </c>
      <c r="M524" s="430" t="s">
        <v>7158</v>
      </c>
      <c r="N524" s="430" t="s">
        <v>1261</v>
      </c>
      <c r="O524" s="162">
        <v>159</v>
      </c>
      <c r="P524" s="163">
        <v>159</v>
      </c>
      <c r="Q524" s="163"/>
      <c r="R524" s="431"/>
      <c r="S524" s="431">
        <v>0</v>
      </c>
      <c r="T524" s="431">
        <v>0</v>
      </c>
      <c r="U524" s="162">
        <v>159</v>
      </c>
      <c r="V524" s="162">
        <f>159*6</f>
        <v>954</v>
      </c>
      <c r="W524" s="431">
        <v>954</v>
      </c>
      <c r="X524" s="431">
        <v>159</v>
      </c>
      <c r="Y524" s="431">
        <v>159</v>
      </c>
      <c r="Z524" s="431">
        <v>0</v>
      </c>
      <c r="AA524" s="431">
        <v>0</v>
      </c>
      <c r="AB524" s="431">
        <v>159</v>
      </c>
      <c r="AC524" s="162">
        <v>159</v>
      </c>
      <c r="AD524" s="431">
        <v>0</v>
      </c>
      <c r="AE524" s="431">
        <v>0</v>
      </c>
      <c r="AF524" s="431">
        <v>0</v>
      </c>
      <c r="AG524" s="431">
        <v>0</v>
      </c>
      <c r="AH524" s="431">
        <v>0</v>
      </c>
      <c r="AI524" s="431">
        <v>0</v>
      </c>
      <c r="AJ524" s="431">
        <v>0</v>
      </c>
      <c r="AK524" s="431">
        <v>0</v>
      </c>
      <c r="AL524" s="432">
        <v>0</v>
      </c>
      <c r="AM524" s="431">
        <v>0</v>
      </c>
      <c r="AN524" s="432">
        <v>0</v>
      </c>
      <c r="AO524" s="431">
        <v>0</v>
      </c>
      <c r="AP524" s="431">
        <v>0</v>
      </c>
      <c r="AQ524" s="431"/>
    </row>
    <row r="525" spans="1:43" ht="12.75" customHeight="1">
      <c r="A525" s="157">
        <v>524</v>
      </c>
      <c r="B525" s="418">
        <v>42123</v>
      </c>
      <c r="C525" s="415" t="s">
        <v>1321</v>
      </c>
      <c r="D525" s="415" t="s">
        <v>1251</v>
      </c>
      <c r="E525" s="241" t="s">
        <v>1340</v>
      </c>
      <c r="F525" s="241" t="s">
        <v>1349</v>
      </c>
      <c r="G525" s="359"/>
      <c r="H525" s="231" t="s">
        <v>7280</v>
      </c>
      <c r="I525" s="359"/>
      <c r="J525" s="231" t="s">
        <v>7169</v>
      </c>
      <c r="K525" s="430" t="s">
        <v>1259</v>
      </c>
      <c r="L525" s="430" t="s">
        <v>1256</v>
      </c>
      <c r="M525" s="430" t="s">
        <v>7158</v>
      </c>
      <c r="N525" s="430" t="s">
        <v>1261</v>
      </c>
      <c r="O525" s="161">
        <v>400</v>
      </c>
      <c r="P525" s="163">
        <v>400</v>
      </c>
      <c r="Q525" s="163"/>
      <c r="R525" s="431"/>
      <c r="S525" s="431">
        <v>0</v>
      </c>
      <c r="T525" s="431">
        <v>0</v>
      </c>
      <c r="U525" s="161">
        <v>400</v>
      </c>
      <c r="V525" s="161">
        <f>U525*6</f>
        <v>2400</v>
      </c>
      <c r="W525" s="431">
        <v>2400</v>
      </c>
      <c r="X525" s="431">
        <v>400</v>
      </c>
      <c r="Y525" s="431">
        <v>400</v>
      </c>
      <c r="Z525" s="431">
        <v>0</v>
      </c>
      <c r="AA525" s="431">
        <v>0</v>
      </c>
      <c r="AB525" s="431">
        <v>400</v>
      </c>
      <c r="AC525" s="161">
        <v>400</v>
      </c>
      <c r="AD525" s="431">
        <v>0</v>
      </c>
      <c r="AE525" s="431">
        <v>0</v>
      </c>
      <c r="AF525" s="431">
        <v>0</v>
      </c>
      <c r="AG525" s="431">
        <v>0</v>
      </c>
      <c r="AH525" s="431">
        <v>0</v>
      </c>
      <c r="AI525" s="431">
        <v>0</v>
      </c>
      <c r="AJ525" s="431">
        <v>0</v>
      </c>
      <c r="AK525" s="431">
        <v>0</v>
      </c>
      <c r="AL525" s="432">
        <v>0</v>
      </c>
      <c r="AM525" s="431">
        <v>0</v>
      </c>
      <c r="AN525" s="432">
        <v>0</v>
      </c>
      <c r="AO525" s="431">
        <v>0</v>
      </c>
      <c r="AP525" s="431">
        <v>0</v>
      </c>
      <c r="AQ525" s="431"/>
    </row>
    <row r="526" spans="1:43" ht="12.75" customHeight="1">
      <c r="A526" s="157">
        <v>525</v>
      </c>
      <c r="B526" s="418">
        <v>42123</v>
      </c>
      <c r="C526" s="415" t="s">
        <v>1289</v>
      </c>
      <c r="D526" s="415" t="s">
        <v>1251</v>
      </c>
      <c r="E526" s="415" t="s">
        <v>1289</v>
      </c>
      <c r="F526" s="415" t="s">
        <v>7231</v>
      </c>
      <c r="G526" s="359"/>
      <c r="H526" s="430" t="s">
        <v>7255</v>
      </c>
      <c r="I526" s="359"/>
      <c r="J526" s="430"/>
      <c r="K526" s="430" t="s">
        <v>7126</v>
      </c>
      <c r="L526" s="430" t="s">
        <v>1256</v>
      </c>
      <c r="M526" s="430" t="s">
        <v>7158</v>
      </c>
      <c r="N526" s="430" t="s">
        <v>1261</v>
      </c>
      <c r="O526" s="44">
        <v>300</v>
      </c>
      <c r="P526" s="422"/>
      <c r="Q526" s="422"/>
      <c r="R526" s="431"/>
      <c r="S526" s="431">
        <v>0</v>
      </c>
      <c r="T526" s="164">
        <v>300</v>
      </c>
      <c r="U526" s="431">
        <v>0</v>
      </c>
      <c r="V526" s="431">
        <v>0</v>
      </c>
      <c r="W526" s="431">
        <v>0</v>
      </c>
      <c r="X526" s="431">
        <v>0</v>
      </c>
      <c r="Y526" s="431">
        <v>0</v>
      </c>
      <c r="Z526" s="431">
        <v>0</v>
      </c>
      <c r="AA526" s="431">
        <v>0</v>
      </c>
      <c r="AB526" s="431">
        <v>0</v>
      </c>
      <c r="AC526" s="431">
        <v>0</v>
      </c>
      <c r="AD526" s="431">
        <v>0</v>
      </c>
      <c r="AE526" s="431">
        <v>0</v>
      </c>
      <c r="AF526" s="431">
        <v>0</v>
      </c>
      <c r="AG526" s="431">
        <v>0</v>
      </c>
      <c r="AH526" s="431">
        <v>0</v>
      </c>
      <c r="AI526" s="431">
        <v>0</v>
      </c>
      <c r="AJ526" s="431">
        <v>0</v>
      </c>
      <c r="AK526" s="431">
        <v>0</v>
      </c>
      <c r="AL526" s="431">
        <v>0</v>
      </c>
      <c r="AM526" s="431">
        <v>0</v>
      </c>
      <c r="AN526" s="431">
        <v>0</v>
      </c>
      <c r="AO526" s="431">
        <v>0</v>
      </c>
      <c r="AP526" s="431">
        <v>0</v>
      </c>
      <c r="AQ526" s="431"/>
    </row>
    <row r="527" spans="1:43" ht="12.75" customHeight="1">
      <c r="A527" s="157">
        <v>526</v>
      </c>
      <c r="B527" s="418">
        <v>42124</v>
      </c>
      <c r="C527" s="415" t="s">
        <v>1321</v>
      </c>
      <c r="D527" s="415" t="s">
        <v>1251</v>
      </c>
      <c r="E527" s="241" t="s">
        <v>1321</v>
      </c>
      <c r="F527" s="241" t="s">
        <v>7101</v>
      </c>
      <c r="G527" s="359"/>
      <c r="H527" s="231" t="s">
        <v>7282</v>
      </c>
      <c r="I527" s="359"/>
      <c r="J527" s="231" t="s">
        <v>7169</v>
      </c>
      <c r="K527" s="430" t="s">
        <v>1259</v>
      </c>
      <c r="L527" s="430" t="s">
        <v>1256</v>
      </c>
      <c r="M527" s="430" t="s">
        <v>7158</v>
      </c>
      <c r="N527" s="430" t="s">
        <v>1261</v>
      </c>
      <c r="O527" s="161">
        <v>37</v>
      </c>
      <c r="P527" s="163">
        <v>37</v>
      </c>
      <c r="Q527" s="163"/>
      <c r="R527" s="431"/>
      <c r="S527" s="431">
        <v>0</v>
      </c>
      <c r="T527" s="431">
        <v>0</v>
      </c>
      <c r="U527" s="161">
        <v>37</v>
      </c>
      <c r="V527" s="161">
        <f>U527*6</f>
        <v>222</v>
      </c>
      <c r="W527" s="431">
        <v>222</v>
      </c>
      <c r="X527" s="431">
        <v>37</v>
      </c>
      <c r="Y527" s="431">
        <v>37</v>
      </c>
      <c r="Z527" s="431">
        <v>0</v>
      </c>
      <c r="AA527" s="431">
        <v>0</v>
      </c>
      <c r="AB527" s="431">
        <v>37</v>
      </c>
      <c r="AC527" s="161">
        <v>37</v>
      </c>
      <c r="AD527" s="431">
        <v>0</v>
      </c>
      <c r="AE527" s="431">
        <v>0</v>
      </c>
      <c r="AF527" s="431">
        <v>0</v>
      </c>
      <c r="AG527" s="431">
        <v>0</v>
      </c>
      <c r="AH527" s="431">
        <v>0</v>
      </c>
      <c r="AI527" s="431">
        <v>0</v>
      </c>
      <c r="AJ527" s="431">
        <v>0</v>
      </c>
      <c r="AK527" s="431">
        <v>0</v>
      </c>
      <c r="AL527" s="432">
        <v>0</v>
      </c>
      <c r="AM527" s="431">
        <v>0</v>
      </c>
      <c r="AN527" s="432">
        <v>0</v>
      </c>
      <c r="AO527" s="431">
        <v>0</v>
      </c>
      <c r="AP527" s="431">
        <v>0</v>
      </c>
      <c r="AQ527" s="431"/>
    </row>
    <row r="528" spans="1:43" ht="12.75" customHeight="1">
      <c r="A528" s="157">
        <v>527</v>
      </c>
      <c r="B528" s="341">
        <v>42124</v>
      </c>
      <c r="C528" s="430" t="s">
        <v>1321</v>
      </c>
      <c r="D528" s="430" t="s">
        <v>1251</v>
      </c>
      <c r="E528" s="231" t="s">
        <v>1321</v>
      </c>
      <c r="F528" s="231" t="s">
        <v>7101</v>
      </c>
      <c r="G528" s="359"/>
      <c r="H528" s="231" t="s">
        <v>7282</v>
      </c>
      <c r="I528" s="359"/>
      <c r="J528" s="231" t="s">
        <v>7169</v>
      </c>
      <c r="K528" s="430" t="s">
        <v>1259</v>
      </c>
      <c r="L528" s="430" t="s">
        <v>1256</v>
      </c>
      <c r="M528" s="430" t="s">
        <v>7158</v>
      </c>
      <c r="N528" s="430" t="s">
        <v>1261</v>
      </c>
      <c r="O528" s="161">
        <v>34</v>
      </c>
      <c r="P528" s="163">
        <v>34</v>
      </c>
      <c r="Q528" s="163"/>
      <c r="R528" s="431"/>
      <c r="S528" s="431">
        <v>0</v>
      </c>
      <c r="T528" s="431">
        <v>0</v>
      </c>
      <c r="U528" s="161">
        <v>34</v>
      </c>
      <c r="V528" s="161">
        <f>U528*6</f>
        <v>204</v>
      </c>
      <c r="W528" s="431">
        <v>204</v>
      </c>
      <c r="X528" s="431">
        <v>34</v>
      </c>
      <c r="Y528" s="431">
        <v>34</v>
      </c>
      <c r="Z528" s="431">
        <v>0</v>
      </c>
      <c r="AA528" s="431">
        <v>0</v>
      </c>
      <c r="AB528" s="431">
        <v>34</v>
      </c>
      <c r="AC528" s="161">
        <v>34</v>
      </c>
      <c r="AD528" s="431">
        <v>0</v>
      </c>
      <c r="AE528" s="431">
        <v>0</v>
      </c>
      <c r="AF528" s="431">
        <v>0</v>
      </c>
      <c r="AG528" s="431">
        <v>0</v>
      </c>
      <c r="AH528" s="431">
        <v>0</v>
      </c>
      <c r="AI528" s="431">
        <v>0</v>
      </c>
      <c r="AJ528" s="431">
        <v>0</v>
      </c>
      <c r="AK528" s="431">
        <v>0</v>
      </c>
      <c r="AL528" s="432">
        <v>0</v>
      </c>
      <c r="AM528" s="431">
        <v>0</v>
      </c>
      <c r="AN528" s="432">
        <v>0</v>
      </c>
      <c r="AO528" s="431">
        <v>0</v>
      </c>
      <c r="AP528" s="431">
        <v>0</v>
      </c>
      <c r="AQ528" s="431"/>
    </row>
    <row r="529" spans="1:43" ht="12.75" customHeight="1">
      <c r="A529" s="157">
        <v>528</v>
      </c>
      <c r="B529" s="341">
        <v>42124</v>
      </c>
      <c r="C529" s="430" t="s">
        <v>1321</v>
      </c>
      <c r="D529" s="430" t="s">
        <v>1251</v>
      </c>
      <c r="E529" s="231" t="s">
        <v>1321</v>
      </c>
      <c r="F529" s="231" t="s">
        <v>7101</v>
      </c>
      <c r="G529" s="359"/>
      <c r="H529" s="231" t="s">
        <v>7282</v>
      </c>
      <c r="I529" s="359"/>
      <c r="J529" s="231" t="s">
        <v>7169</v>
      </c>
      <c r="K529" s="430" t="s">
        <v>1259</v>
      </c>
      <c r="L529" s="430" t="s">
        <v>1256</v>
      </c>
      <c r="M529" s="430" t="s">
        <v>7158</v>
      </c>
      <c r="N529" s="430" t="s">
        <v>1261</v>
      </c>
      <c r="O529" s="161">
        <v>130</v>
      </c>
      <c r="P529" s="163">
        <v>130</v>
      </c>
      <c r="Q529" s="163"/>
      <c r="R529" s="431"/>
      <c r="S529" s="431">
        <v>0</v>
      </c>
      <c r="T529" s="431">
        <v>0</v>
      </c>
      <c r="U529" s="161">
        <v>130</v>
      </c>
      <c r="V529" s="161">
        <f>U529*6</f>
        <v>780</v>
      </c>
      <c r="W529" s="431">
        <v>780</v>
      </c>
      <c r="X529" s="431">
        <v>130</v>
      </c>
      <c r="Y529" s="431">
        <v>130</v>
      </c>
      <c r="Z529" s="431">
        <v>0</v>
      </c>
      <c r="AA529" s="431">
        <v>0</v>
      </c>
      <c r="AB529" s="431">
        <v>130</v>
      </c>
      <c r="AC529" s="161">
        <v>130</v>
      </c>
      <c r="AD529" s="431">
        <v>0</v>
      </c>
      <c r="AE529" s="431">
        <v>0</v>
      </c>
      <c r="AF529" s="431">
        <v>0</v>
      </c>
      <c r="AG529" s="431">
        <v>0</v>
      </c>
      <c r="AH529" s="431">
        <v>0</v>
      </c>
      <c r="AI529" s="431">
        <v>0</v>
      </c>
      <c r="AJ529" s="431">
        <v>0</v>
      </c>
      <c r="AK529" s="431">
        <v>0</v>
      </c>
      <c r="AL529" s="432">
        <v>0</v>
      </c>
      <c r="AM529" s="431">
        <v>0</v>
      </c>
      <c r="AN529" s="432">
        <v>0</v>
      </c>
      <c r="AO529" s="431">
        <v>0</v>
      </c>
      <c r="AP529" s="431">
        <v>0</v>
      </c>
      <c r="AQ529" s="431"/>
    </row>
    <row r="530" spans="1:43" ht="12.75" customHeight="1">
      <c r="A530" s="157">
        <v>529</v>
      </c>
      <c r="B530" s="341">
        <v>42124</v>
      </c>
      <c r="C530" s="430" t="s">
        <v>1321</v>
      </c>
      <c r="D530" s="430" t="s">
        <v>1251</v>
      </c>
      <c r="E530" s="231" t="s">
        <v>1321</v>
      </c>
      <c r="F530" s="231" t="s">
        <v>7101</v>
      </c>
      <c r="G530" s="359"/>
      <c r="H530" s="231" t="s">
        <v>7282</v>
      </c>
      <c r="I530" s="359"/>
      <c r="J530" s="231" t="s">
        <v>7169</v>
      </c>
      <c r="K530" s="430" t="s">
        <v>1259</v>
      </c>
      <c r="L530" s="430" t="s">
        <v>1256</v>
      </c>
      <c r="M530" s="430" t="s">
        <v>7158</v>
      </c>
      <c r="N530" s="430" t="s">
        <v>1261</v>
      </c>
      <c r="O530" s="162">
        <v>40</v>
      </c>
      <c r="P530" s="163">
        <v>40</v>
      </c>
      <c r="Q530" s="163"/>
      <c r="R530" s="431"/>
      <c r="S530" s="431">
        <v>0</v>
      </c>
      <c r="T530" s="431">
        <v>0</v>
      </c>
      <c r="U530" s="162">
        <v>40</v>
      </c>
      <c r="V530" s="162">
        <f>U530*6</f>
        <v>240</v>
      </c>
      <c r="W530" s="431">
        <v>240</v>
      </c>
      <c r="X530" s="431">
        <v>40</v>
      </c>
      <c r="Y530" s="431">
        <v>40</v>
      </c>
      <c r="Z530" s="431">
        <v>0</v>
      </c>
      <c r="AA530" s="431">
        <v>0</v>
      </c>
      <c r="AB530" s="431">
        <v>40</v>
      </c>
      <c r="AC530" s="162">
        <v>40</v>
      </c>
      <c r="AD530" s="431">
        <v>0</v>
      </c>
      <c r="AE530" s="431">
        <v>0</v>
      </c>
      <c r="AF530" s="431">
        <v>0</v>
      </c>
      <c r="AG530" s="431">
        <v>0</v>
      </c>
      <c r="AH530" s="431">
        <v>0</v>
      </c>
      <c r="AI530" s="431">
        <v>0</v>
      </c>
      <c r="AJ530" s="431">
        <v>0</v>
      </c>
      <c r="AK530" s="431">
        <v>0</v>
      </c>
      <c r="AL530" s="432">
        <v>0</v>
      </c>
      <c r="AM530" s="431">
        <v>0</v>
      </c>
      <c r="AN530" s="432">
        <v>0</v>
      </c>
      <c r="AO530" s="431">
        <v>0</v>
      </c>
      <c r="AP530" s="431">
        <v>0</v>
      </c>
      <c r="AQ530" s="431"/>
    </row>
    <row r="531" spans="1:43" ht="12.75" customHeight="1">
      <c r="A531" s="157">
        <v>530</v>
      </c>
      <c r="B531" s="341">
        <v>42124</v>
      </c>
      <c r="C531" s="430" t="s">
        <v>1327</v>
      </c>
      <c r="D531" s="430" t="s">
        <v>1248</v>
      </c>
      <c r="E531" s="430"/>
      <c r="F531" s="430" t="s">
        <v>1349</v>
      </c>
      <c r="G531" s="359"/>
      <c r="H531" s="430" t="s">
        <v>7227</v>
      </c>
      <c r="I531" s="359"/>
      <c r="J531" s="430" t="s">
        <v>7169</v>
      </c>
      <c r="K531" s="430" t="s">
        <v>1259</v>
      </c>
      <c r="L531" s="430" t="s">
        <v>1256</v>
      </c>
      <c r="M531" s="430" t="s">
        <v>7158</v>
      </c>
      <c r="N531" s="430" t="s">
        <v>7125</v>
      </c>
      <c r="O531" s="44">
        <v>1000</v>
      </c>
      <c r="P531" s="422"/>
      <c r="Q531" s="422"/>
      <c r="R531" s="431"/>
      <c r="S531" s="431">
        <v>0</v>
      </c>
      <c r="T531" s="431">
        <v>0</v>
      </c>
      <c r="U531" s="431">
        <v>0</v>
      </c>
      <c r="V531" s="431">
        <v>0</v>
      </c>
      <c r="W531" s="431">
        <v>0</v>
      </c>
      <c r="X531" s="431">
        <v>1100</v>
      </c>
      <c r="Y531" s="431">
        <v>0</v>
      </c>
      <c r="Z531" s="431">
        <v>0</v>
      </c>
      <c r="AA531" s="431">
        <v>1000</v>
      </c>
      <c r="AB531" s="431">
        <v>0</v>
      </c>
      <c r="AC531" s="431">
        <v>0</v>
      </c>
      <c r="AD531" s="431">
        <v>0</v>
      </c>
      <c r="AE531" s="431">
        <v>0</v>
      </c>
      <c r="AF531" s="431">
        <v>0</v>
      </c>
      <c r="AG531" s="431">
        <v>0</v>
      </c>
      <c r="AH531" s="431">
        <v>0</v>
      </c>
      <c r="AI531" s="431">
        <v>0</v>
      </c>
      <c r="AJ531" s="431">
        <v>0</v>
      </c>
      <c r="AK531" s="431">
        <v>0</v>
      </c>
      <c r="AL531" s="432">
        <v>0</v>
      </c>
      <c r="AM531" s="431">
        <v>0</v>
      </c>
      <c r="AN531" s="432">
        <v>0</v>
      </c>
      <c r="AO531" s="431">
        <v>0</v>
      </c>
      <c r="AP531" s="431">
        <v>0</v>
      </c>
      <c r="AQ531" s="431"/>
    </row>
    <row r="532" spans="1:43" ht="12.75" customHeight="1">
      <c r="A532" s="157">
        <v>531</v>
      </c>
      <c r="B532" s="341">
        <v>42124</v>
      </c>
      <c r="C532" s="430" t="s">
        <v>1345</v>
      </c>
      <c r="D532" s="430" t="s">
        <v>1250</v>
      </c>
      <c r="E532" s="430"/>
      <c r="F532" s="430" t="s">
        <v>1347</v>
      </c>
      <c r="G532" s="359"/>
      <c r="H532" s="430" t="s">
        <v>7110</v>
      </c>
      <c r="I532" s="359"/>
      <c r="J532" s="430" t="s">
        <v>7169</v>
      </c>
      <c r="K532" s="430" t="s">
        <v>1259</v>
      </c>
      <c r="L532" s="430" t="s">
        <v>1256</v>
      </c>
      <c r="M532" s="430" t="s">
        <v>7158</v>
      </c>
      <c r="N532" s="430" t="s">
        <v>7125</v>
      </c>
      <c r="O532" s="44">
        <v>203</v>
      </c>
      <c r="P532" s="422"/>
      <c r="Q532" s="422"/>
      <c r="R532" s="431"/>
      <c r="S532" s="431">
        <v>0</v>
      </c>
      <c r="T532" s="431">
        <v>0</v>
      </c>
      <c r="U532" s="431">
        <v>0</v>
      </c>
      <c r="V532" s="431">
        <v>0</v>
      </c>
      <c r="W532" s="431">
        <v>1216</v>
      </c>
      <c r="X532" s="431">
        <v>0</v>
      </c>
      <c r="Y532" s="431">
        <v>0</v>
      </c>
      <c r="Z532" s="431">
        <v>0</v>
      </c>
      <c r="AA532" s="431">
        <v>0</v>
      </c>
      <c r="AB532" s="431">
        <v>0</v>
      </c>
      <c r="AC532" s="431">
        <v>0</v>
      </c>
      <c r="AD532" s="431">
        <v>0</v>
      </c>
      <c r="AE532" s="431">
        <v>0</v>
      </c>
      <c r="AF532" s="431">
        <v>0</v>
      </c>
      <c r="AG532" s="431">
        <v>0</v>
      </c>
      <c r="AH532" s="431">
        <v>0</v>
      </c>
      <c r="AI532" s="431">
        <v>0</v>
      </c>
      <c r="AJ532" s="431">
        <v>0</v>
      </c>
      <c r="AK532" s="431">
        <v>0</v>
      </c>
      <c r="AL532" s="432">
        <v>0</v>
      </c>
      <c r="AM532" s="431">
        <v>0</v>
      </c>
      <c r="AN532" s="432">
        <v>0</v>
      </c>
      <c r="AO532" s="431">
        <v>0</v>
      </c>
      <c r="AP532" s="431">
        <v>0</v>
      </c>
      <c r="AQ532" s="431"/>
    </row>
    <row r="533" spans="1:43" ht="12.75" customHeight="1">
      <c r="A533" s="157">
        <v>532</v>
      </c>
      <c r="B533" s="341">
        <v>42124</v>
      </c>
      <c r="C533" s="430" t="s">
        <v>1279</v>
      </c>
      <c r="D533" s="430" t="s">
        <v>1250</v>
      </c>
      <c r="E533" s="430"/>
      <c r="F533" s="430" t="s">
        <v>7101</v>
      </c>
      <c r="G533" s="359"/>
      <c r="H533" s="232" t="s">
        <v>0</v>
      </c>
      <c r="I533" s="359"/>
      <c r="J533" s="430" t="s">
        <v>7169</v>
      </c>
      <c r="K533" s="430" t="s">
        <v>1259</v>
      </c>
      <c r="L533" s="430" t="s">
        <v>1256</v>
      </c>
      <c r="M533" s="112" t="s">
        <v>7159</v>
      </c>
      <c r="N533" s="430" t="s">
        <v>1261</v>
      </c>
      <c r="O533" s="113">
        <v>1850</v>
      </c>
      <c r="P533" s="113"/>
      <c r="Q533" s="422"/>
      <c r="R533" s="113"/>
      <c r="S533" s="223"/>
      <c r="T533" s="223"/>
      <c r="U533" s="223"/>
      <c r="V533" s="223"/>
      <c r="W533" s="223"/>
      <c r="X533" s="223"/>
      <c r="Y533" s="223"/>
      <c r="Z533" s="223"/>
      <c r="AA533" s="223"/>
      <c r="AB533" s="223"/>
      <c r="AC533" s="223"/>
      <c r="AD533" s="223"/>
      <c r="AE533" s="223"/>
      <c r="AF533" s="223"/>
      <c r="AG533" s="223"/>
      <c r="AH533" s="223"/>
      <c r="AI533" s="223"/>
      <c r="AJ533" s="223"/>
      <c r="AK533" s="223"/>
      <c r="AL533" s="233"/>
      <c r="AM533" s="223"/>
      <c r="AN533" s="233"/>
      <c r="AO533" s="223"/>
      <c r="AP533" s="223"/>
      <c r="AQ533" s="223"/>
    </row>
    <row r="534" spans="1:43" ht="12.75" customHeight="1">
      <c r="A534" s="157">
        <v>533</v>
      </c>
      <c r="B534" s="341">
        <v>42124</v>
      </c>
      <c r="C534" s="430" t="s">
        <v>1308</v>
      </c>
      <c r="D534" s="430" t="s">
        <v>1250</v>
      </c>
      <c r="E534" s="430"/>
      <c r="F534" s="430" t="s">
        <v>1347</v>
      </c>
      <c r="G534" s="359"/>
      <c r="H534" s="430"/>
      <c r="I534" s="359"/>
      <c r="J534" s="430"/>
      <c r="K534" s="430" t="s">
        <v>1259</v>
      </c>
      <c r="L534" s="430" t="s">
        <v>1256</v>
      </c>
      <c r="M534" s="430" t="s">
        <v>7158</v>
      </c>
      <c r="N534" s="430" t="s">
        <v>7125</v>
      </c>
      <c r="O534" s="422">
        <v>3</v>
      </c>
      <c r="P534" s="422">
        <v>3</v>
      </c>
      <c r="Q534" s="422"/>
      <c r="R534" s="431"/>
      <c r="S534" s="431">
        <v>0</v>
      </c>
      <c r="T534" s="431">
        <v>0</v>
      </c>
      <c r="U534" s="431">
        <v>3</v>
      </c>
      <c r="V534" s="431">
        <v>33</v>
      </c>
      <c r="W534" s="431">
        <v>0</v>
      </c>
      <c r="X534" s="431">
        <v>3</v>
      </c>
      <c r="Y534" s="431">
        <v>3</v>
      </c>
      <c r="Z534" s="431">
        <v>0</v>
      </c>
      <c r="AA534" s="431">
        <v>3</v>
      </c>
      <c r="AB534" s="431">
        <v>1</v>
      </c>
      <c r="AC534" s="431">
        <v>0</v>
      </c>
      <c r="AD534" s="431">
        <v>0</v>
      </c>
      <c r="AE534" s="431">
        <v>0</v>
      </c>
      <c r="AF534" s="431">
        <v>0</v>
      </c>
      <c r="AG534" s="431">
        <v>0</v>
      </c>
      <c r="AH534" s="431">
        <v>0</v>
      </c>
      <c r="AI534" s="431">
        <v>0</v>
      </c>
      <c r="AJ534" s="431">
        <v>0</v>
      </c>
      <c r="AK534" s="431">
        <v>0</v>
      </c>
      <c r="AL534" s="432">
        <v>0</v>
      </c>
      <c r="AM534" s="431">
        <v>0</v>
      </c>
      <c r="AN534" s="432">
        <v>0</v>
      </c>
      <c r="AO534" s="431">
        <v>0</v>
      </c>
      <c r="AP534" s="431">
        <v>0</v>
      </c>
      <c r="AQ534" s="431"/>
    </row>
    <row r="535" spans="1:43" ht="12.75" customHeight="1">
      <c r="A535" s="157">
        <v>534</v>
      </c>
      <c r="B535" s="341">
        <v>42124</v>
      </c>
      <c r="C535" s="430" t="s">
        <v>1308</v>
      </c>
      <c r="D535" s="430" t="s">
        <v>1250</v>
      </c>
      <c r="E535" s="430"/>
      <c r="F535" s="430" t="s">
        <v>7111</v>
      </c>
      <c r="G535" s="359"/>
      <c r="H535" s="430"/>
      <c r="I535" s="359"/>
      <c r="J535" s="430"/>
      <c r="K535" s="430" t="s">
        <v>1259</v>
      </c>
      <c r="L535" s="430" t="s">
        <v>1256</v>
      </c>
      <c r="M535" s="430" t="s">
        <v>7158</v>
      </c>
      <c r="N535" s="430" t="s">
        <v>7125</v>
      </c>
      <c r="O535" s="44">
        <v>61</v>
      </c>
      <c r="P535" s="422"/>
      <c r="Q535" s="422"/>
      <c r="R535" s="431"/>
      <c r="S535" s="431">
        <v>0</v>
      </c>
      <c r="T535" s="431">
        <v>0</v>
      </c>
      <c r="U535" s="431">
        <v>61</v>
      </c>
      <c r="V535" s="431">
        <v>106</v>
      </c>
      <c r="W535" s="431">
        <v>0</v>
      </c>
      <c r="X535" s="431">
        <v>62</v>
      </c>
      <c r="Y535" s="431">
        <v>1</v>
      </c>
      <c r="Z535" s="431">
        <v>0</v>
      </c>
      <c r="AA535" s="431">
        <v>62</v>
      </c>
      <c r="AB535" s="431">
        <v>0</v>
      </c>
      <c r="AC535" s="431">
        <v>0</v>
      </c>
      <c r="AD535" s="431">
        <v>0</v>
      </c>
      <c r="AE535" s="431">
        <v>0</v>
      </c>
      <c r="AF535" s="431">
        <v>0</v>
      </c>
      <c r="AG535" s="431">
        <v>294</v>
      </c>
      <c r="AH535" s="431">
        <v>183</v>
      </c>
      <c r="AI535" s="431">
        <v>0</v>
      </c>
      <c r="AJ535" s="431">
        <v>0</v>
      </c>
      <c r="AK535" s="431">
        <v>0</v>
      </c>
      <c r="AL535" s="432">
        <v>0</v>
      </c>
      <c r="AM535" s="431">
        <v>0</v>
      </c>
      <c r="AN535" s="432">
        <v>0</v>
      </c>
      <c r="AO535" s="431">
        <v>0</v>
      </c>
      <c r="AP535" s="431">
        <v>0</v>
      </c>
      <c r="AQ535" s="431"/>
    </row>
    <row r="536" spans="1:43" s="62" customFormat="1" ht="12.75" customHeight="1">
      <c r="A536" s="157">
        <v>535</v>
      </c>
      <c r="B536" s="341">
        <v>42124</v>
      </c>
      <c r="C536" s="430" t="s">
        <v>1325</v>
      </c>
      <c r="D536" s="430" t="s">
        <v>1250</v>
      </c>
      <c r="E536" s="430" t="s">
        <v>1325</v>
      </c>
      <c r="F536" s="430" t="s">
        <v>7104</v>
      </c>
      <c r="G536" s="359"/>
      <c r="H536" s="430" t="s">
        <v>7287</v>
      </c>
      <c r="I536" s="359"/>
      <c r="J536" s="430"/>
      <c r="K536" s="430" t="s">
        <v>1259</v>
      </c>
      <c r="L536" s="430" t="s">
        <v>1256</v>
      </c>
      <c r="M536" s="430" t="s">
        <v>7158</v>
      </c>
      <c r="N536" s="430" t="s">
        <v>7125</v>
      </c>
      <c r="O536" s="431">
        <v>33</v>
      </c>
      <c r="P536" s="422">
        <v>33</v>
      </c>
      <c r="Q536" s="422"/>
      <c r="R536" s="431"/>
      <c r="S536" s="431">
        <v>0</v>
      </c>
      <c r="T536" s="431">
        <v>0</v>
      </c>
      <c r="U536" s="431">
        <v>33</v>
      </c>
      <c r="V536" s="431">
        <v>168</v>
      </c>
      <c r="W536" s="431">
        <v>168</v>
      </c>
      <c r="X536" s="431">
        <v>33</v>
      </c>
      <c r="Y536" s="431">
        <v>33</v>
      </c>
      <c r="Z536" s="431">
        <v>0</v>
      </c>
      <c r="AA536" s="431">
        <v>0</v>
      </c>
      <c r="AB536" s="431">
        <v>33</v>
      </c>
      <c r="AC536" s="431">
        <v>0</v>
      </c>
      <c r="AD536" s="431">
        <v>0</v>
      </c>
      <c r="AE536" s="431">
        <v>0</v>
      </c>
      <c r="AF536" s="431">
        <v>0</v>
      </c>
      <c r="AG536" s="431">
        <v>0</v>
      </c>
      <c r="AH536" s="431">
        <v>0</v>
      </c>
      <c r="AI536" s="431">
        <v>33</v>
      </c>
      <c r="AJ536" s="431">
        <v>0</v>
      </c>
      <c r="AK536" s="431">
        <v>0</v>
      </c>
      <c r="AL536" s="432">
        <v>33</v>
      </c>
      <c r="AM536" s="431">
        <v>0</v>
      </c>
      <c r="AN536" s="432">
        <v>0</v>
      </c>
      <c r="AO536" s="431">
        <v>0</v>
      </c>
      <c r="AP536" s="431">
        <v>0</v>
      </c>
      <c r="AQ536" s="422"/>
    </row>
    <row r="537" spans="1:43" ht="12.75" customHeight="1">
      <c r="A537" s="157">
        <v>536</v>
      </c>
      <c r="B537" s="341">
        <v>42124</v>
      </c>
      <c r="C537" s="430" t="s">
        <v>1325</v>
      </c>
      <c r="D537" s="430" t="s">
        <v>1250</v>
      </c>
      <c r="E537" s="430" t="s">
        <v>1325</v>
      </c>
      <c r="F537" s="430" t="s">
        <v>7104</v>
      </c>
      <c r="G537" s="359"/>
      <c r="H537" s="430" t="s">
        <v>7105</v>
      </c>
      <c r="I537" s="359"/>
      <c r="J537" s="430"/>
      <c r="K537" s="430" t="s">
        <v>1259</v>
      </c>
      <c r="L537" s="430" t="s">
        <v>1256</v>
      </c>
      <c r="M537" s="430" t="s">
        <v>7158</v>
      </c>
      <c r="N537" s="430" t="s">
        <v>7125</v>
      </c>
      <c r="O537" s="44">
        <v>7</v>
      </c>
      <c r="P537" s="422"/>
      <c r="Q537" s="422"/>
      <c r="R537" s="431"/>
      <c r="S537" s="431">
        <v>4</v>
      </c>
      <c r="T537" s="431">
        <v>100</v>
      </c>
      <c r="U537" s="431">
        <v>4</v>
      </c>
      <c r="V537" s="431">
        <v>0</v>
      </c>
      <c r="W537" s="431">
        <v>56</v>
      </c>
      <c r="X537" s="431">
        <v>7</v>
      </c>
      <c r="Y537" s="431">
        <v>0</v>
      </c>
      <c r="Z537" s="431">
        <v>0</v>
      </c>
      <c r="AA537" s="431">
        <v>0</v>
      </c>
      <c r="AB537" s="431">
        <v>0</v>
      </c>
      <c r="AC537" s="431">
        <v>0</v>
      </c>
      <c r="AD537" s="431">
        <v>0</v>
      </c>
      <c r="AE537" s="431">
        <v>0</v>
      </c>
      <c r="AF537" s="431">
        <v>0</v>
      </c>
      <c r="AG537" s="431">
        <v>0</v>
      </c>
      <c r="AH537" s="431">
        <v>0</v>
      </c>
      <c r="AI537" s="431">
        <v>0</v>
      </c>
      <c r="AJ537" s="431">
        <v>0</v>
      </c>
      <c r="AK537" s="431">
        <v>0</v>
      </c>
      <c r="AL537" s="432">
        <v>7</v>
      </c>
      <c r="AM537" s="431">
        <v>0</v>
      </c>
      <c r="AN537" s="432">
        <v>0</v>
      </c>
      <c r="AO537" s="431">
        <v>0</v>
      </c>
      <c r="AP537" s="431">
        <v>0</v>
      </c>
      <c r="AQ537" s="431"/>
    </row>
    <row r="538" spans="1:43" ht="12.75" customHeight="1">
      <c r="A538" s="157">
        <v>537</v>
      </c>
      <c r="B538" s="435">
        <v>42124</v>
      </c>
      <c r="C538" s="415" t="s">
        <v>1289</v>
      </c>
      <c r="D538" s="415" t="s">
        <v>1251</v>
      </c>
      <c r="E538" s="415" t="s">
        <v>1289</v>
      </c>
      <c r="F538" s="415" t="s">
        <v>7085</v>
      </c>
      <c r="G538" s="359"/>
      <c r="H538" s="430" t="s">
        <v>7086</v>
      </c>
      <c r="I538" s="359"/>
      <c r="J538" s="430"/>
      <c r="K538" s="430" t="s">
        <v>7126</v>
      </c>
      <c r="L538" s="430" t="s">
        <v>1256</v>
      </c>
      <c r="M538" s="430" t="s">
        <v>7158</v>
      </c>
      <c r="N538" s="430" t="s">
        <v>1261</v>
      </c>
      <c r="O538" s="44">
        <v>220</v>
      </c>
      <c r="P538" s="422"/>
      <c r="Q538" s="422"/>
      <c r="R538" s="431"/>
      <c r="S538" s="431">
        <v>0</v>
      </c>
      <c r="T538" s="164">
        <v>220</v>
      </c>
      <c r="U538" s="431">
        <v>0</v>
      </c>
      <c r="V538" s="431">
        <v>0</v>
      </c>
      <c r="W538" s="431">
        <v>0</v>
      </c>
      <c r="X538" s="431">
        <v>0</v>
      </c>
      <c r="Y538" s="431">
        <v>0</v>
      </c>
      <c r="Z538" s="431">
        <v>0</v>
      </c>
      <c r="AA538" s="431">
        <v>0</v>
      </c>
      <c r="AB538" s="431">
        <v>0</v>
      </c>
      <c r="AC538" s="431">
        <v>0</v>
      </c>
      <c r="AD538" s="431">
        <v>0</v>
      </c>
      <c r="AE538" s="431">
        <v>0</v>
      </c>
      <c r="AF538" s="431">
        <v>0</v>
      </c>
      <c r="AG538" s="431">
        <v>0</v>
      </c>
      <c r="AH538" s="431">
        <v>0</v>
      </c>
      <c r="AI538" s="431">
        <v>0</v>
      </c>
      <c r="AJ538" s="431">
        <v>0</v>
      </c>
      <c r="AK538" s="431">
        <v>0</v>
      </c>
      <c r="AL538" s="431">
        <v>0</v>
      </c>
      <c r="AM538" s="431">
        <v>0</v>
      </c>
      <c r="AN538" s="431">
        <v>0</v>
      </c>
      <c r="AO538" s="431">
        <v>0</v>
      </c>
      <c r="AP538" s="431">
        <v>0</v>
      </c>
      <c r="AQ538" s="431"/>
    </row>
    <row r="539" spans="1:43" ht="12.75" customHeight="1">
      <c r="A539" s="157">
        <v>538</v>
      </c>
      <c r="B539" s="435">
        <v>42125</v>
      </c>
      <c r="C539" s="360" t="s">
        <v>1289</v>
      </c>
      <c r="D539" s="430" t="s">
        <v>1251</v>
      </c>
      <c r="E539" s="430" t="s">
        <v>1289</v>
      </c>
      <c r="F539" s="430" t="s">
        <v>7231</v>
      </c>
      <c r="G539" s="359"/>
      <c r="H539" s="430" t="s">
        <v>7286</v>
      </c>
      <c r="I539" s="359"/>
      <c r="J539" s="430"/>
      <c r="K539" s="430" t="s">
        <v>7126</v>
      </c>
      <c r="L539" s="430" t="s">
        <v>1256</v>
      </c>
      <c r="M539" s="430" t="s">
        <v>7158</v>
      </c>
      <c r="N539" s="430" t="s">
        <v>1261</v>
      </c>
      <c r="O539" s="167">
        <v>500</v>
      </c>
      <c r="P539" s="169"/>
      <c r="Q539" s="169"/>
      <c r="R539" s="431"/>
      <c r="S539" s="431">
        <v>0</v>
      </c>
      <c r="T539" s="431">
        <v>500</v>
      </c>
      <c r="U539" s="431">
        <v>0</v>
      </c>
      <c r="V539" s="431">
        <v>0</v>
      </c>
      <c r="W539" s="431">
        <v>0</v>
      </c>
      <c r="X539" s="431">
        <v>0</v>
      </c>
      <c r="Y539" s="431">
        <v>0</v>
      </c>
      <c r="Z539" s="431">
        <v>0</v>
      </c>
      <c r="AA539" s="431">
        <v>0</v>
      </c>
      <c r="AB539" s="431">
        <v>0</v>
      </c>
      <c r="AC539" s="431">
        <v>0</v>
      </c>
      <c r="AD539" s="431">
        <v>0</v>
      </c>
      <c r="AE539" s="431">
        <v>0</v>
      </c>
      <c r="AF539" s="431">
        <v>0</v>
      </c>
      <c r="AG539" s="431">
        <v>0</v>
      </c>
      <c r="AH539" s="431">
        <v>0</v>
      </c>
      <c r="AI539" s="431">
        <v>0</v>
      </c>
      <c r="AJ539" s="431">
        <v>0</v>
      </c>
      <c r="AK539" s="431">
        <v>0</v>
      </c>
      <c r="AL539" s="431">
        <v>0</v>
      </c>
      <c r="AM539" s="431">
        <v>0</v>
      </c>
      <c r="AN539" s="431">
        <v>0</v>
      </c>
      <c r="AO539" s="431">
        <v>0</v>
      </c>
      <c r="AP539" s="431">
        <v>0</v>
      </c>
      <c r="AQ539" s="431"/>
    </row>
    <row r="540" spans="1:43" s="62" customFormat="1" ht="12.75" customHeight="1">
      <c r="A540" s="157">
        <v>539</v>
      </c>
      <c r="B540" s="345">
        <v>42127</v>
      </c>
      <c r="C540" s="415" t="s">
        <v>1321</v>
      </c>
      <c r="D540" s="415" t="s">
        <v>1251</v>
      </c>
      <c r="E540" s="241" t="s">
        <v>1321</v>
      </c>
      <c r="F540" s="241" t="s">
        <v>7101</v>
      </c>
      <c r="G540" s="60"/>
      <c r="H540" s="241" t="s">
        <v>7299</v>
      </c>
      <c r="I540" s="60"/>
      <c r="J540" s="241" t="s">
        <v>7169</v>
      </c>
      <c r="K540" s="241" t="s">
        <v>1259</v>
      </c>
      <c r="L540" s="415" t="s">
        <v>1256</v>
      </c>
      <c r="M540" s="415" t="s">
        <v>7158</v>
      </c>
      <c r="N540" s="415" t="s">
        <v>1261</v>
      </c>
      <c r="O540" s="163">
        <v>61</v>
      </c>
      <c r="P540" s="163">
        <v>61</v>
      </c>
      <c r="Q540" s="163"/>
      <c r="R540" s="422"/>
      <c r="S540" s="163">
        <v>0</v>
      </c>
      <c r="T540" s="163">
        <v>0</v>
      </c>
      <c r="U540" s="163">
        <v>61</v>
      </c>
      <c r="V540" s="163">
        <v>366</v>
      </c>
      <c r="W540" s="163">
        <v>2196</v>
      </c>
      <c r="X540" s="163">
        <v>61</v>
      </c>
      <c r="Y540" s="163">
        <v>61</v>
      </c>
      <c r="Z540" s="163">
        <v>0</v>
      </c>
      <c r="AA540" s="163">
        <v>0</v>
      </c>
      <c r="AB540" s="163">
        <v>61</v>
      </c>
      <c r="AC540" s="163">
        <v>61</v>
      </c>
      <c r="AD540" s="422">
        <v>0</v>
      </c>
      <c r="AE540" s="422">
        <v>0</v>
      </c>
      <c r="AF540" s="422">
        <v>0</v>
      </c>
      <c r="AG540" s="163">
        <v>0</v>
      </c>
      <c r="AH540" s="422">
        <v>0</v>
      </c>
      <c r="AI540" s="163">
        <v>0</v>
      </c>
      <c r="AJ540" s="422">
        <v>0</v>
      </c>
      <c r="AK540" s="422">
        <v>0</v>
      </c>
      <c r="AL540" s="45">
        <v>0</v>
      </c>
      <c r="AM540" s="422">
        <v>0</v>
      </c>
      <c r="AN540" s="45">
        <v>0</v>
      </c>
      <c r="AO540" s="422">
        <v>0</v>
      </c>
      <c r="AP540" s="422">
        <v>0</v>
      </c>
      <c r="AQ540" s="422"/>
    </row>
    <row r="541" spans="1:43" ht="12.75" customHeight="1">
      <c r="A541" s="157">
        <v>540</v>
      </c>
      <c r="B541" s="344">
        <v>42127</v>
      </c>
      <c r="C541" s="360" t="s">
        <v>1321</v>
      </c>
      <c r="D541" s="430" t="s">
        <v>1251</v>
      </c>
      <c r="E541" s="231" t="s">
        <v>1321</v>
      </c>
      <c r="F541" s="231" t="s">
        <v>7101</v>
      </c>
      <c r="G541" s="359"/>
      <c r="H541" s="232" t="s">
        <v>7300</v>
      </c>
      <c r="I541" s="359"/>
      <c r="J541" s="231" t="s">
        <v>7169</v>
      </c>
      <c r="K541" s="231" t="s">
        <v>1259</v>
      </c>
      <c r="L541" s="430" t="s">
        <v>1256</v>
      </c>
      <c r="M541" s="430" t="s">
        <v>7158</v>
      </c>
      <c r="N541" s="430" t="s">
        <v>1261</v>
      </c>
      <c r="O541" s="162">
        <v>13</v>
      </c>
      <c r="P541" s="163">
        <v>13</v>
      </c>
      <c r="Q541" s="163"/>
      <c r="R541" s="431"/>
      <c r="S541" s="161">
        <v>0</v>
      </c>
      <c r="T541" s="161">
        <v>0</v>
      </c>
      <c r="U541" s="162">
        <v>13</v>
      </c>
      <c r="V541" s="162">
        <v>78</v>
      </c>
      <c r="W541" s="162">
        <v>78</v>
      </c>
      <c r="X541" s="162">
        <v>13</v>
      </c>
      <c r="Y541" s="162">
        <v>13</v>
      </c>
      <c r="Z541" s="162">
        <v>0</v>
      </c>
      <c r="AA541" s="162">
        <v>0</v>
      </c>
      <c r="AB541" s="162">
        <v>13</v>
      </c>
      <c r="AC541" s="162">
        <v>13</v>
      </c>
      <c r="AD541" s="431">
        <v>0</v>
      </c>
      <c r="AE541" s="431">
        <v>0</v>
      </c>
      <c r="AF541" s="431">
        <v>0</v>
      </c>
      <c r="AG541" s="162">
        <v>0</v>
      </c>
      <c r="AH541" s="431">
        <v>0</v>
      </c>
      <c r="AI541" s="162">
        <v>0</v>
      </c>
      <c r="AJ541" s="431">
        <v>0</v>
      </c>
      <c r="AK541" s="431">
        <v>0</v>
      </c>
      <c r="AL541" s="432">
        <v>0</v>
      </c>
      <c r="AM541" s="431">
        <v>0</v>
      </c>
      <c r="AN541" s="432">
        <v>0</v>
      </c>
      <c r="AO541" s="431">
        <v>0</v>
      </c>
      <c r="AP541" s="431">
        <v>0</v>
      </c>
      <c r="AQ541" s="431"/>
    </row>
    <row r="542" spans="1:43" ht="12.75" customHeight="1">
      <c r="A542" s="157">
        <v>541</v>
      </c>
      <c r="B542" s="344">
        <v>42127</v>
      </c>
      <c r="C542" s="360" t="s">
        <v>1321</v>
      </c>
      <c r="D542" s="430" t="s">
        <v>1251</v>
      </c>
      <c r="E542" s="231" t="s">
        <v>1321</v>
      </c>
      <c r="F542" s="231" t="s">
        <v>7101</v>
      </c>
      <c r="G542" s="359"/>
      <c r="H542" s="232" t="s">
        <v>7300</v>
      </c>
      <c r="I542" s="359"/>
      <c r="J542" s="231" t="s">
        <v>7169</v>
      </c>
      <c r="K542" s="231" t="s">
        <v>1259</v>
      </c>
      <c r="L542" s="430" t="s">
        <v>1256</v>
      </c>
      <c r="M542" s="430" t="s">
        <v>7158</v>
      </c>
      <c r="N542" s="430" t="s">
        <v>1261</v>
      </c>
      <c r="O542" s="162">
        <v>61</v>
      </c>
      <c r="P542" s="163">
        <v>61</v>
      </c>
      <c r="Q542" s="163"/>
      <c r="R542" s="431"/>
      <c r="S542" s="161">
        <v>0</v>
      </c>
      <c r="T542" s="161">
        <v>0</v>
      </c>
      <c r="U542" s="162">
        <v>61</v>
      </c>
      <c r="V542" s="162">
        <v>366</v>
      </c>
      <c r="W542" s="162">
        <v>366</v>
      </c>
      <c r="X542" s="162">
        <v>61</v>
      </c>
      <c r="Y542" s="162">
        <v>61</v>
      </c>
      <c r="Z542" s="162">
        <v>0</v>
      </c>
      <c r="AA542" s="162">
        <v>0</v>
      </c>
      <c r="AB542" s="162">
        <v>61</v>
      </c>
      <c r="AC542" s="162">
        <v>61</v>
      </c>
      <c r="AD542" s="431">
        <v>0</v>
      </c>
      <c r="AE542" s="431">
        <v>0</v>
      </c>
      <c r="AF542" s="431">
        <v>0</v>
      </c>
      <c r="AG542" s="162">
        <v>0</v>
      </c>
      <c r="AH542" s="431">
        <v>0</v>
      </c>
      <c r="AI542" s="162">
        <v>0</v>
      </c>
      <c r="AJ542" s="431">
        <v>0</v>
      </c>
      <c r="AK542" s="431">
        <v>0</v>
      </c>
      <c r="AL542" s="432">
        <v>0</v>
      </c>
      <c r="AM542" s="431">
        <v>0</v>
      </c>
      <c r="AN542" s="432">
        <v>0</v>
      </c>
      <c r="AO542" s="431">
        <v>0</v>
      </c>
      <c r="AP542" s="431">
        <v>0</v>
      </c>
      <c r="AQ542" s="431"/>
    </row>
    <row r="543" spans="1:43" ht="12.75" customHeight="1">
      <c r="A543" s="157">
        <v>542</v>
      </c>
      <c r="B543" s="344">
        <v>42127</v>
      </c>
      <c r="C543" s="360" t="s">
        <v>1321</v>
      </c>
      <c r="D543" s="430" t="s">
        <v>1251</v>
      </c>
      <c r="E543" s="231" t="s">
        <v>1321</v>
      </c>
      <c r="F543" s="231" t="s">
        <v>7101</v>
      </c>
      <c r="G543" s="359"/>
      <c r="H543" s="232" t="s">
        <v>7300</v>
      </c>
      <c r="I543" s="359"/>
      <c r="J543" s="231" t="s">
        <v>7169</v>
      </c>
      <c r="K543" s="231" t="s">
        <v>1259</v>
      </c>
      <c r="L543" s="430" t="s">
        <v>1256</v>
      </c>
      <c r="M543" s="430" t="s">
        <v>7158</v>
      </c>
      <c r="N543" s="430" t="s">
        <v>1261</v>
      </c>
      <c r="O543" s="162">
        <v>33</v>
      </c>
      <c r="P543" s="163">
        <v>33</v>
      </c>
      <c r="Q543" s="163"/>
      <c r="R543" s="431"/>
      <c r="S543" s="161">
        <v>0</v>
      </c>
      <c r="T543" s="161">
        <v>0</v>
      </c>
      <c r="U543" s="162">
        <v>33</v>
      </c>
      <c r="V543" s="162">
        <v>198</v>
      </c>
      <c r="W543" s="162">
        <v>198</v>
      </c>
      <c r="X543" s="162">
        <v>33</v>
      </c>
      <c r="Y543" s="162">
        <v>33</v>
      </c>
      <c r="Z543" s="162">
        <v>0</v>
      </c>
      <c r="AA543" s="162">
        <v>0</v>
      </c>
      <c r="AB543" s="162">
        <v>33</v>
      </c>
      <c r="AC543" s="162">
        <v>33</v>
      </c>
      <c r="AD543" s="431">
        <v>0</v>
      </c>
      <c r="AE543" s="431">
        <v>0</v>
      </c>
      <c r="AF543" s="431">
        <v>0</v>
      </c>
      <c r="AG543" s="162">
        <v>0</v>
      </c>
      <c r="AH543" s="431">
        <v>0</v>
      </c>
      <c r="AI543" s="162">
        <v>0</v>
      </c>
      <c r="AJ543" s="431">
        <v>0</v>
      </c>
      <c r="AK543" s="431">
        <v>0</v>
      </c>
      <c r="AL543" s="432">
        <v>0</v>
      </c>
      <c r="AM543" s="431">
        <v>0</v>
      </c>
      <c r="AN543" s="432">
        <v>0</v>
      </c>
      <c r="AO543" s="431">
        <v>0</v>
      </c>
      <c r="AP543" s="431">
        <v>0</v>
      </c>
      <c r="AQ543" s="431"/>
    </row>
    <row r="544" spans="1:43" ht="12.75" customHeight="1">
      <c r="A544" s="157">
        <v>543</v>
      </c>
      <c r="B544" s="344">
        <v>42127</v>
      </c>
      <c r="C544" s="360" t="s">
        <v>1321</v>
      </c>
      <c r="D544" s="430" t="s">
        <v>1251</v>
      </c>
      <c r="E544" s="231" t="s">
        <v>1321</v>
      </c>
      <c r="F544" s="231" t="s">
        <v>7101</v>
      </c>
      <c r="G544" s="359"/>
      <c r="H544" s="232" t="s">
        <v>7300</v>
      </c>
      <c r="I544" s="359"/>
      <c r="J544" s="231" t="s">
        <v>7169</v>
      </c>
      <c r="K544" s="231" t="s">
        <v>1259</v>
      </c>
      <c r="L544" s="430" t="s">
        <v>1256</v>
      </c>
      <c r="M544" s="430" t="s">
        <v>7158</v>
      </c>
      <c r="N544" s="430" t="s">
        <v>1261</v>
      </c>
      <c r="O544" s="162">
        <v>110</v>
      </c>
      <c r="P544" s="163">
        <v>110</v>
      </c>
      <c r="Q544" s="163"/>
      <c r="R544" s="431"/>
      <c r="S544" s="161">
        <v>0</v>
      </c>
      <c r="T544" s="161">
        <v>0</v>
      </c>
      <c r="U544" s="162">
        <v>110</v>
      </c>
      <c r="V544" s="162">
        <v>660</v>
      </c>
      <c r="W544" s="162">
        <v>660</v>
      </c>
      <c r="X544" s="162">
        <v>110</v>
      </c>
      <c r="Y544" s="162">
        <v>110</v>
      </c>
      <c r="Z544" s="162">
        <v>0</v>
      </c>
      <c r="AA544" s="162">
        <v>0</v>
      </c>
      <c r="AB544" s="162">
        <v>110</v>
      </c>
      <c r="AC544" s="162">
        <v>110</v>
      </c>
      <c r="AD544" s="431">
        <v>0</v>
      </c>
      <c r="AE544" s="431">
        <v>0</v>
      </c>
      <c r="AF544" s="431">
        <v>0</v>
      </c>
      <c r="AG544" s="162">
        <v>0</v>
      </c>
      <c r="AH544" s="431">
        <v>0</v>
      </c>
      <c r="AI544" s="162">
        <v>0</v>
      </c>
      <c r="AJ544" s="431">
        <v>0</v>
      </c>
      <c r="AK544" s="431">
        <v>0</v>
      </c>
      <c r="AL544" s="432">
        <v>0</v>
      </c>
      <c r="AM544" s="431">
        <v>0</v>
      </c>
      <c r="AN544" s="432">
        <v>0</v>
      </c>
      <c r="AO544" s="431">
        <v>0</v>
      </c>
      <c r="AP544" s="431">
        <v>0</v>
      </c>
      <c r="AQ544" s="431"/>
    </row>
    <row r="545" spans="1:43" ht="12.75" customHeight="1">
      <c r="A545" s="157">
        <v>544</v>
      </c>
      <c r="B545" s="344">
        <v>42127</v>
      </c>
      <c r="C545" s="360" t="s">
        <v>1321</v>
      </c>
      <c r="D545" s="430" t="s">
        <v>1251</v>
      </c>
      <c r="E545" s="231" t="s">
        <v>1321</v>
      </c>
      <c r="F545" s="231" t="s">
        <v>7101</v>
      </c>
      <c r="G545" s="359"/>
      <c r="H545" s="232" t="s">
        <v>7300</v>
      </c>
      <c r="I545" s="359"/>
      <c r="J545" s="231" t="s">
        <v>7169</v>
      </c>
      <c r="K545" s="231" t="s">
        <v>1259</v>
      </c>
      <c r="L545" s="430" t="s">
        <v>1256</v>
      </c>
      <c r="M545" s="430" t="s">
        <v>7158</v>
      </c>
      <c r="N545" s="430" t="s">
        <v>1261</v>
      </c>
      <c r="O545" s="162">
        <v>62</v>
      </c>
      <c r="P545" s="163">
        <v>62</v>
      </c>
      <c r="Q545" s="163"/>
      <c r="R545" s="431"/>
      <c r="S545" s="161">
        <v>0</v>
      </c>
      <c r="T545" s="161">
        <v>0</v>
      </c>
      <c r="U545" s="162">
        <v>62</v>
      </c>
      <c r="V545" s="162">
        <v>372</v>
      </c>
      <c r="W545" s="162">
        <v>372</v>
      </c>
      <c r="X545" s="162">
        <v>62</v>
      </c>
      <c r="Y545" s="162">
        <v>62</v>
      </c>
      <c r="Z545" s="162">
        <v>0</v>
      </c>
      <c r="AA545" s="162">
        <v>0</v>
      </c>
      <c r="AB545" s="162">
        <v>62</v>
      </c>
      <c r="AC545" s="162">
        <v>62</v>
      </c>
      <c r="AD545" s="431">
        <v>0</v>
      </c>
      <c r="AE545" s="431">
        <v>0</v>
      </c>
      <c r="AF545" s="431">
        <v>0</v>
      </c>
      <c r="AG545" s="162">
        <v>0</v>
      </c>
      <c r="AH545" s="431">
        <v>0</v>
      </c>
      <c r="AI545" s="162">
        <v>0</v>
      </c>
      <c r="AJ545" s="431">
        <v>0</v>
      </c>
      <c r="AK545" s="431">
        <v>0</v>
      </c>
      <c r="AL545" s="432">
        <v>0</v>
      </c>
      <c r="AM545" s="431">
        <v>0</v>
      </c>
      <c r="AN545" s="432">
        <v>0</v>
      </c>
      <c r="AO545" s="431">
        <v>0</v>
      </c>
      <c r="AP545" s="431">
        <v>0</v>
      </c>
      <c r="AQ545" s="431"/>
    </row>
    <row r="546" spans="1:43" ht="12.75" customHeight="1">
      <c r="A546" s="157">
        <v>545</v>
      </c>
      <c r="B546" s="344">
        <v>42127</v>
      </c>
      <c r="C546" s="360" t="s">
        <v>1321</v>
      </c>
      <c r="D546" s="430" t="s">
        <v>1251</v>
      </c>
      <c r="E546" s="231" t="s">
        <v>1321</v>
      </c>
      <c r="F546" s="231" t="s">
        <v>7101</v>
      </c>
      <c r="G546" s="359"/>
      <c r="H546" s="232" t="s">
        <v>7300</v>
      </c>
      <c r="I546" s="359"/>
      <c r="J546" s="231" t="s">
        <v>7169</v>
      </c>
      <c r="K546" s="231" t="s">
        <v>1259</v>
      </c>
      <c r="L546" s="430" t="s">
        <v>1256</v>
      </c>
      <c r="M546" s="430" t="s">
        <v>7158</v>
      </c>
      <c r="N546" s="430" t="s">
        <v>1261</v>
      </c>
      <c r="O546" s="162">
        <v>164</v>
      </c>
      <c r="P546" s="163">
        <v>164</v>
      </c>
      <c r="Q546" s="163"/>
      <c r="R546" s="431"/>
      <c r="S546" s="161">
        <v>0</v>
      </c>
      <c r="T546" s="161">
        <v>0</v>
      </c>
      <c r="U546" s="162">
        <v>164</v>
      </c>
      <c r="V546" s="162">
        <v>984</v>
      </c>
      <c r="W546" s="162">
        <v>984</v>
      </c>
      <c r="X546" s="162">
        <v>164</v>
      </c>
      <c r="Y546" s="162">
        <v>164</v>
      </c>
      <c r="Z546" s="162">
        <v>0</v>
      </c>
      <c r="AA546" s="162">
        <v>0</v>
      </c>
      <c r="AB546" s="162">
        <v>164</v>
      </c>
      <c r="AC546" s="162">
        <v>164</v>
      </c>
      <c r="AD546" s="431">
        <v>0</v>
      </c>
      <c r="AE546" s="431">
        <v>0</v>
      </c>
      <c r="AF546" s="431">
        <v>0</v>
      </c>
      <c r="AG546" s="162">
        <v>0</v>
      </c>
      <c r="AH546" s="431">
        <v>0</v>
      </c>
      <c r="AI546" s="162">
        <v>0</v>
      </c>
      <c r="AJ546" s="431">
        <v>0</v>
      </c>
      <c r="AK546" s="431">
        <v>0</v>
      </c>
      <c r="AL546" s="432">
        <v>0</v>
      </c>
      <c r="AM546" s="431">
        <v>0</v>
      </c>
      <c r="AN546" s="432">
        <v>0</v>
      </c>
      <c r="AO546" s="431">
        <v>0</v>
      </c>
      <c r="AP546" s="431">
        <v>0</v>
      </c>
      <c r="AQ546" s="431"/>
    </row>
    <row r="547" spans="1:43" ht="12.75" customHeight="1">
      <c r="A547" s="157">
        <v>546</v>
      </c>
      <c r="B547" s="344">
        <v>42127</v>
      </c>
      <c r="C547" s="360" t="s">
        <v>1321</v>
      </c>
      <c r="D547" s="430" t="s">
        <v>1251</v>
      </c>
      <c r="E547" s="232" t="s">
        <v>7288</v>
      </c>
      <c r="F547" s="232" t="s">
        <v>7085</v>
      </c>
      <c r="G547" s="359"/>
      <c r="H547" s="232" t="s">
        <v>7301</v>
      </c>
      <c r="I547" s="359"/>
      <c r="J547" s="232" t="s">
        <v>7170</v>
      </c>
      <c r="K547" s="232" t="s">
        <v>1259</v>
      </c>
      <c r="L547" s="430" t="s">
        <v>1256</v>
      </c>
      <c r="M547" s="430" t="s">
        <v>7158</v>
      </c>
      <c r="N547" s="430" t="s">
        <v>1261</v>
      </c>
      <c r="O547" s="162">
        <v>163</v>
      </c>
      <c r="P547" s="163">
        <v>163</v>
      </c>
      <c r="Q547" s="163"/>
      <c r="R547" s="431"/>
      <c r="S547" s="162">
        <v>0</v>
      </c>
      <c r="T547" s="162">
        <v>0</v>
      </c>
      <c r="U547" s="162">
        <v>163</v>
      </c>
      <c r="V547" s="162">
        <v>978</v>
      </c>
      <c r="W547" s="162">
        <v>978</v>
      </c>
      <c r="X547" s="162">
        <v>163</v>
      </c>
      <c r="Y547" s="162">
        <v>163</v>
      </c>
      <c r="Z547" s="162">
        <v>0</v>
      </c>
      <c r="AA547" s="162">
        <v>163</v>
      </c>
      <c r="AB547" s="162">
        <v>163</v>
      </c>
      <c r="AC547" s="162">
        <v>163</v>
      </c>
      <c r="AD547" s="431">
        <v>0</v>
      </c>
      <c r="AE547" s="431">
        <v>0</v>
      </c>
      <c r="AF547" s="431">
        <v>0</v>
      </c>
      <c r="AG547" s="162">
        <v>0</v>
      </c>
      <c r="AH547" s="431">
        <v>0</v>
      </c>
      <c r="AI547" s="162">
        <v>0</v>
      </c>
      <c r="AJ547" s="431">
        <v>0</v>
      </c>
      <c r="AK547" s="431">
        <v>0</v>
      </c>
      <c r="AL547" s="432">
        <v>0</v>
      </c>
      <c r="AM547" s="431">
        <v>0</v>
      </c>
      <c r="AN547" s="432">
        <v>0</v>
      </c>
      <c r="AO547" s="431">
        <v>0</v>
      </c>
      <c r="AP547" s="431">
        <v>0</v>
      </c>
      <c r="AQ547" s="431"/>
    </row>
    <row r="548" spans="1:43" ht="12.75" customHeight="1">
      <c r="A548" s="157">
        <v>547</v>
      </c>
      <c r="B548" s="344">
        <v>42127</v>
      </c>
      <c r="C548" s="360" t="s">
        <v>1321</v>
      </c>
      <c r="D548" s="430" t="s">
        <v>1251</v>
      </c>
      <c r="E548" s="232" t="s">
        <v>7288</v>
      </c>
      <c r="F548" s="232" t="s">
        <v>7085</v>
      </c>
      <c r="G548" s="359"/>
      <c r="H548" s="232" t="s">
        <v>7302</v>
      </c>
      <c r="I548" s="359"/>
      <c r="J548" s="232" t="s">
        <v>7165</v>
      </c>
      <c r="K548" s="232" t="s">
        <v>1259</v>
      </c>
      <c r="L548" s="430" t="s">
        <v>1256</v>
      </c>
      <c r="M548" s="430" t="s">
        <v>7158</v>
      </c>
      <c r="N548" s="430" t="s">
        <v>1261</v>
      </c>
      <c r="O548" s="162">
        <v>6</v>
      </c>
      <c r="P548" s="163">
        <v>6</v>
      </c>
      <c r="Q548" s="163"/>
      <c r="R548" s="431"/>
      <c r="S548" s="162">
        <v>0</v>
      </c>
      <c r="T548" s="162">
        <v>0</v>
      </c>
      <c r="U548" s="162">
        <v>6</v>
      </c>
      <c r="V548" s="162">
        <v>36</v>
      </c>
      <c r="W548" s="162">
        <v>36</v>
      </c>
      <c r="X548" s="162">
        <v>6</v>
      </c>
      <c r="Y548" s="162">
        <v>6</v>
      </c>
      <c r="Z548" s="162">
        <v>0</v>
      </c>
      <c r="AA548" s="162">
        <v>6</v>
      </c>
      <c r="AB548" s="162">
        <v>6</v>
      </c>
      <c r="AC548" s="162">
        <v>6</v>
      </c>
      <c r="AD548" s="431">
        <v>0</v>
      </c>
      <c r="AE548" s="431">
        <v>0</v>
      </c>
      <c r="AF548" s="431">
        <v>0</v>
      </c>
      <c r="AG548" s="162">
        <v>0</v>
      </c>
      <c r="AH548" s="431">
        <v>0</v>
      </c>
      <c r="AI548" s="162">
        <v>0</v>
      </c>
      <c r="AJ548" s="431">
        <v>0</v>
      </c>
      <c r="AK548" s="431">
        <v>0</v>
      </c>
      <c r="AL548" s="432">
        <v>0</v>
      </c>
      <c r="AM548" s="431">
        <v>0</v>
      </c>
      <c r="AN548" s="432">
        <v>0</v>
      </c>
      <c r="AO548" s="431">
        <v>0</v>
      </c>
      <c r="AP548" s="431">
        <v>0</v>
      </c>
      <c r="AQ548" s="431"/>
    </row>
    <row r="549" spans="1:43" ht="12.75" customHeight="1">
      <c r="A549" s="157">
        <v>548</v>
      </c>
      <c r="B549" s="344">
        <v>42127</v>
      </c>
      <c r="C549" s="360" t="s">
        <v>1321</v>
      </c>
      <c r="D549" s="430" t="s">
        <v>1251</v>
      </c>
      <c r="E549" s="231" t="s">
        <v>7265</v>
      </c>
      <c r="F549" s="231" t="s">
        <v>7106</v>
      </c>
      <c r="G549" s="359"/>
      <c r="H549" s="231" t="s">
        <v>7303</v>
      </c>
      <c r="I549" s="359"/>
      <c r="J549" s="231" t="s">
        <v>7170</v>
      </c>
      <c r="K549" s="231" t="s">
        <v>7127</v>
      </c>
      <c r="L549" s="430" t="s">
        <v>1256</v>
      </c>
      <c r="M549" s="430" t="s">
        <v>7158</v>
      </c>
      <c r="N549" s="430" t="s">
        <v>1261</v>
      </c>
      <c r="O549" s="161">
        <v>150</v>
      </c>
      <c r="P549" s="163">
        <v>150</v>
      </c>
      <c r="Q549" s="163"/>
      <c r="R549" s="431"/>
      <c r="S549" s="161">
        <v>0</v>
      </c>
      <c r="T549" s="161">
        <v>0</v>
      </c>
      <c r="U549" s="161">
        <v>150</v>
      </c>
      <c r="V549" s="161">
        <v>900</v>
      </c>
      <c r="W549" s="161">
        <v>900</v>
      </c>
      <c r="X549" s="161">
        <v>150</v>
      </c>
      <c r="Y549" s="161">
        <v>150</v>
      </c>
      <c r="Z549" s="162">
        <v>0</v>
      </c>
      <c r="AA549" s="161">
        <v>0</v>
      </c>
      <c r="AB549" s="161">
        <v>150</v>
      </c>
      <c r="AC549" s="161">
        <v>150</v>
      </c>
      <c r="AD549" s="431">
        <v>0</v>
      </c>
      <c r="AE549" s="431">
        <v>0</v>
      </c>
      <c r="AF549" s="431">
        <v>0</v>
      </c>
      <c r="AG549" s="162">
        <v>0</v>
      </c>
      <c r="AH549" s="431">
        <v>0</v>
      </c>
      <c r="AI549" s="161">
        <v>150</v>
      </c>
      <c r="AJ549" s="431">
        <v>0</v>
      </c>
      <c r="AK549" s="431">
        <v>0</v>
      </c>
      <c r="AL549" s="432">
        <v>0</v>
      </c>
      <c r="AM549" s="431">
        <v>0</v>
      </c>
      <c r="AN549" s="432">
        <v>0</v>
      </c>
      <c r="AO549" s="431">
        <v>0</v>
      </c>
      <c r="AP549" s="431">
        <v>0</v>
      </c>
      <c r="AQ549" s="431"/>
    </row>
    <row r="550" spans="1:43" ht="12.75" customHeight="1">
      <c r="A550" s="157">
        <v>549</v>
      </c>
      <c r="B550" s="344">
        <v>42129</v>
      </c>
      <c r="C550" s="360" t="s">
        <v>1321</v>
      </c>
      <c r="D550" s="430" t="s">
        <v>1251</v>
      </c>
      <c r="E550" s="232" t="s">
        <v>1321</v>
      </c>
      <c r="F550" s="232" t="s">
        <v>7097</v>
      </c>
      <c r="G550" s="359"/>
      <c r="H550" s="232" t="s">
        <v>7304</v>
      </c>
      <c r="I550" s="359"/>
      <c r="J550" s="231" t="s">
        <v>7169</v>
      </c>
      <c r="K550" s="231" t="s">
        <v>1259</v>
      </c>
      <c r="L550" s="430" t="s">
        <v>1256</v>
      </c>
      <c r="M550" s="430" t="s">
        <v>7158</v>
      </c>
      <c r="N550" s="430" t="s">
        <v>1261</v>
      </c>
      <c r="O550" s="162">
        <v>26</v>
      </c>
      <c r="P550" s="163">
        <v>26</v>
      </c>
      <c r="Q550" s="163"/>
      <c r="R550" s="431"/>
      <c r="S550" s="161">
        <v>0</v>
      </c>
      <c r="T550" s="161">
        <v>0</v>
      </c>
      <c r="U550" s="162">
        <v>26</v>
      </c>
      <c r="V550" s="162">
        <v>156</v>
      </c>
      <c r="W550" s="162">
        <v>156</v>
      </c>
      <c r="X550" s="162">
        <v>26</v>
      </c>
      <c r="Y550" s="162">
        <v>26</v>
      </c>
      <c r="Z550" s="162">
        <v>0</v>
      </c>
      <c r="AA550" s="162">
        <v>0</v>
      </c>
      <c r="AB550" s="162">
        <v>26</v>
      </c>
      <c r="AC550" s="162">
        <v>26</v>
      </c>
      <c r="AD550" s="431">
        <v>0</v>
      </c>
      <c r="AE550" s="431">
        <v>0</v>
      </c>
      <c r="AF550" s="431">
        <v>0</v>
      </c>
      <c r="AG550" s="162">
        <v>0</v>
      </c>
      <c r="AH550" s="431">
        <v>0</v>
      </c>
      <c r="AI550" s="431">
        <v>0</v>
      </c>
      <c r="AJ550" s="431">
        <v>0</v>
      </c>
      <c r="AK550" s="431">
        <v>0</v>
      </c>
      <c r="AL550" s="432">
        <v>0</v>
      </c>
      <c r="AM550" s="431">
        <v>0</v>
      </c>
      <c r="AN550" s="432">
        <v>0</v>
      </c>
      <c r="AO550" s="431">
        <v>0</v>
      </c>
      <c r="AP550" s="431">
        <v>0</v>
      </c>
      <c r="AQ550" s="431"/>
    </row>
    <row r="551" spans="1:43" ht="12.75" customHeight="1">
      <c r="A551" s="157">
        <v>550</v>
      </c>
      <c r="B551" s="344">
        <v>42129</v>
      </c>
      <c r="C551" s="360" t="s">
        <v>1321</v>
      </c>
      <c r="D551" s="430" t="s">
        <v>1251</v>
      </c>
      <c r="E551" s="232" t="s">
        <v>1321</v>
      </c>
      <c r="F551" s="232" t="s">
        <v>7097</v>
      </c>
      <c r="G551" s="359"/>
      <c r="H551" s="232" t="s">
        <v>7304</v>
      </c>
      <c r="I551" s="359"/>
      <c r="J551" s="231" t="s">
        <v>7169</v>
      </c>
      <c r="K551" s="231" t="s">
        <v>1259</v>
      </c>
      <c r="L551" s="430" t="s">
        <v>1256</v>
      </c>
      <c r="M551" s="430" t="s">
        <v>7158</v>
      </c>
      <c r="N551" s="430" t="s">
        <v>1261</v>
      </c>
      <c r="O551" s="162">
        <v>68</v>
      </c>
      <c r="P551" s="163">
        <v>68</v>
      </c>
      <c r="Q551" s="163"/>
      <c r="R551" s="431"/>
      <c r="S551" s="161">
        <v>0</v>
      </c>
      <c r="T551" s="161">
        <v>0</v>
      </c>
      <c r="U551" s="162">
        <v>68</v>
      </c>
      <c r="V551" s="162">
        <v>408</v>
      </c>
      <c r="W551" s="162">
        <v>408</v>
      </c>
      <c r="X551" s="162">
        <v>68</v>
      </c>
      <c r="Y551" s="162">
        <v>68</v>
      </c>
      <c r="Z551" s="162">
        <v>0</v>
      </c>
      <c r="AA551" s="162">
        <v>0</v>
      </c>
      <c r="AB551" s="162">
        <v>68</v>
      </c>
      <c r="AC551" s="162">
        <v>68</v>
      </c>
      <c r="AD551" s="431">
        <v>0</v>
      </c>
      <c r="AE551" s="431">
        <v>0</v>
      </c>
      <c r="AF551" s="431">
        <v>0</v>
      </c>
      <c r="AG551" s="162">
        <v>0</v>
      </c>
      <c r="AH551" s="431">
        <v>0</v>
      </c>
      <c r="AI551" s="431">
        <v>0</v>
      </c>
      <c r="AJ551" s="431">
        <v>0</v>
      </c>
      <c r="AK551" s="431">
        <v>0</v>
      </c>
      <c r="AL551" s="432">
        <v>0</v>
      </c>
      <c r="AM551" s="431">
        <v>0</v>
      </c>
      <c r="AN551" s="432">
        <v>0</v>
      </c>
      <c r="AO551" s="431">
        <v>0</v>
      </c>
      <c r="AP551" s="431">
        <v>0</v>
      </c>
      <c r="AQ551" s="431"/>
    </row>
    <row r="552" spans="1:43" ht="12.75" customHeight="1">
      <c r="A552" s="157">
        <v>551</v>
      </c>
      <c r="B552" s="344">
        <v>42129</v>
      </c>
      <c r="C552" s="360" t="s">
        <v>1321</v>
      </c>
      <c r="D552" s="430" t="s">
        <v>1251</v>
      </c>
      <c r="E552" s="232" t="s">
        <v>1321</v>
      </c>
      <c r="F552" s="232" t="s">
        <v>7097</v>
      </c>
      <c r="G552" s="359"/>
      <c r="H552" s="232" t="s">
        <v>7305</v>
      </c>
      <c r="I552" s="359"/>
      <c r="J552" s="231" t="s">
        <v>7169</v>
      </c>
      <c r="K552" s="231" t="s">
        <v>1259</v>
      </c>
      <c r="L552" s="430" t="s">
        <v>1256</v>
      </c>
      <c r="M552" s="430" t="s">
        <v>7158</v>
      </c>
      <c r="N552" s="430" t="s">
        <v>1261</v>
      </c>
      <c r="O552" s="162">
        <v>106</v>
      </c>
      <c r="P552" s="163">
        <v>106</v>
      </c>
      <c r="Q552" s="163"/>
      <c r="R552" s="431"/>
      <c r="S552" s="161">
        <v>0</v>
      </c>
      <c r="T552" s="161">
        <v>0</v>
      </c>
      <c r="U552" s="162">
        <v>106</v>
      </c>
      <c r="V552" s="162">
        <v>636</v>
      </c>
      <c r="W552" s="162">
        <v>636</v>
      </c>
      <c r="X552" s="162">
        <v>106</v>
      </c>
      <c r="Y552" s="162">
        <v>106</v>
      </c>
      <c r="Z552" s="162">
        <v>0</v>
      </c>
      <c r="AA552" s="162">
        <v>0</v>
      </c>
      <c r="AB552" s="162">
        <v>106</v>
      </c>
      <c r="AC552" s="162">
        <v>106</v>
      </c>
      <c r="AD552" s="431">
        <v>0</v>
      </c>
      <c r="AE552" s="431">
        <v>0</v>
      </c>
      <c r="AF552" s="431">
        <v>0</v>
      </c>
      <c r="AG552" s="162">
        <v>0</v>
      </c>
      <c r="AH552" s="431">
        <v>0</v>
      </c>
      <c r="AI552" s="431">
        <v>0</v>
      </c>
      <c r="AJ552" s="431">
        <v>0</v>
      </c>
      <c r="AK552" s="431">
        <v>0</v>
      </c>
      <c r="AL552" s="432">
        <v>0</v>
      </c>
      <c r="AM552" s="431">
        <v>0</v>
      </c>
      <c r="AN552" s="432">
        <v>0</v>
      </c>
      <c r="AO552" s="431">
        <v>0</v>
      </c>
      <c r="AP552" s="431">
        <v>0</v>
      </c>
      <c r="AQ552" s="431"/>
    </row>
    <row r="553" spans="1:43" ht="12.75" customHeight="1">
      <c r="A553" s="157">
        <v>552</v>
      </c>
      <c r="B553" s="342">
        <v>42132</v>
      </c>
      <c r="C553" s="360" t="s">
        <v>1289</v>
      </c>
      <c r="D553" s="430" t="s">
        <v>1251</v>
      </c>
      <c r="E553" s="430" t="s">
        <v>1289</v>
      </c>
      <c r="F553" s="430" t="s">
        <v>7231</v>
      </c>
      <c r="G553" s="359"/>
      <c r="H553" s="430" t="s">
        <v>7255</v>
      </c>
      <c r="I553" s="359"/>
      <c r="J553" s="430"/>
      <c r="K553" s="430" t="s">
        <v>7126</v>
      </c>
      <c r="L553" s="430" t="s">
        <v>1256</v>
      </c>
      <c r="M553" s="430" t="s">
        <v>7158</v>
      </c>
      <c r="N553" s="430" t="s">
        <v>1261</v>
      </c>
      <c r="O553" s="167">
        <v>250</v>
      </c>
      <c r="P553" s="169"/>
      <c r="Q553" s="169"/>
      <c r="R553" s="431"/>
      <c r="S553" s="431">
        <v>0</v>
      </c>
      <c r="T553" s="431">
        <v>250</v>
      </c>
      <c r="U553" s="431">
        <v>0</v>
      </c>
      <c r="V553" s="431">
        <v>0</v>
      </c>
      <c r="W553" s="431">
        <v>0</v>
      </c>
      <c r="X553" s="431">
        <v>0</v>
      </c>
      <c r="Y553" s="431">
        <v>0</v>
      </c>
      <c r="Z553" s="431">
        <v>0</v>
      </c>
      <c r="AA553" s="431">
        <v>0</v>
      </c>
      <c r="AB553" s="431">
        <v>0</v>
      </c>
      <c r="AC553" s="431">
        <v>0</v>
      </c>
      <c r="AD553" s="431">
        <v>0</v>
      </c>
      <c r="AE553" s="431">
        <v>0</v>
      </c>
      <c r="AF553" s="431">
        <v>0</v>
      </c>
      <c r="AG553" s="431">
        <v>0</v>
      </c>
      <c r="AH553" s="431">
        <v>0</v>
      </c>
      <c r="AI553" s="431">
        <v>0</v>
      </c>
      <c r="AJ553" s="431">
        <v>0</v>
      </c>
      <c r="AK553" s="431">
        <v>0</v>
      </c>
      <c r="AL553" s="431">
        <v>0</v>
      </c>
      <c r="AM553" s="431">
        <v>0</v>
      </c>
      <c r="AN553" s="431">
        <v>0</v>
      </c>
      <c r="AO553" s="431">
        <v>0</v>
      </c>
      <c r="AP553" s="431">
        <v>0</v>
      </c>
      <c r="AQ553" s="431"/>
    </row>
    <row r="554" spans="1:43" ht="12.75" customHeight="1">
      <c r="A554" s="157">
        <v>553</v>
      </c>
      <c r="B554" s="344">
        <v>42134</v>
      </c>
      <c r="C554" s="360" t="s">
        <v>1321</v>
      </c>
      <c r="D554" s="430" t="s">
        <v>1251</v>
      </c>
      <c r="E554" s="232" t="s">
        <v>1321</v>
      </c>
      <c r="F554" s="232" t="s">
        <v>7101</v>
      </c>
      <c r="G554" s="359"/>
      <c r="H554" s="232" t="s">
        <v>7299</v>
      </c>
      <c r="I554" s="359"/>
      <c r="J554" s="232" t="s">
        <v>7169</v>
      </c>
      <c r="K554" s="232" t="s">
        <v>1259</v>
      </c>
      <c r="L554" s="430" t="s">
        <v>1256</v>
      </c>
      <c r="M554" s="430" t="s">
        <v>7158</v>
      </c>
      <c r="N554" s="430" t="s">
        <v>1261</v>
      </c>
      <c r="O554" s="162">
        <v>96</v>
      </c>
      <c r="P554" s="163">
        <v>96</v>
      </c>
      <c r="Q554" s="163"/>
      <c r="R554" s="431"/>
      <c r="S554" s="162">
        <v>0</v>
      </c>
      <c r="T554" s="162">
        <v>0</v>
      </c>
      <c r="U554" s="162">
        <v>96</v>
      </c>
      <c r="V554" s="162">
        <v>576</v>
      </c>
      <c r="W554" s="162">
        <v>576</v>
      </c>
      <c r="X554" s="162">
        <v>96</v>
      </c>
      <c r="Y554" s="162">
        <v>96</v>
      </c>
      <c r="Z554" s="162">
        <v>0</v>
      </c>
      <c r="AA554" s="162">
        <v>0</v>
      </c>
      <c r="AB554" s="162">
        <v>96</v>
      </c>
      <c r="AC554" s="162">
        <v>96</v>
      </c>
      <c r="AD554" s="431">
        <v>0</v>
      </c>
      <c r="AE554" s="431">
        <v>0</v>
      </c>
      <c r="AF554" s="431">
        <v>0</v>
      </c>
      <c r="AG554" s="162">
        <v>0</v>
      </c>
      <c r="AH554" s="431">
        <v>0</v>
      </c>
      <c r="AI554" s="431">
        <v>0</v>
      </c>
      <c r="AJ554" s="431">
        <v>0</v>
      </c>
      <c r="AK554" s="431">
        <v>0</v>
      </c>
      <c r="AL554" s="432">
        <v>0</v>
      </c>
      <c r="AM554" s="431">
        <v>0</v>
      </c>
      <c r="AN554" s="432">
        <v>0</v>
      </c>
      <c r="AO554" s="431">
        <v>0</v>
      </c>
      <c r="AP554" s="431">
        <v>0</v>
      </c>
      <c r="AQ554" s="431"/>
    </row>
    <row r="555" spans="1:43" ht="12.75" customHeight="1">
      <c r="A555" s="157">
        <v>554</v>
      </c>
      <c r="B555" s="344">
        <v>42134</v>
      </c>
      <c r="C555" s="360" t="s">
        <v>1321</v>
      </c>
      <c r="D555" s="430" t="s">
        <v>1251</v>
      </c>
      <c r="E555" s="232" t="s">
        <v>1321</v>
      </c>
      <c r="F555" s="232" t="s">
        <v>7101</v>
      </c>
      <c r="G555" s="359"/>
      <c r="H555" s="232" t="s">
        <v>7306</v>
      </c>
      <c r="I555" s="359"/>
      <c r="J555" s="232" t="s">
        <v>7166</v>
      </c>
      <c r="K555" s="232" t="s">
        <v>1259</v>
      </c>
      <c r="L555" s="430" t="s">
        <v>1256</v>
      </c>
      <c r="M555" s="430" t="s">
        <v>7158</v>
      </c>
      <c r="N555" s="430" t="s">
        <v>1261</v>
      </c>
      <c r="O555" s="162">
        <v>100</v>
      </c>
      <c r="P555" s="163">
        <v>100</v>
      </c>
      <c r="Q555" s="163"/>
      <c r="R555" s="431"/>
      <c r="S555" s="162">
        <v>0</v>
      </c>
      <c r="T555" s="162">
        <v>0</v>
      </c>
      <c r="U555" s="162">
        <v>100</v>
      </c>
      <c r="V555" s="162">
        <v>600</v>
      </c>
      <c r="W555" s="162">
        <v>600</v>
      </c>
      <c r="X555" s="162">
        <v>100</v>
      </c>
      <c r="Y555" s="162">
        <v>100</v>
      </c>
      <c r="Z555" s="162">
        <v>0</v>
      </c>
      <c r="AA555" s="162">
        <v>0</v>
      </c>
      <c r="AB555" s="162">
        <v>100</v>
      </c>
      <c r="AC555" s="162">
        <v>100</v>
      </c>
      <c r="AD555" s="431">
        <v>0</v>
      </c>
      <c r="AE555" s="431">
        <v>0</v>
      </c>
      <c r="AF555" s="431">
        <v>0</v>
      </c>
      <c r="AG555" s="162">
        <v>0</v>
      </c>
      <c r="AH555" s="431">
        <v>0</v>
      </c>
      <c r="AI555" s="431">
        <v>0</v>
      </c>
      <c r="AJ555" s="431">
        <v>0</v>
      </c>
      <c r="AK555" s="431">
        <v>0</v>
      </c>
      <c r="AL555" s="432">
        <v>0</v>
      </c>
      <c r="AM555" s="431">
        <v>0</v>
      </c>
      <c r="AN555" s="432">
        <v>0</v>
      </c>
      <c r="AO555" s="431">
        <v>0</v>
      </c>
      <c r="AP555" s="431">
        <v>0</v>
      </c>
      <c r="AQ555" s="431"/>
    </row>
    <row r="556" spans="1:43" ht="12.75" customHeight="1">
      <c r="A556" s="157">
        <v>555</v>
      </c>
      <c r="B556" s="344">
        <v>42136</v>
      </c>
      <c r="C556" s="360" t="s">
        <v>1321</v>
      </c>
      <c r="D556" s="430" t="s">
        <v>1251</v>
      </c>
      <c r="E556" s="232" t="s">
        <v>1308</v>
      </c>
      <c r="F556" s="232" t="s">
        <v>7095</v>
      </c>
      <c r="G556" s="359"/>
      <c r="H556" s="232" t="s">
        <v>7307</v>
      </c>
      <c r="I556" s="359"/>
      <c r="J556" s="232" t="s">
        <v>7165</v>
      </c>
      <c r="K556" s="232" t="s">
        <v>1259</v>
      </c>
      <c r="L556" s="430" t="s">
        <v>1256</v>
      </c>
      <c r="M556" s="430" t="s">
        <v>7158</v>
      </c>
      <c r="N556" s="430" t="s">
        <v>1261</v>
      </c>
      <c r="O556" s="162">
        <v>230</v>
      </c>
      <c r="P556" s="163">
        <v>230</v>
      </c>
      <c r="Q556" s="163"/>
      <c r="R556" s="431"/>
      <c r="S556" s="162">
        <v>0</v>
      </c>
      <c r="T556" s="162">
        <v>0</v>
      </c>
      <c r="U556" s="162">
        <v>230</v>
      </c>
      <c r="V556" s="162">
        <v>1380</v>
      </c>
      <c r="W556" s="162">
        <v>1380</v>
      </c>
      <c r="X556" s="162">
        <v>230</v>
      </c>
      <c r="Y556" s="162">
        <v>230</v>
      </c>
      <c r="Z556" s="162">
        <v>0</v>
      </c>
      <c r="AA556" s="162">
        <v>0</v>
      </c>
      <c r="AB556" s="162">
        <v>230</v>
      </c>
      <c r="AC556" s="162">
        <v>230</v>
      </c>
      <c r="AD556" s="431">
        <v>0</v>
      </c>
      <c r="AE556" s="431">
        <v>0</v>
      </c>
      <c r="AF556" s="431">
        <v>0</v>
      </c>
      <c r="AG556" s="162">
        <v>0</v>
      </c>
      <c r="AH556" s="431">
        <v>0</v>
      </c>
      <c r="AI556" s="431">
        <v>0</v>
      </c>
      <c r="AJ556" s="431">
        <v>0</v>
      </c>
      <c r="AK556" s="431">
        <v>0</v>
      </c>
      <c r="AL556" s="432">
        <v>0</v>
      </c>
      <c r="AM556" s="431">
        <v>0</v>
      </c>
      <c r="AN556" s="432">
        <v>0</v>
      </c>
      <c r="AO556" s="431">
        <v>0</v>
      </c>
      <c r="AP556" s="431">
        <v>0</v>
      </c>
      <c r="AQ556" s="431"/>
    </row>
    <row r="557" spans="1:43" ht="12.75" customHeight="1">
      <c r="A557" s="157">
        <v>556</v>
      </c>
      <c r="B557" s="342">
        <v>42143</v>
      </c>
      <c r="C557" s="360" t="s">
        <v>1289</v>
      </c>
      <c r="D557" s="430" t="s">
        <v>1251</v>
      </c>
      <c r="E557" s="430" t="s">
        <v>1289</v>
      </c>
      <c r="F557" s="430" t="s">
        <v>7085</v>
      </c>
      <c r="G557" s="359"/>
      <c r="H557" s="430" t="s">
        <v>7092</v>
      </c>
      <c r="I557" s="359"/>
      <c r="J557" s="430"/>
      <c r="K557" s="430" t="s">
        <v>7127</v>
      </c>
      <c r="L557" s="430" t="s">
        <v>1256</v>
      </c>
      <c r="M557" s="430" t="s">
        <v>7158</v>
      </c>
      <c r="N557" s="430" t="s">
        <v>1261</v>
      </c>
      <c r="O557" s="354">
        <v>500</v>
      </c>
      <c r="P557" s="353">
        <v>500</v>
      </c>
      <c r="Q557" s="353"/>
      <c r="R557" s="431"/>
      <c r="S557" s="431">
        <v>0</v>
      </c>
      <c r="T557" s="431">
        <v>0</v>
      </c>
      <c r="U557" s="431">
        <v>0</v>
      </c>
      <c r="V557" s="431">
        <v>2000</v>
      </c>
      <c r="W557" s="431">
        <v>2000</v>
      </c>
      <c r="X557" s="431">
        <v>0</v>
      </c>
      <c r="Y557" s="431">
        <v>0</v>
      </c>
      <c r="Z557" s="431">
        <v>0</v>
      </c>
      <c r="AA557" s="431">
        <v>0</v>
      </c>
      <c r="AB557" s="431">
        <v>500</v>
      </c>
      <c r="AC557" s="431">
        <v>500</v>
      </c>
      <c r="AD557" s="431">
        <v>0</v>
      </c>
      <c r="AE557" s="431">
        <v>0</v>
      </c>
      <c r="AF557" s="431">
        <v>0</v>
      </c>
      <c r="AG557" s="431">
        <v>0</v>
      </c>
      <c r="AH557" s="431">
        <v>0</v>
      </c>
      <c r="AI557" s="431">
        <v>500</v>
      </c>
      <c r="AJ557" s="431">
        <v>0</v>
      </c>
      <c r="AK557" s="431">
        <v>500</v>
      </c>
      <c r="AL557" s="431">
        <v>0</v>
      </c>
      <c r="AM557" s="431">
        <v>0</v>
      </c>
      <c r="AN557" s="431">
        <v>0</v>
      </c>
      <c r="AO557" s="431">
        <v>0</v>
      </c>
      <c r="AP557" s="431">
        <v>2000</v>
      </c>
      <c r="AQ557" s="431"/>
    </row>
    <row r="558" spans="1:43" ht="12.75" customHeight="1">
      <c r="A558" s="157">
        <v>557</v>
      </c>
      <c r="B558" s="344">
        <v>42144</v>
      </c>
      <c r="C558" s="360" t="s">
        <v>1289</v>
      </c>
      <c r="D558" s="430" t="s">
        <v>1251</v>
      </c>
      <c r="E558" s="430" t="s">
        <v>1289</v>
      </c>
      <c r="F558" s="430" t="s">
        <v>7095</v>
      </c>
      <c r="G558" s="359"/>
      <c r="H558" s="430" t="s">
        <v>7295</v>
      </c>
      <c r="I558" s="359"/>
      <c r="J558" s="430"/>
      <c r="K558" s="430" t="s">
        <v>7127</v>
      </c>
      <c r="L558" s="430" t="s">
        <v>1256</v>
      </c>
      <c r="M558" s="430" t="s">
        <v>7158</v>
      </c>
      <c r="N558" s="430" t="s">
        <v>1261</v>
      </c>
      <c r="O558" s="354">
        <v>250</v>
      </c>
      <c r="P558" s="353">
        <v>250</v>
      </c>
      <c r="Q558" s="353"/>
      <c r="R558" s="431"/>
      <c r="S558" s="431">
        <v>0</v>
      </c>
      <c r="T558" s="431">
        <v>0</v>
      </c>
      <c r="U558" s="431">
        <v>0</v>
      </c>
      <c r="V558" s="431">
        <v>1500</v>
      </c>
      <c r="W558" s="431">
        <v>1500</v>
      </c>
      <c r="X558" s="431">
        <v>0</v>
      </c>
      <c r="Y558" s="431">
        <v>0</v>
      </c>
      <c r="Z558" s="431">
        <v>0</v>
      </c>
      <c r="AA558" s="431">
        <v>0</v>
      </c>
      <c r="AB558" s="431">
        <v>250</v>
      </c>
      <c r="AC558" s="431">
        <v>250</v>
      </c>
      <c r="AD558" s="431">
        <v>0</v>
      </c>
      <c r="AE558" s="431">
        <v>0</v>
      </c>
      <c r="AF558" s="431">
        <v>0</v>
      </c>
      <c r="AG558" s="431">
        <v>0</v>
      </c>
      <c r="AH558" s="431">
        <v>0</v>
      </c>
      <c r="AI558" s="431">
        <v>250</v>
      </c>
      <c r="AJ558" s="431">
        <v>0</v>
      </c>
      <c r="AK558" s="431">
        <v>250</v>
      </c>
      <c r="AL558" s="431">
        <v>0</v>
      </c>
      <c r="AM558" s="431">
        <v>0</v>
      </c>
      <c r="AN558" s="431">
        <v>0</v>
      </c>
      <c r="AO558" s="431">
        <v>0</v>
      </c>
      <c r="AP558" s="431">
        <v>1500</v>
      </c>
      <c r="AQ558" s="431"/>
    </row>
    <row r="559" spans="1:43" ht="12.75" customHeight="1">
      <c r="A559" s="157">
        <v>558</v>
      </c>
      <c r="B559" s="344">
        <v>42144</v>
      </c>
      <c r="C559" s="360" t="s">
        <v>1289</v>
      </c>
      <c r="D559" s="430" t="s">
        <v>1251</v>
      </c>
      <c r="E559" s="430" t="s">
        <v>1289</v>
      </c>
      <c r="F559" s="430" t="s">
        <v>7095</v>
      </c>
      <c r="G559" s="359"/>
      <c r="H559" s="430" t="s">
        <v>7096</v>
      </c>
      <c r="I559" s="359"/>
      <c r="J559" s="430"/>
      <c r="K559" s="430" t="s">
        <v>7127</v>
      </c>
      <c r="L559" s="430" t="s">
        <v>1256</v>
      </c>
      <c r="M559" s="430" t="s">
        <v>7158</v>
      </c>
      <c r="N559" s="430" t="s">
        <v>1261</v>
      </c>
      <c r="O559" s="354">
        <v>375</v>
      </c>
      <c r="P559" s="353">
        <v>375</v>
      </c>
      <c r="Q559" s="353"/>
      <c r="R559" s="431"/>
      <c r="S559" s="431">
        <v>0</v>
      </c>
      <c r="T559" s="431">
        <v>0</v>
      </c>
      <c r="U559" s="431">
        <v>0</v>
      </c>
      <c r="V559" s="431">
        <v>2250</v>
      </c>
      <c r="W559" s="431">
        <v>2250</v>
      </c>
      <c r="X559" s="431">
        <v>0</v>
      </c>
      <c r="Y559" s="431">
        <v>0</v>
      </c>
      <c r="Z559" s="431">
        <v>0</v>
      </c>
      <c r="AA559" s="431">
        <v>0</v>
      </c>
      <c r="AB559" s="431">
        <v>375</v>
      </c>
      <c r="AC559" s="431">
        <v>375</v>
      </c>
      <c r="AD559" s="431">
        <v>0</v>
      </c>
      <c r="AE559" s="431">
        <v>0</v>
      </c>
      <c r="AF559" s="431">
        <v>0</v>
      </c>
      <c r="AG559" s="431">
        <v>0</v>
      </c>
      <c r="AH559" s="431">
        <v>0</v>
      </c>
      <c r="AI559" s="431">
        <v>375</v>
      </c>
      <c r="AJ559" s="431">
        <v>0</v>
      </c>
      <c r="AK559" s="431">
        <v>375</v>
      </c>
      <c r="AL559" s="431">
        <v>0</v>
      </c>
      <c r="AM559" s="431">
        <v>0</v>
      </c>
      <c r="AN559" s="431">
        <v>0</v>
      </c>
      <c r="AO559" s="431">
        <v>0</v>
      </c>
      <c r="AP559" s="431">
        <v>2250</v>
      </c>
      <c r="AQ559" s="431"/>
    </row>
    <row r="560" spans="1:43" ht="12.75" customHeight="1">
      <c r="A560" s="157">
        <v>559</v>
      </c>
      <c r="B560" s="344">
        <v>42144</v>
      </c>
      <c r="C560" s="360" t="s">
        <v>1289</v>
      </c>
      <c r="D560" s="430" t="s">
        <v>1251</v>
      </c>
      <c r="E560" s="430" t="s">
        <v>1289</v>
      </c>
      <c r="F560" s="430" t="s">
        <v>7104</v>
      </c>
      <c r="G560" s="359"/>
      <c r="H560" s="430" t="s">
        <v>7296</v>
      </c>
      <c r="I560" s="359"/>
      <c r="J560" s="430"/>
      <c r="K560" s="430" t="s">
        <v>7127</v>
      </c>
      <c r="L560" s="430" t="s">
        <v>1256</v>
      </c>
      <c r="M560" s="430" t="s">
        <v>7158</v>
      </c>
      <c r="N560" s="430" t="s">
        <v>1261</v>
      </c>
      <c r="O560" s="354">
        <v>331</v>
      </c>
      <c r="P560" s="353">
        <v>331</v>
      </c>
      <c r="Q560" s="353"/>
      <c r="R560" s="431"/>
      <c r="S560" s="431">
        <v>0</v>
      </c>
      <c r="T560" s="431">
        <v>0</v>
      </c>
      <c r="U560" s="431">
        <v>0</v>
      </c>
      <c r="V560" s="431">
        <v>1324</v>
      </c>
      <c r="W560" s="431">
        <v>1324</v>
      </c>
      <c r="X560" s="431">
        <v>0</v>
      </c>
      <c r="Y560" s="431">
        <v>0</v>
      </c>
      <c r="Z560" s="431">
        <v>0</v>
      </c>
      <c r="AA560" s="431">
        <v>0</v>
      </c>
      <c r="AB560" s="431">
        <v>331</v>
      </c>
      <c r="AC560" s="431">
        <v>331</v>
      </c>
      <c r="AD560" s="431">
        <v>0</v>
      </c>
      <c r="AE560" s="431">
        <v>0</v>
      </c>
      <c r="AF560" s="431">
        <v>0</v>
      </c>
      <c r="AG560" s="431">
        <v>0</v>
      </c>
      <c r="AH560" s="431">
        <v>0</v>
      </c>
      <c r="AI560" s="431">
        <v>331</v>
      </c>
      <c r="AJ560" s="431">
        <v>0</v>
      </c>
      <c r="AK560" s="431">
        <v>331</v>
      </c>
      <c r="AL560" s="431">
        <v>0</v>
      </c>
      <c r="AM560" s="431">
        <v>0</v>
      </c>
      <c r="AN560" s="431">
        <v>0</v>
      </c>
      <c r="AO560" s="431">
        <v>0</v>
      </c>
      <c r="AP560" s="431">
        <v>1324</v>
      </c>
      <c r="AQ560" s="431"/>
    </row>
    <row r="561" spans="1:43" ht="12.75" customHeight="1">
      <c r="A561" s="157">
        <v>560</v>
      </c>
      <c r="B561" s="345">
        <v>42144</v>
      </c>
      <c r="C561" s="360" t="s">
        <v>1321</v>
      </c>
      <c r="D561" s="430" t="s">
        <v>1251</v>
      </c>
      <c r="E561" s="242" t="s">
        <v>1272</v>
      </c>
      <c r="F561" s="242" t="s">
        <v>7095</v>
      </c>
      <c r="G561" s="359"/>
      <c r="H561" s="430" t="s">
        <v>7103</v>
      </c>
      <c r="I561" s="359"/>
      <c r="J561" s="242" t="s">
        <v>1262</v>
      </c>
      <c r="K561" s="430" t="s">
        <v>1259</v>
      </c>
      <c r="L561" s="430" t="s">
        <v>1256</v>
      </c>
      <c r="M561" s="430" t="s">
        <v>7158</v>
      </c>
      <c r="N561" s="415" t="s">
        <v>1261</v>
      </c>
      <c r="O561" s="58">
        <v>25</v>
      </c>
      <c r="P561" s="58">
        <v>25</v>
      </c>
      <c r="Q561" s="58"/>
      <c r="R561" s="431"/>
      <c r="S561" s="58">
        <v>0</v>
      </c>
      <c r="T561" s="58">
        <v>0</v>
      </c>
      <c r="U561" s="58">
        <v>0</v>
      </c>
      <c r="V561" s="58">
        <v>150</v>
      </c>
      <c r="W561" s="58">
        <v>150</v>
      </c>
      <c r="X561" s="58">
        <v>150</v>
      </c>
      <c r="Y561" s="58">
        <v>150</v>
      </c>
      <c r="Z561" s="422">
        <v>0</v>
      </c>
      <c r="AA561" s="422">
        <v>0</v>
      </c>
      <c r="AB561" s="58">
        <v>150</v>
      </c>
      <c r="AC561" s="58">
        <v>150</v>
      </c>
      <c r="AD561" s="422">
        <v>0</v>
      </c>
      <c r="AE561" s="422">
        <v>0</v>
      </c>
      <c r="AF561" s="422">
        <v>0</v>
      </c>
      <c r="AG561" s="422">
        <v>0</v>
      </c>
      <c r="AH561" s="422">
        <v>0</v>
      </c>
      <c r="AI561" s="422">
        <v>0</v>
      </c>
      <c r="AJ561" s="422">
        <v>0</v>
      </c>
      <c r="AK561" s="422">
        <v>0</v>
      </c>
      <c r="AL561" s="422">
        <v>0</v>
      </c>
      <c r="AM561" s="422">
        <v>0</v>
      </c>
      <c r="AN561" s="422">
        <v>0</v>
      </c>
      <c r="AO561" s="422">
        <v>0</v>
      </c>
      <c r="AP561" s="422">
        <v>0</v>
      </c>
      <c r="AQ561" s="431"/>
    </row>
    <row r="562" spans="1:43" ht="12.75" customHeight="1">
      <c r="A562" s="157">
        <v>561</v>
      </c>
      <c r="B562" s="345">
        <v>42144</v>
      </c>
      <c r="C562" s="360" t="s">
        <v>1321</v>
      </c>
      <c r="D562" s="430" t="s">
        <v>1251</v>
      </c>
      <c r="E562" s="243" t="s">
        <v>1272</v>
      </c>
      <c r="F562" s="243" t="s">
        <v>7095</v>
      </c>
      <c r="G562" s="359"/>
      <c r="H562" s="430" t="s">
        <v>7103</v>
      </c>
      <c r="I562" s="359"/>
      <c r="J562" s="243" t="s">
        <v>1262</v>
      </c>
      <c r="K562" s="430" t="s">
        <v>1259</v>
      </c>
      <c r="L562" s="430" t="s">
        <v>1256</v>
      </c>
      <c r="M562" s="430" t="s">
        <v>7158</v>
      </c>
      <c r="N562" s="415" t="s">
        <v>1261</v>
      </c>
      <c r="O562" s="178">
        <v>28</v>
      </c>
      <c r="P562" s="178">
        <v>28</v>
      </c>
      <c r="Q562" s="178"/>
      <c r="R562" s="431"/>
      <c r="S562" s="178">
        <v>0</v>
      </c>
      <c r="T562" s="178">
        <v>0</v>
      </c>
      <c r="U562" s="178">
        <v>0</v>
      </c>
      <c r="V562" s="178">
        <v>168</v>
      </c>
      <c r="W562" s="178">
        <v>168</v>
      </c>
      <c r="X562" s="178">
        <v>168</v>
      </c>
      <c r="Y562" s="178">
        <v>168</v>
      </c>
      <c r="Z562" s="422">
        <v>0</v>
      </c>
      <c r="AA562" s="422">
        <v>0</v>
      </c>
      <c r="AB562" s="178">
        <v>168</v>
      </c>
      <c r="AC562" s="178">
        <v>168</v>
      </c>
      <c r="AD562" s="422">
        <v>0</v>
      </c>
      <c r="AE562" s="422">
        <v>0</v>
      </c>
      <c r="AF562" s="422">
        <v>0</v>
      </c>
      <c r="AG562" s="422">
        <v>0</v>
      </c>
      <c r="AH562" s="422">
        <v>0</v>
      </c>
      <c r="AI562" s="422">
        <v>0</v>
      </c>
      <c r="AJ562" s="422">
        <v>0</v>
      </c>
      <c r="AK562" s="422">
        <v>0</v>
      </c>
      <c r="AL562" s="422">
        <v>0</v>
      </c>
      <c r="AM562" s="422">
        <v>0</v>
      </c>
      <c r="AN562" s="422">
        <v>0</v>
      </c>
      <c r="AO562" s="422">
        <v>0</v>
      </c>
      <c r="AP562" s="422">
        <v>0</v>
      </c>
      <c r="AQ562" s="431"/>
    </row>
    <row r="563" spans="1:43" ht="12.75" customHeight="1">
      <c r="A563" s="157">
        <v>562</v>
      </c>
      <c r="B563" s="344">
        <v>42145</v>
      </c>
      <c r="C563" s="360" t="s">
        <v>1289</v>
      </c>
      <c r="D563" s="430" t="s">
        <v>1251</v>
      </c>
      <c r="E563" s="430" t="s">
        <v>1289</v>
      </c>
      <c r="F563" s="430" t="s">
        <v>7095</v>
      </c>
      <c r="G563" s="359"/>
      <c r="H563" s="430" t="s">
        <v>7096</v>
      </c>
      <c r="I563" s="359"/>
      <c r="J563" s="430"/>
      <c r="K563" s="430" t="s">
        <v>7127</v>
      </c>
      <c r="L563" s="430" t="s">
        <v>1256</v>
      </c>
      <c r="M563" s="430" t="s">
        <v>7158</v>
      </c>
      <c r="N563" s="430" t="s">
        <v>1261</v>
      </c>
      <c r="O563" s="354">
        <v>375</v>
      </c>
      <c r="P563" s="353">
        <v>375</v>
      </c>
      <c r="Q563" s="353"/>
      <c r="R563" s="431"/>
      <c r="S563" s="431">
        <v>0</v>
      </c>
      <c r="T563" s="431">
        <v>0</v>
      </c>
      <c r="U563" s="431">
        <v>0</v>
      </c>
      <c r="V563" s="431">
        <v>2250</v>
      </c>
      <c r="W563" s="431">
        <v>2250</v>
      </c>
      <c r="X563" s="431">
        <v>0</v>
      </c>
      <c r="Y563" s="431">
        <v>0</v>
      </c>
      <c r="Z563" s="431">
        <v>0</v>
      </c>
      <c r="AA563" s="431">
        <v>0</v>
      </c>
      <c r="AB563" s="431">
        <v>375</v>
      </c>
      <c r="AC563" s="431">
        <v>375</v>
      </c>
      <c r="AD563" s="431">
        <v>0</v>
      </c>
      <c r="AE563" s="431">
        <v>0</v>
      </c>
      <c r="AF563" s="431">
        <v>0</v>
      </c>
      <c r="AG563" s="431">
        <v>0</v>
      </c>
      <c r="AH563" s="431">
        <v>0</v>
      </c>
      <c r="AI563" s="431">
        <v>375</v>
      </c>
      <c r="AJ563" s="431">
        <v>0</v>
      </c>
      <c r="AK563" s="431">
        <v>375</v>
      </c>
      <c r="AL563" s="431">
        <v>0</v>
      </c>
      <c r="AM563" s="431">
        <v>0</v>
      </c>
      <c r="AN563" s="431">
        <v>0</v>
      </c>
      <c r="AO563" s="431">
        <v>0</v>
      </c>
      <c r="AP563" s="431">
        <v>2250</v>
      </c>
      <c r="AQ563" s="431"/>
    </row>
    <row r="564" spans="1:43" ht="12.75" customHeight="1">
      <c r="A564" s="157">
        <v>563</v>
      </c>
      <c r="B564" s="344">
        <v>42145</v>
      </c>
      <c r="C564" s="360" t="s">
        <v>1289</v>
      </c>
      <c r="D564" s="430" t="s">
        <v>1251</v>
      </c>
      <c r="E564" s="430" t="s">
        <v>1289</v>
      </c>
      <c r="F564" s="430" t="s">
        <v>7104</v>
      </c>
      <c r="G564" s="359"/>
      <c r="H564" s="430" t="s">
        <v>7105</v>
      </c>
      <c r="I564" s="359"/>
      <c r="J564" s="430"/>
      <c r="K564" s="430" t="s">
        <v>7127</v>
      </c>
      <c r="L564" s="430" t="s">
        <v>1256</v>
      </c>
      <c r="M564" s="430" t="s">
        <v>7158</v>
      </c>
      <c r="N564" s="430" t="s">
        <v>1261</v>
      </c>
      <c r="O564" s="354">
        <v>310</v>
      </c>
      <c r="P564" s="353">
        <v>310</v>
      </c>
      <c r="Q564" s="353"/>
      <c r="R564" s="431"/>
      <c r="S564" s="431">
        <v>0</v>
      </c>
      <c r="T564" s="431">
        <v>0</v>
      </c>
      <c r="U564" s="431">
        <v>0</v>
      </c>
      <c r="V564" s="431">
        <v>1240</v>
      </c>
      <c r="W564" s="431">
        <v>1240</v>
      </c>
      <c r="X564" s="431">
        <v>0</v>
      </c>
      <c r="Y564" s="431">
        <v>0</v>
      </c>
      <c r="Z564" s="431">
        <v>0</v>
      </c>
      <c r="AA564" s="431">
        <v>0</v>
      </c>
      <c r="AB564" s="431">
        <v>310</v>
      </c>
      <c r="AC564" s="431">
        <v>310</v>
      </c>
      <c r="AD564" s="431">
        <v>0</v>
      </c>
      <c r="AE564" s="431">
        <v>0</v>
      </c>
      <c r="AF564" s="431">
        <v>0</v>
      </c>
      <c r="AG564" s="431">
        <v>0</v>
      </c>
      <c r="AH564" s="431">
        <v>0</v>
      </c>
      <c r="AI564" s="431">
        <v>310</v>
      </c>
      <c r="AJ564" s="431">
        <v>0</v>
      </c>
      <c r="AK564" s="431">
        <v>310</v>
      </c>
      <c r="AL564" s="431">
        <v>0</v>
      </c>
      <c r="AM564" s="431">
        <v>0</v>
      </c>
      <c r="AN564" s="431">
        <v>0</v>
      </c>
      <c r="AO564" s="431">
        <v>0</v>
      </c>
      <c r="AP564" s="431">
        <v>1240</v>
      </c>
      <c r="AQ564" s="431"/>
    </row>
    <row r="565" spans="1:43" ht="12.75" customHeight="1">
      <c r="A565" s="157">
        <v>564</v>
      </c>
      <c r="B565" s="344">
        <v>42145</v>
      </c>
      <c r="C565" s="360" t="s">
        <v>1289</v>
      </c>
      <c r="D565" s="430" t="s">
        <v>1251</v>
      </c>
      <c r="E565" s="430" t="s">
        <v>1289</v>
      </c>
      <c r="F565" s="430" t="s">
        <v>7085</v>
      </c>
      <c r="G565" s="359"/>
      <c r="H565" s="430" t="s">
        <v>7092</v>
      </c>
      <c r="I565" s="359"/>
      <c r="J565" s="430"/>
      <c r="K565" s="430" t="s">
        <v>7127</v>
      </c>
      <c r="L565" s="430" t="s">
        <v>1256</v>
      </c>
      <c r="M565" s="430" t="s">
        <v>7158</v>
      </c>
      <c r="N565" s="430" t="s">
        <v>1261</v>
      </c>
      <c r="O565" s="354">
        <v>500</v>
      </c>
      <c r="P565" s="353">
        <v>500</v>
      </c>
      <c r="Q565" s="353"/>
      <c r="R565" s="431"/>
      <c r="S565" s="431">
        <v>0</v>
      </c>
      <c r="T565" s="431">
        <v>0</v>
      </c>
      <c r="U565" s="431">
        <v>0</v>
      </c>
      <c r="V565" s="431">
        <v>2000</v>
      </c>
      <c r="W565" s="431">
        <v>2000</v>
      </c>
      <c r="X565" s="431">
        <v>0</v>
      </c>
      <c r="Y565" s="431">
        <v>0</v>
      </c>
      <c r="Z565" s="431">
        <v>0</v>
      </c>
      <c r="AA565" s="431">
        <v>0</v>
      </c>
      <c r="AB565" s="431">
        <v>500</v>
      </c>
      <c r="AC565" s="431">
        <v>500</v>
      </c>
      <c r="AD565" s="431">
        <v>0</v>
      </c>
      <c r="AE565" s="431">
        <v>0</v>
      </c>
      <c r="AF565" s="431">
        <v>0</v>
      </c>
      <c r="AG565" s="431">
        <v>0</v>
      </c>
      <c r="AH565" s="431">
        <v>0</v>
      </c>
      <c r="AI565" s="431">
        <v>500</v>
      </c>
      <c r="AJ565" s="431">
        <v>0</v>
      </c>
      <c r="AK565" s="431">
        <v>500</v>
      </c>
      <c r="AL565" s="431">
        <v>0</v>
      </c>
      <c r="AM565" s="431">
        <v>0</v>
      </c>
      <c r="AN565" s="431">
        <v>0</v>
      </c>
      <c r="AO565" s="431">
        <v>0</v>
      </c>
      <c r="AP565" s="431">
        <v>2000</v>
      </c>
      <c r="AQ565" s="431"/>
    </row>
    <row r="566" spans="1:43" ht="12.75" customHeight="1">
      <c r="A566" s="157">
        <v>565</v>
      </c>
      <c r="B566" s="344">
        <v>42148</v>
      </c>
      <c r="C566" s="360" t="s">
        <v>1289</v>
      </c>
      <c r="D566" s="430" t="s">
        <v>1251</v>
      </c>
      <c r="E566" s="430" t="s">
        <v>1289</v>
      </c>
      <c r="F566" s="430" t="s">
        <v>1349</v>
      </c>
      <c r="G566" s="359"/>
      <c r="H566" s="430" t="s">
        <v>7226</v>
      </c>
      <c r="I566" s="359"/>
      <c r="J566" s="430"/>
      <c r="K566" s="430" t="s">
        <v>7127</v>
      </c>
      <c r="L566" s="430" t="s">
        <v>1256</v>
      </c>
      <c r="M566" s="430" t="s">
        <v>7158</v>
      </c>
      <c r="N566" s="430" t="s">
        <v>1261</v>
      </c>
      <c r="O566" s="354">
        <v>500</v>
      </c>
      <c r="P566" s="353">
        <v>500</v>
      </c>
      <c r="Q566" s="353"/>
      <c r="R566" s="431"/>
      <c r="S566" s="431">
        <v>0</v>
      </c>
      <c r="T566" s="431">
        <v>0</v>
      </c>
      <c r="U566" s="431">
        <v>0</v>
      </c>
      <c r="V566" s="431">
        <v>2000</v>
      </c>
      <c r="W566" s="431">
        <v>2000</v>
      </c>
      <c r="X566" s="431">
        <v>0</v>
      </c>
      <c r="Y566" s="431">
        <v>0</v>
      </c>
      <c r="Z566" s="431">
        <v>0</v>
      </c>
      <c r="AA566" s="431">
        <v>0</v>
      </c>
      <c r="AB566" s="431">
        <v>500</v>
      </c>
      <c r="AC566" s="431">
        <v>500</v>
      </c>
      <c r="AD566" s="431">
        <v>0</v>
      </c>
      <c r="AE566" s="431">
        <v>0</v>
      </c>
      <c r="AF566" s="431">
        <v>0</v>
      </c>
      <c r="AG566" s="431">
        <v>0</v>
      </c>
      <c r="AH566" s="431">
        <v>0</v>
      </c>
      <c r="AI566" s="431">
        <v>500</v>
      </c>
      <c r="AJ566" s="431">
        <v>0</v>
      </c>
      <c r="AK566" s="431">
        <v>500</v>
      </c>
      <c r="AL566" s="431">
        <v>0</v>
      </c>
      <c r="AM566" s="431">
        <v>0</v>
      </c>
      <c r="AN566" s="431">
        <v>0</v>
      </c>
      <c r="AO566" s="431">
        <v>0</v>
      </c>
      <c r="AP566" s="431">
        <v>2000</v>
      </c>
      <c r="AQ566" s="431"/>
    </row>
    <row r="567" spans="1:43" ht="12.75" customHeight="1">
      <c r="A567" s="157">
        <v>566</v>
      </c>
      <c r="B567" s="344">
        <v>42148</v>
      </c>
      <c r="C567" s="360" t="s">
        <v>1321</v>
      </c>
      <c r="D567" s="430" t="s">
        <v>1251</v>
      </c>
      <c r="E567" s="232" t="s">
        <v>1308</v>
      </c>
      <c r="F567" s="232" t="s">
        <v>7095</v>
      </c>
      <c r="G567" s="359"/>
      <c r="H567" s="231" t="s">
        <v>7308</v>
      </c>
      <c r="I567" s="359"/>
      <c r="J567" s="232" t="s">
        <v>7165</v>
      </c>
      <c r="K567" s="232" t="s">
        <v>7127</v>
      </c>
      <c r="L567" s="430" t="s">
        <v>1256</v>
      </c>
      <c r="M567" s="430" t="s">
        <v>7158</v>
      </c>
      <c r="N567" s="430" t="s">
        <v>1261</v>
      </c>
      <c r="O567" s="162">
        <v>132</v>
      </c>
      <c r="P567" s="163">
        <v>132</v>
      </c>
      <c r="Q567" s="163"/>
      <c r="R567" s="431"/>
      <c r="S567" s="162">
        <v>0</v>
      </c>
      <c r="T567" s="162">
        <v>0</v>
      </c>
      <c r="U567" s="162">
        <v>0</v>
      </c>
      <c r="V567" s="162">
        <v>0</v>
      </c>
      <c r="W567" s="162">
        <v>0</v>
      </c>
      <c r="X567" s="162">
        <v>132</v>
      </c>
      <c r="Y567" s="162">
        <v>0</v>
      </c>
      <c r="Z567" s="162">
        <v>0</v>
      </c>
      <c r="AA567" s="162">
        <v>0</v>
      </c>
      <c r="AB567" s="162">
        <v>0</v>
      </c>
      <c r="AC567" s="162">
        <v>0</v>
      </c>
      <c r="AD567" s="431">
        <v>0</v>
      </c>
      <c r="AE567" s="431">
        <v>0</v>
      </c>
      <c r="AF567" s="431">
        <v>0</v>
      </c>
      <c r="AG567" s="162">
        <v>132</v>
      </c>
      <c r="AH567" s="431">
        <v>0</v>
      </c>
      <c r="AI567" s="162">
        <v>132</v>
      </c>
      <c r="AJ567" s="431">
        <v>0</v>
      </c>
      <c r="AK567" s="431">
        <v>0</v>
      </c>
      <c r="AL567" s="432">
        <v>0</v>
      </c>
      <c r="AM567" s="431">
        <v>0</v>
      </c>
      <c r="AN567" s="432">
        <v>0</v>
      </c>
      <c r="AO567" s="431">
        <v>0</v>
      </c>
      <c r="AP567" s="431">
        <v>0</v>
      </c>
      <c r="AQ567" s="431"/>
    </row>
    <row r="568" spans="1:43" ht="12.75" customHeight="1">
      <c r="A568" s="157">
        <v>567</v>
      </c>
      <c r="B568" s="345">
        <v>42148</v>
      </c>
      <c r="C568" s="360" t="s">
        <v>1321</v>
      </c>
      <c r="D568" s="430" t="s">
        <v>1251</v>
      </c>
      <c r="E568" s="242" t="s">
        <v>7285</v>
      </c>
      <c r="F568" s="242" t="s">
        <v>7101</v>
      </c>
      <c r="G568" s="359"/>
      <c r="H568" s="231" t="s">
        <v>0</v>
      </c>
      <c r="I568" s="359"/>
      <c r="J568" s="242" t="s">
        <v>7173</v>
      </c>
      <c r="K568" s="430" t="s">
        <v>1259</v>
      </c>
      <c r="L568" s="430" t="s">
        <v>1256</v>
      </c>
      <c r="M568" s="430" t="s">
        <v>7158</v>
      </c>
      <c r="N568" s="415" t="s">
        <v>1261</v>
      </c>
      <c r="O568" s="55">
        <v>50</v>
      </c>
      <c r="P568" s="422"/>
      <c r="Q568" s="58"/>
      <c r="R568" s="431"/>
      <c r="S568" s="58">
        <v>0</v>
      </c>
      <c r="T568" s="58">
        <v>0</v>
      </c>
      <c r="U568" s="58">
        <v>50</v>
      </c>
      <c r="V568" s="58">
        <v>0</v>
      </c>
      <c r="W568" s="58">
        <v>0</v>
      </c>
      <c r="X568" s="58">
        <v>0</v>
      </c>
      <c r="Y568" s="58">
        <v>0</v>
      </c>
      <c r="Z568" s="422">
        <v>0</v>
      </c>
      <c r="AA568" s="422">
        <v>0</v>
      </c>
      <c r="AB568" s="58">
        <v>0</v>
      </c>
      <c r="AC568" s="58">
        <v>0</v>
      </c>
      <c r="AD568" s="422">
        <v>0</v>
      </c>
      <c r="AE568" s="422">
        <v>0</v>
      </c>
      <c r="AF568" s="422">
        <v>0</v>
      </c>
      <c r="AG568" s="422">
        <v>0</v>
      </c>
      <c r="AH568" s="422">
        <v>0</v>
      </c>
      <c r="AI568" s="422">
        <v>0</v>
      </c>
      <c r="AJ568" s="422">
        <v>0</v>
      </c>
      <c r="AK568" s="422">
        <v>0</v>
      </c>
      <c r="AL568" s="422">
        <v>0</v>
      </c>
      <c r="AM568" s="422">
        <v>0</v>
      </c>
      <c r="AN568" s="422">
        <v>0</v>
      </c>
      <c r="AO568" s="422">
        <v>0</v>
      </c>
      <c r="AP568" s="422">
        <v>0</v>
      </c>
      <c r="AQ568" s="431"/>
    </row>
    <row r="569" spans="1:43" ht="12.75" customHeight="1">
      <c r="A569" s="157">
        <v>568</v>
      </c>
      <c r="B569" s="344">
        <v>42149</v>
      </c>
      <c r="C569" s="360" t="s">
        <v>1289</v>
      </c>
      <c r="D569" s="430" t="s">
        <v>1251</v>
      </c>
      <c r="E569" s="430" t="s">
        <v>1289</v>
      </c>
      <c r="F569" s="430" t="s">
        <v>7104</v>
      </c>
      <c r="G569" s="359"/>
      <c r="H569" s="430" t="s">
        <v>7264</v>
      </c>
      <c r="I569" s="359"/>
      <c r="J569" s="430"/>
      <c r="K569" s="430" t="s">
        <v>7127</v>
      </c>
      <c r="L569" s="430" t="s">
        <v>1256</v>
      </c>
      <c r="M569" s="430" t="s">
        <v>7158</v>
      </c>
      <c r="N569" s="430" t="s">
        <v>1261</v>
      </c>
      <c r="O569" s="354">
        <v>329</v>
      </c>
      <c r="P569" s="353">
        <v>329</v>
      </c>
      <c r="Q569" s="353"/>
      <c r="R569" s="431"/>
      <c r="S569" s="431">
        <v>0</v>
      </c>
      <c r="T569" s="431">
        <v>0</v>
      </c>
      <c r="U569" s="431">
        <v>0</v>
      </c>
      <c r="V569" s="431">
        <v>1316</v>
      </c>
      <c r="W569" s="431">
        <v>1316</v>
      </c>
      <c r="X569" s="431">
        <v>0</v>
      </c>
      <c r="Y569" s="431">
        <v>0</v>
      </c>
      <c r="Z569" s="431">
        <v>0</v>
      </c>
      <c r="AA569" s="431">
        <v>0</v>
      </c>
      <c r="AB569" s="431">
        <v>329</v>
      </c>
      <c r="AC569" s="431">
        <v>329</v>
      </c>
      <c r="AD569" s="431">
        <v>0</v>
      </c>
      <c r="AE569" s="431">
        <v>0</v>
      </c>
      <c r="AF569" s="431">
        <v>0</v>
      </c>
      <c r="AG569" s="431">
        <v>0</v>
      </c>
      <c r="AH569" s="431">
        <v>0</v>
      </c>
      <c r="AI569" s="431">
        <v>329</v>
      </c>
      <c r="AJ569" s="431">
        <v>0</v>
      </c>
      <c r="AK569" s="431">
        <v>329</v>
      </c>
      <c r="AL569" s="431">
        <v>0</v>
      </c>
      <c r="AM569" s="431">
        <v>0</v>
      </c>
      <c r="AN569" s="431">
        <v>0</v>
      </c>
      <c r="AO569" s="431">
        <v>0</v>
      </c>
      <c r="AP569" s="431">
        <v>1316</v>
      </c>
      <c r="AQ569" s="431"/>
    </row>
    <row r="570" spans="1:43" ht="12.75" customHeight="1">
      <c r="A570" s="157">
        <v>569</v>
      </c>
      <c r="B570" s="344">
        <v>42149</v>
      </c>
      <c r="C570" s="360" t="s">
        <v>1289</v>
      </c>
      <c r="D570" s="430" t="s">
        <v>1251</v>
      </c>
      <c r="E570" s="430" t="s">
        <v>1289</v>
      </c>
      <c r="F570" s="430" t="s">
        <v>7085</v>
      </c>
      <c r="G570" s="359"/>
      <c r="H570" s="430" t="s">
        <v>7092</v>
      </c>
      <c r="I570" s="359"/>
      <c r="J570" s="430"/>
      <c r="K570" s="430" t="s">
        <v>7127</v>
      </c>
      <c r="L570" s="430" t="s">
        <v>1256</v>
      </c>
      <c r="M570" s="430" t="s">
        <v>7158</v>
      </c>
      <c r="N570" s="430" t="s">
        <v>1261</v>
      </c>
      <c r="O570" s="354">
        <v>500</v>
      </c>
      <c r="P570" s="353">
        <v>500</v>
      </c>
      <c r="Q570" s="353"/>
      <c r="R570" s="431"/>
      <c r="S570" s="431">
        <v>0</v>
      </c>
      <c r="T570" s="431">
        <v>0</v>
      </c>
      <c r="U570" s="431">
        <v>0</v>
      </c>
      <c r="V570" s="431">
        <v>2000</v>
      </c>
      <c r="W570" s="431">
        <v>2000</v>
      </c>
      <c r="X570" s="431">
        <v>0</v>
      </c>
      <c r="Y570" s="431">
        <v>0</v>
      </c>
      <c r="Z570" s="431">
        <v>0</v>
      </c>
      <c r="AA570" s="431">
        <v>0</v>
      </c>
      <c r="AB570" s="431">
        <v>500</v>
      </c>
      <c r="AC570" s="431">
        <v>500</v>
      </c>
      <c r="AD570" s="431">
        <v>0</v>
      </c>
      <c r="AE570" s="431">
        <v>0</v>
      </c>
      <c r="AF570" s="431">
        <v>0</v>
      </c>
      <c r="AG570" s="431">
        <v>0</v>
      </c>
      <c r="AH570" s="431">
        <v>0</v>
      </c>
      <c r="AI570" s="431">
        <v>500</v>
      </c>
      <c r="AJ570" s="431">
        <v>0</v>
      </c>
      <c r="AK570" s="431">
        <v>500</v>
      </c>
      <c r="AL570" s="431">
        <v>0</v>
      </c>
      <c r="AM570" s="431">
        <v>0</v>
      </c>
      <c r="AN570" s="431">
        <v>0</v>
      </c>
      <c r="AO570" s="431">
        <v>0</v>
      </c>
      <c r="AP570" s="431">
        <v>2000</v>
      </c>
      <c r="AQ570" s="431"/>
    </row>
    <row r="571" spans="1:43" ht="12.75" customHeight="1">
      <c r="A571" s="157">
        <v>570</v>
      </c>
      <c r="B571" s="344">
        <v>42149</v>
      </c>
      <c r="C571" s="360" t="s">
        <v>1289</v>
      </c>
      <c r="D571" s="430" t="s">
        <v>1251</v>
      </c>
      <c r="E571" s="430" t="s">
        <v>1289</v>
      </c>
      <c r="F571" s="430" t="s">
        <v>7104</v>
      </c>
      <c r="G571" s="359"/>
      <c r="H571" s="430" t="s">
        <v>7105</v>
      </c>
      <c r="I571" s="359"/>
      <c r="J571" s="430"/>
      <c r="K571" s="430" t="s">
        <v>7127</v>
      </c>
      <c r="L571" s="430" t="s">
        <v>1256</v>
      </c>
      <c r="M571" s="430" t="s">
        <v>7158</v>
      </c>
      <c r="N571" s="430" t="s">
        <v>1261</v>
      </c>
      <c r="O571" s="354">
        <v>330</v>
      </c>
      <c r="P571" s="353">
        <v>330</v>
      </c>
      <c r="Q571" s="353"/>
      <c r="R571" s="431"/>
      <c r="S571" s="431">
        <v>0</v>
      </c>
      <c r="T571" s="431">
        <v>0</v>
      </c>
      <c r="U571" s="431">
        <v>0</v>
      </c>
      <c r="V571" s="431">
        <v>1320</v>
      </c>
      <c r="W571" s="431">
        <v>1320</v>
      </c>
      <c r="X571" s="431">
        <v>0</v>
      </c>
      <c r="Y571" s="431">
        <v>0</v>
      </c>
      <c r="Z571" s="431">
        <v>0</v>
      </c>
      <c r="AA571" s="431">
        <v>0</v>
      </c>
      <c r="AB571" s="431">
        <v>330</v>
      </c>
      <c r="AC571" s="431">
        <v>330</v>
      </c>
      <c r="AD571" s="431">
        <v>0</v>
      </c>
      <c r="AE571" s="431">
        <v>0</v>
      </c>
      <c r="AF571" s="431">
        <v>0</v>
      </c>
      <c r="AG571" s="431">
        <v>0</v>
      </c>
      <c r="AH571" s="431">
        <v>0</v>
      </c>
      <c r="AI571" s="431">
        <v>330</v>
      </c>
      <c r="AJ571" s="431">
        <v>0</v>
      </c>
      <c r="AK571" s="431">
        <v>330</v>
      </c>
      <c r="AL571" s="431">
        <v>0</v>
      </c>
      <c r="AM571" s="431">
        <v>0</v>
      </c>
      <c r="AN571" s="431">
        <v>0</v>
      </c>
      <c r="AO571" s="431">
        <v>0</v>
      </c>
      <c r="AP571" s="431">
        <v>1320</v>
      </c>
      <c r="AQ571" s="431"/>
    </row>
    <row r="572" spans="1:43" ht="12.75" customHeight="1">
      <c r="A572" s="157">
        <v>571</v>
      </c>
      <c r="B572" s="344">
        <v>42149</v>
      </c>
      <c r="C572" s="360" t="s">
        <v>1321</v>
      </c>
      <c r="D572" s="430" t="s">
        <v>1251</v>
      </c>
      <c r="E572" s="232" t="s">
        <v>1340</v>
      </c>
      <c r="F572" s="232" t="s">
        <v>1349</v>
      </c>
      <c r="G572" s="359"/>
      <c r="H572" s="232" t="s">
        <v>7280</v>
      </c>
      <c r="I572" s="359"/>
      <c r="J572" s="232" t="s">
        <v>1262</v>
      </c>
      <c r="K572" s="232" t="s">
        <v>1259</v>
      </c>
      <c r="L572" s="430" t="s">
        <v>1256</v>
      </c>
      <c r="M572" s="430" t="s">
        <v>7158</v>
      </c>
      <c r="N572" s="430" t="s">
        <v>1261</v>
      </c>
      <c r="O572" s="162">
        <v>230</v>
      </c>
      <c r="P572" s="163">
        <v>230</v>
      </c>
      <c r="Q572" s="163"/>
      <c r="R572" s="431"/>
      <c r="S572" s="162">
        <v>0</v>
      </c>
      <c r="T572" s="162">
        <v>0</v>
      </c>
      <c r="U572" s="162">
        <v>230</v>
      </c>
      <c r="V572" s="162">
        <v>1380</v>
      </c>
      <c r="W572" s="162">
        <v>1380</v>
      </c>
      <c r="X572" s="162">
        <v>230</v>
      </c>
      <c r="Y572" s="162">
        <v>230</v>
      </c>
      <c r="Z572" s="162">
        <v>0</v>
      </c>
      <c r="AA572" s="162">
        <v>0</v>
      </c>
      <c r="AB572" s="162">
        <v>230</v>
      </c>
      <c r="AC572" s="162">
        <v>230</v>
      </c>
      <c r="AD572" s="431">
        <v>0</v>
      </c>
      <c r="AE572" s="431">
        <v>0</v>
      </c>
      <c r="AF572" s="431">
        <v>0</v>
      </c>
      <c r="AG572" s="162">
        <v>0</v>
      </c>
      <c r="AH572" s="431">
        <v>0</v>
      </c>
      <c r="AI572" s="162">
        <v>0</v>
      </c>
      <c r="AJ572" s="431">
        <v>0</v>
      </c>
      <c r="AK572" s="431">
        <v>0</v>
      </c>
      <c r="AL572" s="432">
        <v>0</v>
      </c>
      <c r="AM572" s="431">
        <v>0</v>
      </c>
      <c r="AN572" s="432">
        <v>0</v>
      </c>
      <c r="AO572" s="431">
        <v>0</v>
      </c>
      <c r="AP572" s="431">
        <v>0</v>
      </c>
      <c r="AQ572" s="431"/>
    </row>
    <row r="573" spans="1:43" ht="12.75" customHeight="1">
      <c r="A573" s="157">
        <v>572</v>
      </c>
      <c r="B573" s="344">
        <v>42150</v>
      </c>
      <c r="C573" s="360" t="s">
        <v>1289</v>
      </c>
      <c r="D573" s="430" t="s">
        <v>1251</v>
      </c>
      <c r="E573" s="430" t="s">
        <v>1289</v>
      </c>
      <c r="F573" s="430" t="s">
        <v>7104</v>
      </c>
      <c r="G573" s="359"/>
      <c r="H573" s="430" t="s">
        <v>7105</v>
      </c>
      <c r="I573" s="359"/>
      <c r="J573" s="430"/>
      <c r="K573" s="430" t="s">
        <v>7127</v>
      </c>
      <c r="L573" s="430" t="s">
        <v>1256</v>
      </c>
      <c r="M573" s="430" t="s">
        <v>7158</v>
      </c>
      <c r="N573" s="430" t="s">
        <v>1261</v>
      </c>
      <c r="O573" s="354">
        <v>330</v>
      </c>
      <c r="P573" s="353">
        <v>330</v>
      </c>
      <c r="Q573" s="353"/>
      <c r="R573" s="431"/>
      <c r="S573" s="431">
        <v>0</v>
      </c>
      <c r="T573" s="431">
        <v>0</v>
      </c>
      <c r="U573" s="431">
        <v>0</v>
      </c>
      <c r="V573" s="431">
        <v>1320</v>
      </c>
      <c r="W573" s="431">
        <v>1320</v>
      </c>
      <c r="X573" s="431">
        <v>0</v>
      </c>
      <c r="Y573" s="431">
        <v>0</v>
      </c>
      <c r="Z573" s="431">
        <v>0</v>
      </c>
      <c r="AA573" s="431">
        <v>0</v>
      </c>
      <c r="AB573" s="431">
        <v>330</v>
      </c>
      <c r="AC573" s="431">
        <v>330</v>
      </c>
      <c r="AD573" s="431">
        <v>0</v>
      </c>
      <c r="AE573" s="431">
        <v>0</v>
      </c>
      <c r="AF573" s="431">
        <v>0</v>
      </c>
      <c r="AG573" s="431">
        <v>0</v>
      </c>
      <c r="AH573" s="431">
        <v>0</v>
      </c>
      <c r="AI573" s="431">
        <v>330</v>
      </c>
      <c r="AJ573" s="431">
        <v>0</v>
      </c>
      <c r="AK573" s="431">
        <v>330</v>
      </c>
      <c r="AL573" s="431">
        <v>0</v>
      </c>
      <c r="AM573" s="431">
        <v>0</v>
      </c>
      <c r="AN573" s="431">
        <v>0</v>
      </c>
      <c r="AO573" s="431">
        <v>0</v>
      </c>
      <c r="AP573" s="431">
        <v>1320</v>
      </c>
      <c r="AQ573" s="431"/>
    </row>
    <row r="574" spans="1:43" ht="12.75" customHeight="1">
      <c r="A574" s="157">
        <v>573</v>
      </c>
      <c r="B574" s="344">
        <v>42150</v>
      </c>
      <c r="C574" s="360" t="s">
        <v>1289</v>
      </c>
      <c r="D574" s="430" t="s">
        <v>1251</v>
      </c>
      <c r="E574" s="430" t="s">
        <v>1289</v>
      </c>
      <c r="F574" s="430" t="s">
        <v>7104</v>
      </c>
      <c r="G574" s="359"/>
      <c r="H574" s="430" t="s">
        <v>7105</v>
      </c>
      <c r="I574" s="359"/>
      <c r="J574" s="430"/>
      <c r="K574" s="430" t="s">
        <v>7127</v>
      </c>
      <c r="L574" s="430" t="s">
        <v>1256</v>
      </c>
      <c r="M574" s="430" t="s">
        <v>7158</v>
      </c>
      <c r="N574" s="430" t="s">
        <v>1261</v>
      </c>
      <c r="O574" s="354">
        <v>320</v>
      </c>
      <c r="P574" s="353">
        <v>320</v>
      </c>
      <c r="Q574" s="353"/>
      <c r="R574" s="431"/>
      <c r="S574" s="431">
        <v>0</v>
      </c>
      <c r="T574" s="431">
        <v>0</v>
      </c>
      <c r="U574" s="431">
        <v>0</v>
      </c>
      <c r="V574" s="431">
        <v>1280</v>
      </c>
      <c r="W574" s="431">
        <v>1280</v>
      </c>
      <c r="X574" s="431">
        <v>0</v>
      </c>
      <c r="Y574" s="431">
        <v>0</v>
      </c>
      <c r="Z574" s="431">
        <v>0</v>
      </c>
      <c r="AA574" s="431">
        <v>0</v>
      </c>
      <c r="AB574" s="431">
        <v>320</v>
      </c>
      <c r="AC574" s="431">
        <v>320</v>
      </c>
      <c r="AD574" s="431">
        <v>0</v>
      </c>
      <c r="AE574" s="431">
        <v>0</v>
      </c>
      <c r="AF574" s="431">
        <v>0</v>
      </c>
      <c r="AG574" s="431">
        <v>0</v>
      </c>
      <c r="AH574" s="431">
        <v>0</v>
      </c>
      <c r="AI574" s="431">
        <v>320</v>
      </c>
      <c r="AJ574" s="431">
        <v>0</v>
      </c>
      <c r="AK574" s="431">
        <v>320</v>
      </c>
      <c r="AL574" s="431">
        <v>0</v>
      </c>
      <c r="AM574" s="431">
        <v>0</v>
      </c>
      <c r="AN574" s="431">
        <v>0</v>
      </c>
      <c r="AO574" s="431">
        <v>0</v>
      </c>
      <c r="AP574" s="431">
        <v>1280</v>
      </c>
      <c r="AQ574" s="431"/>
    </row>
    <row r="575" spans="1:43" ht="12.75" customHeight="1">
      <c r="A575" s="157">
        <v>574</v>
      </c>
      <c r="B575" s="344">
        <v>42150</v>
      </c>
      <c r="C575" s="360" t="s">
        <v>1289</v>
      </c>
      <c r="D575" s="430" t="s">
        <v>1251</v>
      </c>
      <c r="E575" s="430" t="s">
        <v>1289</v>
      </c>
      <c r="F575" s="430" t="s">
        <v>7228</v>
      </c>
      <c r="G575" s="359"/>
      <c r="H575" s="430" t="s">
        <v>7229</v>
      </c>
      <c r="I575" s="359"/>
      <c r="J575" s="430"/>
      <c r="K575" s="430" t="s">
        <v>7127</v>
      </c>
      <c r="L575" s="430" t="s">
        <v>1256</v>
      </c>
      <c r="M575" s="430" t="s">
        <v>7158</v>
      </c>
      <c r="N575" s="430" t="s">
        <v>1261</v>
      </c>
      <c r="O575" s="354">
        <v>50</v>
      </c>
      <c r="P575" s="353">
        <v>50</v>
      </c>
      <c r="Q575" s="353"/>
      <c r="R575" s="431"/>
      <c r="S575" s="431">
        <v>0</v>
      </c>
      <c r="T575" s="431">
        <v>0</v>
      </c>
      <c r="U575" s="431">
        <v>0</v>
      </c>
      <c r="V575" s="431">
        <v>200</v>
      </c>
      <c r="W575" s="431">
        <v>200</v>
      </c>
      <c r="X575" s="431">
        <v>0</v>
      </c>
      <c r="Y575" s="431">
        <v>0</v>
      </c>
      <c r="Z575" s="431">
        <v>0</v>
      </c>
      <c r="AA575" s="431">
        <v>0</v>
      </c>
      <c r="AB575" s="431">
        <v>50</v>
      </c>
      <c r="AC575" s="431">
        <v>50</v>
      </c>
      <c r="AD575" s="431">
        <v>0</v>
      </c>
      <c r="AE575" s="431">
        <v>0</v>
      </c>
      <c r="AF575" s="431">
        <v>0</v>
      </c>
      <c r="AG575" s="431">
        <v>0</v>
      </c>
      <c r="AH575" s="431">
        <v>0</v>
      </c>
      <c r="AI575" s="431">
        <v>50</v>
      </c>
      <c r="AJ575" s="431">
        <v>0</v>
      </c>
      <c r="AK575" s="431">
        <v>50</v>
      </c>
      <c r="AL575" s="431">
        <v>0</v>
      </c>
      <c r="AM575" s="431">
        <v>0</v>
      </c>
      <c r="AN575" s="431">
        <v>0</v>
      </c>
      <c r="AO575" s="431">
        <v>0</v>
      </c>
      <c r="AP575" s="431">
        <v>200</v>
      </c>
      <c r="AQ575" s="431"/>
    </row>
    <row r="576" spans="1:43" ht="12.75" customHeight="1">
      <c r="A576" s="157">
        <v>575</v>
      </c>
      <c r="B576" s="344">
        <v>42150</v>
      </c>
      <c r="C576" s="360" t="s">
        <v>1289</v>
      </c>
      <c r="D576" s="430" t="s">
        <v>1251</v>
      </c>
      <c r="E576" s="430" t="s">
        <v>1289</v>
      </c>
      <c r="F576" s="430" t="s">
        <v>7101</v>
      </c>
      <c r="G576" s="359"/>
      <c r="H576" s="430" t="s">
        <v>7122</v>
      </c>
      <c r="I576" s="359"/>
      <c r="J576" s="430"/>
      <c r="K576" s="430" t="s">
        <v>7127</v>
      </c>
      <c r="L576" s="430" t="s">
        <v>1256</v>
      </c>
      <c r="M576" s="430" t="s">
        <v>7158</v>
      </c>
      <c r="N576" s="430" t="s">
        <v>1261</v>
      </c>
      <c r="O576" s="354">
        <v>200</v>
      </c>
      <c r="P576" s="353">
        <v>200</v>
      </c>
      <c r="Q576" s="353"/>
      <c r="R576" s="431"/>
      <c r="S576" s="431">
        <v>0</v>
      </c>
      <c r="T576" s="431">
        <v>0</v>
      </c>
      <c r="U576" s="431">
        <v>0</v>
      </c>
      <c r="V576" s="431">
        <v>800</v>
      </c>
      <c r="W576" s="431">
        <v>800</v>
      </c>
      <c r="X576" s="431">
        <v>0</v>
      </c>
      <c r="Y576" s="431">
        <v>0</v>
      </c>
      <c r="Z576" s="431">
        <v>0</v>
      </c>
      <c r="AA576" s="431">
        <v>0</v>
      </c>
      <c r="AB576" s="431">
        <v>200</v>
      </c>
      <c r="AC576" s="431">
        <v>200</v>
      </c>
      <c r="AD576" s="431">
        <v>0</v>
      </c>
      <c r="AE576" s="431">
        <v>0</v>
      </c>
      <c r="AF576" s="431">
        <v>0</v>
      </c>
      <c r="AG576" s="431">
        <v>0</v>
      </c>
      <c r="AH576" s="431">
        <v>0</v>
      </c>
      <c r="AI576" s="431">
        <v>200</v>
      </c>
      <c r="AJ576" s="431">
        <v>0</v>
      </c>
      <c r="AK576" s="431">
        <v>200</v>
      </c>
      <c r="AL576" s="431">
        <v>0</v>
      </c>
      <c r="AM576" s="431">
        <v>0</v>
      </c>
      <c r="AN576" s="431">
        <v>0</v>
      </c>
      <c r="AO576" s="431">
        <v>0</v>
      </c>
      <c r="AP576" s="431">
        <v>800</v>
      </c>
      <c r="AQ576" s="431"/>
    </row>
    <row r="577" spans="1:43" ht="12.75" customHeight="1">
      <c r="A577" s="157">
        <v>576</v>
      </c>
      <c r="B577" s="344">
        <v>42150</v>
      </c>
      <c r="C577" s="360" t="s">
        <v>1321</v>
      </c>
      <c r="D577" s="430" t="s">
        <v>1251</v>
      </c>
      <c r="E577" s="232" t="s">
        <v>7298</v>
      </c>
      <c r="F577" s="232" t="s">
        <v>7095</v>
      </c>
      <c r="G577" s="359"/>
      <c r="H577" s="232" t="s">
        <v>7307</v>
      </c>
      <c r="I577" s="359"/>
      <c r="J577" s="232" t="s">
        <v>1262</v>
      </c>
      <c r="K577" s="232" t="s">
        <v>7127</v>
      </c>
      <c r="L577" s="430" t="s">
        <v>1256</v>
      </c>
      <c r="M577" s="430" t="s">
        <v>7158</v>
      </c>
      <c r="N577" s="430" t="s">
        <v>1261</v>
      </c>
      <c r="O577" s="162">
        <v>500</v>
      </c>
      <c r="P577" s="163">
        <v>500</v>
      </c>
      <c r="Q577" s="163"/>
      <c r="R577" s="431"/>
      <c r="S577" s="162">
        <v>0</v>
      </c>
      <c r="T577" s="162">
        <v>0</v>
      </c>
      <c r="U577" s="162">
        <v>0</v>
      </c>
      <c r="V577" s="162">
        <v>0</v>
      </c>
      <c r="W577" s="162">
        <v>0</v>
      </c>
      <c r="X577" s="162">
        <v>500</v>
      </c>
      <c r="Y577" s="162">
        <v>0</v>
      </c>
      <c r="Z577" s="162">
        <v>0</v>
      </c>
      <c r="AA577" s="162">
        <v>0</v>
      </c>
      <c r="AB577" s="162">
        <v>0</v>
      </c>
      <c r="AC577" s="162">
        <v>0</v>
      </c>
      <c r="AD577" s="431">
        <v>0</v>
      </c>
      <c r="AE577" s="431">
        <v>0</v>
      </c>
      <c r="AF577" s="431">
        <v>0</v>
      </c>
      <c r="AG577" s="162">
        <v>500</v>
      </c>
      <c r="AH577" s="431">
        <v>0</v>
      </c>
      <c r="AI577" s="162">
        <v>500</v>
      </c>
      <c r="AJ577" s="431">
        <v>0</v>
      </c>
      <c r="AK577" s="431">
        <v>0</v>
      </c>
      <c r="AL577" s="432">
        <v>0</v>
      </c>
      <c r="AM577" s="431">
        <v>0</v>
      </c>
      <c r="AN577" s="432">
        <v>0</v>
      </c>
      <c r="AO577" s="431">
        <v>0</v>
      </c>
      <c r="AP577" s="431">
        <v>0</v>
      </c>
      <c r="AQ577" s="431"/>
    </row>
    <row r="578" spans="1:43" ht="12.75" customHeight="1">
      <c r="A578" s="157">
        <v>577</v>
      </c>
      <c r="B578" s="344">
        <v>42150</v>
      </c>
      <c r="C578" s="360" t="s">
        <v>1321</v>
      </c>
      <c r="D578" s="430" t="s">
        <v>1251</v>
      </c>
      <c r="E578" s="232" t="s">
        <v>1308</v>
      </c>
      <c r="F578" s="232" t="s">
        <v>7095</v>
      </c>
      <c r="G578" s="359"/>
      <c r="H578" s="231" t="s">
        <v>7308</v>
      </c>
      <c r="I578" s="359"/>
      <c r="J578" s="232" t="s">
        <v>7165</v>
      </c>
      <c r="K578" s="232" t="s">
        <v>7127</v>
      </c>
      <c r="L578" s="430" t="s">
        <v>1256</v>
      </c>
      <c r="M578" s="430" t="s">
        <v>7158</v>
      </c>
      <c r="N578" s="430" t="s">
        <v>1261</v>
      </c>
      <c r="O578" s="162">
        <v>500</v>
      </c>
      <c r="P578" s="163">
        <v>500</v>
      </c>
      <c r="Q578" s="163"/>
      <c r="R578" s="431"/>
      <c r="S578" s="162">
        <v>0</v>
      </c>
      <c r="T578" s="162">
        <v>0</v>
      </c>
      <c r="U578" s="162">
        <v>0</v>
      </c>
      <c r="V578" s="162">
        <v>0</v>
      </c>
      <c r="W578" s="162">
        <v>0</v>
      </c>
      <c r="X578" s="162">
        <v>500</v>
      </c>
      <c r="Y578" s="162">
        <v>0</v>
      </c>
      <c r="Z578" s="162">
        <v>0</v>
      </c>
      <c r="AA578" s="162">
        <v>0</v>
      </c>
      <c r="AB578" s="162">
        <v>0</v>
      </c>
      <c r="AC578" s="162">
        <v>0</v>
      </c>
      <c r="AD578" s="431">
        <v>0</v>
      </c>
      <c r="AE578" s="431">
        <v>0</v>
      </c>
      <c r="AF578" s="431">
        <v>0</v>
      </c>
      <c r="AG578" s="162">
        <v>500</v>
      </c>
      <c r="AH578" s="431">
        <v>0</v>
      </c>
      <c r="AI578" s="162">
        <v>500</v>
      </c>
      <c r="AJ578" s="431">
        <v>0</v>
      </c>
      <c r="AK578" s="431">
        <v>0</v>
      </c>
      <c r="AL578" s="432">
        <v>0</v>
      </c>
      <c r="AM578" s="431">
        <v>0</v>
      </c>
      <c r="AN578" s="432">
        <v>0</v>
      </c>
      <c r="AO578" s="431">
        <v>0</v>
      </c>
      <c r="AP578" s="431">
        <v>0</v>
      </c>
      <c r="AQ578" s="431"/>
    </row>
    <row r="579" spans="1:43" ht="12.75" customHeight="1">
      <c r="A579" s="157">
        <v>578</v>
      </c>
      <c r="B579" s="344">
        <v>42151</v>
      </c>
      <c r="C579" s="360" t="s">
        <v>1289</v>
      </c>
      <c r="D579" s="430" t="s">
        <v>1251</v>
      </c>
      <c r="E579" s="430" t="s">
        <v>1289</v>
      </c>
      <c r="F579" s="430" t="s">
        <v>7087</v>
      </c>
      <c r="G579" s="359"/>
      <c r="H579" s="430" t="s">
        <v>7088</v>
      </c>
      <c r="I579" s="359"/>
      <c r="J579" s="430"/>
      <c r="K579" s="430" t="s">
        <v>7127</v>
      </c>
      <c r="L579" s="430" t="s">
        <v>1256</v>
      </c>
      <c r="M579" s="430" t="s">
        <v>7158</v>
      </c>
      <c r="N579" s="430" t="s">
        <v>1261</v>
      </c>
      <c r="O579" s="354">
        <v>50</v>
      </c>
      <c r="P579" s="353">
        <v>50</v>
      </c>
      <c r="Q579" s="353"/>
      <c r="R579" s="431"/>
      <c r="S579" s="431">
        <v>0</v>
      </c>
      <c r="T579" s="431">
        <v>0</v>
      </c>
      <c r="U579" s="431">
        <v>0</v>
      </c>
      <c r="V579" s="431">
        <v>200</v>
      </c>
      <c r="W579" s="431">
        <v>200</v>
      </c>
      <c r="X579" s="431">
        <v>0</v>
      </c>
      <c r="Y579" s="431">
        <v>0</v>
      </c>
      <c r="Z579" s="431">
        <v>0</v>
      </c>
      <c r="AA579" s="431">
        <v>0</v>
      </c>
      <c r="AB579" s="431">
        <v>50</v>
      </c>
      <c r="AC579" s="431">
        <v>50</v>
      </c>
      <c r="AD579" s="431">
        <v>0</v>
      </c>
      <c r="AE579" s="431">
        <v>0</v>
      </c>
      <c r="AF579" s="431">
        <v>0</v>
      </c>
      <c r="AG579" s="431">
        <v>0</v>
      </c>
      <c r="AH579" s="431">
        <v>0</v>
      </c>
      <c r="AI579" s="431">
        <v>50</v>
      </c>
      <c r="AJ579" s="431">
        <v>0</v>
      </c>
      <c r="AK579" s="431">
        <v>50</v>
      </c>
      <c r="AL579" s="431">
        <v>0</v>
      </c>
      <c r="AM579" s="431">
        <v>0</v>
      </c>
      <c r="AN579" s="431">
        <v>0</v>
      </c>
      <c r="AO579" s="431">
        <v>0</v>
      </c>
      <c r="AP579" s="431">
        <v>200</v>
      </c>
      <c r="AQ579" s="431"/>
    </row>
    <row r="580" spans="1:43" ht="12.75" customHeight="1">
      <c r="A580" s="157">
        <v>579</v>
      </c>
      <c r="B580" s="344">
        <v>42151</v>
      </c>
      <c r="C580" s="360" t="s">
        <v>1289</v>
      </c>
      <c r="D580" s="430" t="s">
        <v>1251</v>
      </c>
      <c r="E580" s="430" t="s">
        <v>1289</v>
      </c>
      <c r="F580" s="430" t="s">
        <v>7106</v>
      </c>
      <c r="G580" s="359"/>
      <c r="H580" s="430" t="s">
        <v>7117</v>
      </c>
      <c r="I580" s="359"/>
      <c r="J580" s="430"/>
      <c r="K580" s="430" t="s">
        <v>7127</v>
      </c>
      <c r="L580" s="430" t="s">
        <v>1256</v>
      </c>
      <c r="M580" s="430" t="s">
        <v>7158</v>
      </c>
      <c r="N580" s="430" t="s">
        <v>1261</v>
      </c>
      <c r="O580" s="354">
        <v>100</v>
      </c>
      <c r="P580" s="353">
        <v>100</v>
      </c>
      <c r="Q580" s="353"/>
      <c r="R580" s="431"/>
      <c r="S580" s="431">
        <v>0</v>
      </c>
      <c r="T580" s="431">
        <v>0</v>
      </c>
      <c r="U580" s="431">
        <v>0</v>
      </c>
      <c r="V580" s="431">
        <v>400</v>
      </c>
      <c r="W580" s="431">
        <v>400</v>
      </c>
      <c r="X580" s="431">
        <v>0</v>
      </c>
      <c r="Y580" s="431">
        <v>0</v>
      </c>
      <c r="Z580" s="431">
        <v>0</v>
      </c>
      <c r="AA580" s="431">
        <v>0</v>
      </c>
      <c r="AB580" s="431">
        <v>100</v>
      </c>
      <c r="AC580" s="431">
        <v>100</v>
      </c>
      <c r="AD580" s="431">
        <v>0</v>
      </c>
      <c r="AE580" s="431">
        <v>0</v>
      </c>
      <c r="AF580" s="431">
        <v>0</v>
      </c>
      <c r="AG580" s="431">
        <v>0</v>
      </c>
      <c r="AH580" s="431">
        <v>0</v>
      </c>
      <c r="AI580" s="431">
        <v>100</v>
      </c>
      <c r="AJ580" s="431">
        <v>0</v>
      </c>
      <c r="AK580" s="431">
        <v>100</v>
      </c>
      <c r="AL580" s="431">
        <v>0</v>
      </c>
      <c r="AM580" s="431">
        <v>0</v>
      </c>
      <c r="AN580" s="431">
        <v>0</v>
      </c>
      <c r="AO580" s="431">
        <v>0</v>
      </c>
      <c r="AP580" s="431">
        <v>400</v>
      </c>
      <c r="AQ580" s="431"/>
    </row>
    <row r="581" spans="1:43" ht="12.75" customHeight="1">
      <c r="A581" s="157">
        <v>580</v>
      </c>
      <c r="B581" s="344">
        <v>42151</v>
      </c>
      <c r="C581" s="360" t="s">
        <v>1289</v>
      </c>
      <c r="D581" s="430" t="s">
        <v>1251</v>
      </c>
      <c r="E581" s="430" t="s">
        <v>1289</v>
      </c>
      <c r="F581" s="430" t="s">
        <v>7120</v>
      </c>
      <c r="G581" s="359"/>
      <c r="H581" s="430" t="s">
        <v>7230</v>
      </c>
      <c r="I581" s="359"/>
      <c r="J581" s="430"/>
      <c r="K581" s="430" t="s">
        <v>7127</v>
      </c>
      <c r="L581" s="430" t="s">
        <v>1256</v>
      </c>
      <c r="M581" s="430" t="s">
        <v>7158</v>
      </c>
      <c r="N581" s="430" t="s">
        <v>1261</v>
      </c>
      <c r="O581" s="354">
        <v>65</v>
      </c>
      <c r="P581" s="353">
        <v>65</v>
      </c>
      <c r="Q581" s="353"/>
      <c r="R581" s="431"/>
      <c r="S581" s="431">
        <v>0</v>
      </c>
      <c r="T581" s="431">
        <v>0</v>
      </c>
      <c r="U581" s="431">
        <v>0</v>
      </c>
      <c r="V581" s="431">
        <v>260</v>
      </c>
      <c r="W581" s="431">
        <v>260</v>
      </c>
      <c r="X581" s="431">
        <v>0</v>
      </c>
      <c r="Y581" s="431">
        <v>0</v>
      </c>
      <c r="Z581" s="431">
        <v>0</v>
      </c>
      <c r="AA581" s="431">
        <v>0</v>
      </c>
      <c r="AB581" s="431">
        <v>65</v>
      </c>
      <c r="AC581" s="431">
        <v>65</v>
      </c>
      <c r="AD581" s="431">
        <v>0</v>
      </c>
      <c r="AE581" s="431">
        <v>0</v>
      </c>
      <c r="AF581" s="431">
        <v>0</v>
      </c>
      <c r="AG581" s="431">
        <v>0</v>
      </c>
      <c r="AH581" s="431">
        <v>0</v>
      </c>
      <c r="AI581" s="431">
        <v>65</v>
      </c>
      <c r="AJ581" s="431">
        <v>0</v>
      </c>
      <c r="AK581" s="431">
        <v>65</v>
      </c>
      <c r="AL581" s="431">
        <v>0</v>
      </c>
      <c r="AM581" s="431"/>
      <c r="AN581" s="432"/>
      <c r="AO581" s="431"/>
      <c r="AP581" s="431">
        <v>260</v>
      </c>
      <c r="AQ581" s="431"/>
    </row>
    <row r="582" spans="1:43" ht="12.75" customHeight="1">
      <c r="A582" s="157">
        <v>581</v>
      </c>
      <c r="B582" s="344">
        <v>42152</v>
      </c>
      <c r="C582" s="360" t="s">
        <v>1321</v>
      </c>
      <c r="D582" s="430" t="s">
        <v>1251</v>
      </c>
      <c r="E582" s="232" t="s">
        <v>1321</v>
      </c>
      <c r="F582" s="232" t="s">
        <v>7101</v>
      </c>
      <c r="G582" s="359"/>
      <c r="H582" s="232" t="s">
        <v>7300</v>
      </c>
      <c r="I582" s="359"/>
      <c r="J582" s="232" t="s">
        <v>7169</v>
      </c>
      <c r="K582" s="232" t="s">
        <v>1259</v>
      </c>
      <c r="L582" s="430" t="s">
        <v>1256</v>
      </c>
      <c r="M582" s="430" t="s">
        <v>7158</v>
      </c>
      <c r="N582" s="430" t="s">
        <v>1261</v>
      </c>
      <c r="O582" s="162">
        <v>31</v>
      </c>
      <c r="P582" s="163">
        <v>31</v>
      </c>
      <c r="Q582" s="163"/>
      <c r="R582" s="431"/>
      <c r="S582" s="162">
        <v>0</v>
      </c>
      <c r="T582" s="162">
        <v>0</v>
      </c>
      <c r="U582" s="162">
        <v>31</v>
      </c>
      <c r="V582" s="162">
        <v>186</v>
      </c>
      <c r="W582" s="162">
        <v>1116</v>
      </c>
      <c r="X582" s="162">
        <v>31</v>
      </c>
      <c r="Y582" s="162">
        <v>31</v>
      </c>
      <c r="Z582" s="162">
        <v>0</v>
      </c>
      <c r="AA582" s="162">
        <v>0</v>
      </c>
      <c r="AB582" s="162">
        <v>31</v>
      </c>
      <c r="AC582" s="162">
        <v>31</v>
      </c>
      <c r="AD582" s="431">
        <v>0</v>
      </c>
      <c r="AE582" s="431">
        <v>0</v>
      </c>
      <c r="AF582" s="431">
        <v>0</v>
      </c>
      <c r="AG582" s="162">
        <v>0</v>
      </c>
      <c r="AH582" s="431">
        <v>0</v>
      </c>
      <c r="AI582" s="162">
        <v>31</v>
      </c>
      <c r="AJ582" s="431">
        <v>0</v>
      </c>
      <c r="AK582" s="431">
        <v>0</v>
      </c>
      <c r="AL582" s="432">
        <v>0</v>
      </c>
      <c r="AM582" s="431">
        <v>0</v>
      </c>
      <c r="AN582" s="432">
        <v>0</v>
      </c>
      <c r="AO582" s="431">
        <v>0</v>
      </c>
      <c r="AP582" s="431">
        <v>0</v>
      </c>
      <c r="AQ582" s="431"/>
    </row>
    <row r="583" spans="1:43" ht="12.75" customHeight="1">
      <c r="A583" s="157">
        <v>582</v>
      </c>
      <c r="B583" s="344">
        <v>42152</v>
      </c>
      <c r="C583" s="360" t="s">
        <v>1321</v>
      </c>
      <c r="D583" s="430" t="s">
        <v>1251</v>
      </c>
      <c r="E583" s="232" t="s">
        <v>1321</v>
      </c>
      <c r="F583" s="232" t="s">
        <v>7101</v>
      </c>
      <c r="G583" s="359"/>
      <c r="H583" s="232" t="s">
        <v>7300</v>
      </c>
      <c r="I583" s="359"/>
      <c r="J583" s="232" t="s">
        <v>7169</v>
      </c>
      <c r="K583" s="232" t="s">
        <v>1259</v>
      </c>
      <c r="L583" s="430" t="s">
        <v>1256</v>
      </c>
      <c r="M583" s="430" t="s">
        <v>7158</v>
      </c>
      <c r="N583" s="430" t="s">
        <v>1261</v>
      </c>
      <c r="O583" s="162">
        <v>230</v>
      </c>
      <c r="P583" s="163">
        <v>230</v>
      </c>
      <c r="Q583" s="163"/>
      <c r="R583" s="431"/>
      <c r="S583" s="162">
        <v>0</v>
      </c>
      <c r="T583" s="162">
        <v>0</v>
      </c>
      <c r="U583" s="162">
        <v>230</v>
      </c>
      <c r="V583" s="162">
        <v>1380</v>
      </c>
      <c r="W583" s="162">
        <v>8280</v>
      </c>
      <c r="X583" s="162">
        <v>230</v>
      </c>
      <c r="Y583" s="162">
        <v>230</v>
      </c>
      <c r="Z583" s="162">
        <v>0</v>
      </c>
      <c r="AA583" s="162">
        <v>0</v>
      </c>
      <c r="AB583" s="162">
        <v>230</v>
      </c>
      <c r="AC583" s="162">
        <v>230</v>
      </c>
      <c r="AD583" s="431">
        <v>0</v>
      </c>
      <c r="AE583" s="431">
        <v>0</v>
      </c>
      <c r="AF583" s="431">
        <v>0</v>
      </c>
      <c r="AG583" s="162">
        <v>0</v>
      </c>
      <c r="AH583" s="431">
        <v>0</v>
      </c>
      <c r="AI583" s="162">
        <v>230</v>
      </c>
      <c r="AJ583" s="431">
        <v>0</v>
      </c>
      <c r="AK583" s="431">
        <v>0</v>
      </c>
      <c r="AL583" s="432">
        <v>0</v>
      </c>
      <c r="AM583" s="431">
        <v>0</v>
      </c>
      <c r="AN583" s="432">
        <v>0</v>
      </c>
      <c r="AO583" s="431">
        <v>0</v>
      </c>
      <c r="AP583" s="431">
        <v>0</v>
      </c>
      <c r="AQ583" s="431"/>
    </row>
    <row r="584" spans="1:43" ht="12.75" customHeight="1">
      <c r="A584" s="157">
        <v>583</v>
      </c>
      <c r="B584" s="344">
        <v>42155</v>
      </c>
      <c r="C584" s="360" t="s">
        <v>1321</v>
      </c>
      <c r="D584" s="430" t="s">
        <v>1251</v>
      </c>
      <c r="E584" s="232" t="s">
        <v>1321</v>
      </c>
      <c r="F584" s="232" t="s">
        <v>7101</v>
      </c>
      <c r="G584" s="359"/>
      <c r="H584" s="232" t="s">
        <v>7299</v>
      </c>
      <c r="I584" s="359"/>
      <c r="J584" s="232" t="s">
        <v>7169</v>
      </c>
      <c r="K584" s="232" t="s">
        <v>1259</v>
      </c>
      <c r="L584" s="430" t="s">
        <v>1256</v>
      </c>
      <c r="M584" s="430" t="s">
        <v>7158</v>
      </c>
      <c r="N584" s="430" t="s">
        <v>1261</v>
      </c>
      <c r="O584" s="162">
        <v>50</v>
      </c>
      <c r="P584" s="163">
        <v>50</v>
      </c>
      <c r="Q584" s="163"/>
      <c r="R584" s="431"/>
      <c r="S584" s="162">
        <v>0</v>
      </c>
      <c r="T584" s="162">
        <v>0</v>
      </c>
      <c r="U584" s="162">
        <v>50</v>
      </c>
      <c r="V584" s="162">
        <v>300</v>
      </c>
      <c r="W584" s="162">
        <v>300</v>
      </c>
      <c r="X584" s="162">
        <v>50</v>
      </c>
      <c r="Y584" s="162">
        <v>50</v>
      </c>
      <c r="Z584" s="162">
        <v>0</v>
      </c>
      <c r="AA584" s="162">
        <v>0</v>
      </c>
      <c r="AB584" s="162">
        <v>50</v>
      </c>
      <c r="AC584" s="162">
        <v>50</v>
      </c>
      <c r="AD584" s="431">
        <v>0</v>
      </c>
      <c r="AE584" s="431">
        <v>0</v>
      </c>
      <c r="AF584" s="431">
        <v>0</v>
      </c>
      <c r="AG584" s="162">
        <v>0</v>
      </c>
      <c r="AH584" s="431">
        <v>0</v>
      </c>
      <c r="AI584" s="162">
        <v>50</v>
      </c>
      <c r="AJ584" s="431">
        <v>0</v>
      </c>
      <c r="AK584" s="431">
        <v>0</v>
      </c>
      <c r="AL584" s="432">
        <v>0</v>
      </c>
      <c r="AM584" s="431">
        <v>0</v>
      </c>
      <c r="AN584" s="432">
        <v>0</v>
      </c>
      <c r="AO584" s="431">
        <v>0</v>
      </c>
      <c r="AP584" s="431">
        <v>0</v>
      </c>
      <c r="AQ584" s="431"/>
    </row>
    <row r="585" spans="1:43" ht="12.75" customHeight="1">
      <c r="A585" s="157">
        <v>584</v>
      </c>
      <c r="B585" s="344">
        <v>42155</v>
      </c>
      <c r="C585" s="360" t="s">
        <v>1321</v>
      </c>
      <c r="D585" s="430" t="s">
        <v>1251</v>
      </c>
      <c r="E585" s="232" t="s">
        <v>1321</v>
      </c>
      <c r="F585" s="232" t="s">
        <v>7101</v>
      </c>
      <c r="G585" s="359"/>
      <c r="H585" s="232" t="s">
        <v>7299</v>
      </c>
      <c r="I585" s="359"/>
      <c r="J585" s="232" t="s">
        <v>7169</v>
      </c>
      <c r="K585" s="232" t="s">
        <v>1259</v>
      </c>
      <c r="L585" s="430" t="s">
        <v>1256</v>
      </c>
      <c r="M585" s="430" t="s">
        <v>7158</v>
      </c>
      <c r="N585" s="430" t="s">
        <v>1261</v>
      </c>
      <c r="O585" s="162">
        <v>11</v>
      </c>
      <c r="P585" s="163">
        <v>11</v>
      </c>
      <c r="Q585" s="163"/>
      <c r="R585" s="431"/>
      <c r="S585" s="162">
        <v>0</v>
      </c>
      <c r="T585" s="162">
        <v>0</v>
      </c>
      <c r="U585" s="162">
        <v>11</v>
      </c>
      <c r="V585" s="162">
        <v>66</v>
      </c>
      <c r="W585" s="162">
        <v>66</v>
      </c>
      <c r="X585" s="162">
        <v>11</v>
      </c>
      <c r="Y585" s="162">
        <v>11</v>
      </c>
      <c r="Z585" s="162">
        <v>0</v>
      </c>
      <c r="AA585" s="162">
        <v>0</v>
      </c>
      <c r="AB585" s="162">
        <v>11</v>
      </c>
      <c r="AC585" s="162">
        <v>11</v>
      </c>
      <c r="AD585" s="431">
        <v>0</v>
      </c>
      <c r="AE585" s="431">
        <v>0</v>
      </c>
      <c r="AF585" s="431">
        <v>0</v>
      </c>
      <c r="AG585" s="162">
        <v>0</v>
      </c>
      <c r="AH585" s="431">
        <v>0</v>
      </c>
      <c r="AI585" s="162">
        <v>11</v>
      </c>
      <c r="AJ585" s="431">
        <v>0</v>
      </c>
      <c r="AK585" s="431">
        <v>0</v>
      </c>
      <c r="AL585" s="432">
        <v>0</v>
      </c>
      <c r="AM585" s="431">
        <v>0</v>
      </c>
      <c r="AN585" s="432">
        <v>0</v>
      </c>
      <c r="AO585" s="431">
        <v>0</v>
      </c>
      <c r="AP585" s="431">
        <v>0</v>
      </c>
      <c r="AQ585" s="431"/>
    </row>
    <row r="586" spans="1:43" ht="12.75" customHeight="1">
      <c r="A586" s="157">
        <v>585</v>
      </c>
      <c r="B586" s="344">
        <v>42155</v>
      </c>
      <c r="C586" s="360" t="s">
        <v>1321</v>
      </c>
      <c r="D586" s="430" t="s">
        <v>1251</v>
      </c>
      <c r="E586" s="232" t="s">
        <v>1321</v>
      </c>
      <c r="F586" s="232" t="s">
        <v>7101</v>
      </c>
      <c r="G586" s="359"/>
      <c r="H586" s="232" t="s">
        <v>7299</v>
      </c>
      <c r="I586" s="359"/>
      <c r="J586" s="232" t="s">
        <v>7169</v>
      </c>
      <c r="K586" s="232" t="s">
        <v>1259</v>
      </c>
      <c r="L586" s="430" t="s">
        <v>1256</v>
      </c>
      <c r="M586" s="430" t="s">
        <v>7158</v>
      </c>
      <c r="N586" s="430" t="s">
        <v>1261</v>
      </c>
      <c r="O586" s="162">
        <v>20</v>
      </c>
      <c r="P586" s="163">
        <v>20</v>
      </c>
      <c r="Q586" s="163"/>
      <c r="R586" s="431"/>
      <c r="S586" s="162">
        <v>0</v>
      </c>
      <c r="T586" s="162">
        <v>0</v>
      </c>
      <c r="U586" s="162">
        <v>20</v>
      </c>
      <c r="V586" s="162">
        <v>120</v>
      </c>
      <c r="W586" s="162">
        <v>120</v>
      </c>
      <c r="X586" s="162">
        <v>20</v>
      </c>
      <c r="Y586" s="162">
        <v>20</v>
      </c>
      <c r="Z586" s="162">
        <v>0</v>
      </c>
      <c r="AA586" s="162">
        <v>0</v>
      </c>
      <c r="AB586" s="162">
        <v>20</v>
      </c>
      <c r="AC586" s="162">
        <v>20</v>
      </c>
      <c r="AD586" s="431">
        <v>0</v>
      </c>
      <c r="AE586" s="431">
        <v>0</v>
      </c>
      <c r="AF586" s="431">
        <v>0</v>
      </c>
      <c r="AG586" s="162">
        <v>0</v>
      </c>
      <c r="AH586" s="431">
        <v>0</v>
      </c>
      <c r="AI586" s="162">
        <v>20</v>
      </c>
      <c r="AJ586" s="431">
        <v>0</v>
      </c>
      <c r="AK586" s="431">
        <v>0</v>
      </c>
      <c r="AL586" s="432">
        <v>0</v>
      </c>
      <c r="AM586" s="431">
        <v>0</v>
      </c>
      <c r="AN586" s="432">
        <v>0</v>
      </c>
      <c r="AO586" s="431">
        <v>0</v>
      </c>
      <c r="AP586" s="431">
        <v>0</v>
      </c>
      <c r="AQ586" s="431"/>
    </row>
    <row r="587" spans="1:43" ht="12.75" customHeight="1">
      <c r="A587" s="157">
        <v>586</v>
      </c>
      <c r="B587" s="344">
        <v>42155</v>
      </c>
      <c r="C587" s="360" t="s">
        <v>1321</v>
      </c>
      <c r="D587" s="430" t="s">
        <v>1251</v>
      </c>
      <c r="E587" s="232" t="s">
        <v>1321</v>
      </c>
      <c r="F587" s="232" t="s">
        <v>7101</v>
      </c>
      <c r="G587" s="359"/>
      <c r="H587" s="232" t="s">
        <v>7299</v>
      </c>
      <c r="I587" s="359"/>
      <c r="J587" s="232" t="s">
        <v>7169</v>
      </c>
      <c r="K587" s="232" t="s">
        <v>1259</v>
      </c>
      <c r="L587" s="430" t="s">
        <v>1256</v>
      </c>
      <c r="M587" s="430" t="s">
        <v>7158</v>
      </c>
      <c r="N587" s="430" t="s">
        <v>1261</v>
      </c>
      <c r="O587" s="162">
        <v>192</v>
      </c>
      <c r="P587" s="163">
        <v>192</v>
      </c>
      <c r="Q587" s="163"/>
      <c r="R587" s="431"/>
      <c r="S587" s="162">
        <v>0</v>
      </c>
      <c r="T587" s="162">
        <v>0</v>
      </c>
      <c r="U587" s="162">
        <v>192</v>
      </c>
      <c r="V587" s="162">
        <v>1152</v>
      </c>
      <c r="W587" s="162">
        <v>1152</v>
      </c>
      <c r="X587" s="162">
        <v>192</v>
      </c>
      <c r="Y587" s="162">
        <v>192</v>
      </c>
      <c r="Z587" s="162">
        <v>0</v>
      </c>
      <c r="AA587" s="162">
        <v>0</v>
      </c>
      <c r="AB587" s="162">
        <v>192</v>
      </c>
      <c r="AC587" s="162">
        <v>192</v>
      </c>
      <c r="AD587" s="431">
        <v>0</v>
      </c>
      <c r="AE587" s="431">
        <v>0</v>
      </c>
      <c r="AF587" s="431">
        <v>0</v>
      </c>
      <c r="AG587" s="162">
        <v>0</v>
      </c>
      <c r="AH587" s="431">
        <v>0</v>
      </c>
      <c r="AI587" s="162">
        <v>192</v>
      </c>
      <c r="AJ587" s="431">
        <v>0</v>
      </c>
      <c r="AK587" s="431">
        <v>0</v>
      </c>
      <c r="AL587" s="432">
        <v>0</v>
      </c>
      <c r="AM587" s="431">
        <v>0</v>
      </c>
      <c r="AN587" s="432">
        <v>0</v>
      </c>
      <c r="AO587" s="431">
        <v>0</v>
      </c>
      <c r="AP587" s="431">
        <v>0</v>
      </c>
      <c r="AQ587" s="431"/>
    </row>
    <row r="588" spans="1:43" s="62" customFormat="1" ht="12.75" customHeight="1">
      <c r="A588" s="157">
        <v>587</v>
      </c>
      <c r="B588" s="344">
        <v>42155</v>
      </c>
      <c r="C588" s="360" t="s">
        <v>1321</v>
      </c>
      <c r="D588" s="430" t="s">
        <v>1251</v>
      </c>
      <c r="E588" s="232" t="s">
        <v>1321</v>
      </c>
      <c r="F588" s="232" t="s">
        <v>7101</v>
      </c>
      <c r="G588" s="359"/>
      <c r="H588" s="232" t="s">
        <v>7299</v>
      </c>
      <c r="I588" s="359"/>
      <c r="J588" s="232" t="s">
        <v>7169</v>
      </c>
      <c r="K588" s="232" t="s">
        <v>1259</v>
      </c>
      <c r="L588" s="430" t="s">
        <v>1256</v>
      </c>
      <c r="M588" s="430" t="s">
        <v>7158</v>
      </c>
      <c r="N588" s="430" t="s">
        <v>1261</v>
      </c>
      <c r="O588" s="162">
        <v>31</v>
      </c>
      <c r="P588" s="163">
        <v>31</v>
      </c>
      <c r="Q588" s="163"/>
      <c r="R588" s="431"/>
      <c r="S588" s="162">
        <v>0</v>
      </c>
      <c r="T588" s="162">
        <v>0</v>
      </c>
      <c r="U588" s="162">
        <v>31</v>
      </c>
      <c r="V588" s="162">
        <v>186</v>
      </c>
      <c r="W588" s="162">
        <v>186</v>
      </c>
      <c r="X588" s="162">
        <v>31</v>
      </c>
      <c r="Y588" s="162">
        <v>31</v>
      </c>
      <c r="Z588" s="162">
        <v>0</v>
      </c>
      <c r="AA588" s="162">
        <v>0</v>
      </c>
      <c r="AB588" s="162">
        <v>31</v>
      </c>
      <c r="AC588" s="162">
        <v>31</v>
      </c>
      <c r="AD588" s="431">
        <v>0</v>
      </c>
      <c r="AE588" s="431">
        <v>0</v>
      </c>
      <c r="AF588" s="431">
        <v>0</v>
      </c>
      <c r="AG588" s="162">
        <v>0</v>
      </c>
      <c r="AH588" s="431">
        <v>0</v>
      </c>
      <c r="AI588" s="162">
        <v>31</v>
      </c>
      <c r="AJ588" s="431">
        <v>0</v>
      </c>
      <c r="AK588" s="431">
        <v>0</v>
      </c>
      <c r="AL588" s="432">
        <v>0</v>
      </c>
      <c r="AM588" s="431">
        <v>0</v>
      </c>
      <c r="AN588" s="432">
        <v>0</v>
      </c>
      <c r="AO588" s="431">
        <v>0</v>
      </c>
      <c r="AP588" s="431">
        <v>0</v>
      </c>
      <c r="AQ588" s="422"/>
    </row>
    <row r="589" spans="1:43" ht="12.75" customHeight="1">
      <c r="A589" s="157">
        <v>588</v>
      </c>
      <c r="B589" s="344">
        <v>42155</v>
      </c>
      <c r="C589" s="360" t="s">
        <v>1321</v>
      </c>
      <c r="D589" s="430" t="s">
        <v>1251</v>
      </c>
      <c r="E589" s="232" t="s">
        <v>1321</v>
      </c>
      <c r="F589" s="232" t="s">
        <v>7101</v>
      </c>
      <c r="G589" s="359"/>
      <c r="H589" s="232" t="s">
        <v>7300</v>
      </c>
      <c r="I589" s="359"/>
      <c r="J589" s="232" t="s">
        <v>7169</v>
      </c>
      <c r="K589" s="232" t="s">
        <v>1259</v>
      </c>
      <c r="L589" s="430" t="s">
        <v>1256</v>
      </c>
      <c r="M589" s="430" t="s">
        <v>7158</v>
      </c>
      <c r="N589" s="430" t="s">
        <v>1261</v>
      </c>
      <c r="O589" s="162">
        <v>30</v>
      </c>
      <c r="P589" s="163">
        <v>30</v>
      </c>
      <c r="Q589" s="163"/>
      <c r="R589" s="431"/>
      <c r="S589" s="162">
        <v>0</v>
      </c>
      <c r="T589" s="162">
        <v>0</v>
      </c>
      <c r="U589" s="162">
        <v>30</v>
      </c>
      <c r="V589" s="162">
        <v>180</v>
      </c>
      <c r="W589" s="162">
        <v>1080</v>
      </c>
      <c r="X589" s="162">
        <v>30</v>
      </c>
      <c r="Y589" s="162">
        <v>30</v>
      </c>
      <c r="Z589" s="162">
        <v>0</v>
      </c>
      <c r="AA589" s="162">
        <v>0</v>
      </c>
      <c r="AB589" s="162">
        <v>30</v>
      </c>
      <c r="AC589" s="162">
        <v>30</v>
      </c>
      <c r="AD589" s="431">
        <v>0</v>
      </c>
      <c r="AE589" s="431">
        <v>0</v>
      </c>
      <c r="AF589" s="431">
        <v>0</v>
      </c>
      <c r="AG589" s="162">
        <v>0</v>
      </c>
      <c r="AH589" s="431">
        <v>0</v>
      </c>
      <c r="AI589" s="162">
        <v>30</v>
      </c>
      <c r="AJ589" s="431">
        <v>0</v>
      </c>
      <c r="AK589" s="431">
        <v>0</v>
      </c>
      <c r="AL589" s="432">
        <v>0</v>
      </c>
      <c r="AM589" s="431">
        <v>0</v>
      </c>
      <c r="AN589" s="432">
        <v>0</v>
      </c>
      <c r="AO589" s="431">
        <v>0</v>
      </c>
      <c r="AP589" s="431">
        <v>0</v>
      </c>
      <c r="AQ589" s="431"/>
    </row>
    <row r="590" spans="1:43" ht="12.75" customHeight="1">
      <c r="A590" s="157">
        <v>589</v>
      </c>
      <c r="B590" s="344">
        <v>42155</v>
      </c>
      <c r="C590" s="360" t="s">
        <v>1321</v>
      </c>
      <c r="D590" s="430" t="s">
        <v>1251</v>
      </c>
      <c r="E590" s="232" t="s">
        <v>1321</v>
      </c>
      <c r="F590" s="232" t="s">
        <v>7101</v>
      </c>
      <c r="G590" s="359"/>
      <c r="H590" s="232" t="s">
        <v>7300</v>
      </c>
      <c r="I590" s="359"/>
      <c r="J590" s="232" t="s">
        <v>7169</v>
      </c>
      <c r="K590" s="232" t="s">
        <v>1259</v>
      </c>
      <c r="L590" s="430" t="s">
        <v>1256</v>
      </c>
      <c r="M590" s="430" t="s">
        <v>7158</v>
      </c>
      <c r="N590" s="430" t="s">
        <v>1261</v>
      </c>
      <c r="O590" s="162">
        <v>67</v>
      </c>
      <c r="P590" s="163">
        <v>67</v>
      </c>
      <c r="Q590" s="163"/>
      <c r="R590" s="431"/>
      <c r="S590" s="162">
        <v>0</v>
      </c>
      <c r="T590" s="162">
        <v>0</v>
      </c>
      <c r="U590" s="162">
        <v>67</v>
      </c>
      <c r="V590" s="162">
        <v>402</v>
      </c>
      <c r="W590" s="162">
        <v>402</v>
      </c>
      <c r="X590" s="162">
        <v>67</v>
      </c>
      <c r="Y590" s="162">
        <v>67</v>
      </c>
      <c r="Z590" s="162">
        <v>0</v>
      </c>
      <c r="AA590" s="162">
        <v>0</v>
      </c>
      <c r="AB590" s="162">
        <v>67</v>
      </c>
      <c r="AC590" s="162">
        <v>67</v>
      </c>
      <c r="AD590" s="431">
        <v>0</v>
      </c>
      <c r="AE590" s="431">
        <v>0</v>
      </c>
      <c r="AF590" s="431">
        <v>0</v>
      </c>
      <c r="AG590" s="162">
        <v>0</v>
      </c>
      <c r="AH590" s="431">
        <v>0</v>
      </c>
      <c r="AI590" s="162">
        <v>67</v>
      </c>
      <c r="AJ590" s="431">
        <v>0</v>
      </c>
      <c r="AK590" s="431">
        <v>0</v>
      </c>
      <c r="AL590" s="432">
        <v>0</v>
      </c>
      <c r="AM590" s="431">
        <v>0</v>
      </c>
      <c r="AN590" s="432">
        <v>0</v>
      </c>
      <c r="AO590" s="431">
        <v>0</v>
      </c>
      <c r="AP590" s="431">
        <v>0</v>
      </c>
      <c r="AQ590" s="431"/>
    </row>
    <row r="591" spans="1:43" ht="12.75" customHeight="1">
      <c r="A591" s="157">
        <v>590</v>
      </c>
      <c r="B591" s="345">
        <v>42155</v>
      </c>
      <c r="C591" s="415" t="s">
        <v>1321</v>
      </c>
      <c r="D591" s="415" t="s">
        <v>1251</v>
      </c>
      <c r="E591" s="241" t="s">
        <v>1308</v>
      </c>
      <c r="F591" s="241" t="s">
        <v>7095</v>
      </c>
      <c r="G591" s="60"/>
      <c r="H591" s="241" t="s">
        <v>7308</v>
      </c>
      <c r="I591" s="60"/>
      <c r="J591" s="241" t="s">
        <v>7165</v>
      </c>
      <c r="K591" s="241" t="s">
        <v>1259</v>
      </c>
      <c r="L591" s="415" t="s">
        <v>1256</v>
      </c>
      <c r="M591" s="415" t="s">
        <v>7158</v>
      </c>
      <c r="N591" s="415" t="s">
        <v>1261</v>
      </c>
      <c r="O591" s="163">
        <v>785</v>
      </c>
      <c r="P591" s="163">
        <v>785</v>
      </c>
      <c r="Q591" s="163"/>
      <c r="R591" s="422"/>
      <c r="S591" s="163">
        <v>0</v>
      </c>
      <c r="T591" s="163">
        <v>0</v>
      </c>
      <c r="U591" s="163">
        <v>0</v>
      </c>
      <c r="V591" s="163">
        <v>0</v>
      </c>
      <c r="W591" s="163">
        <v>0</v>
      </c>
      <c r="X591" s="163">
        <v>785</v>
      </c>
      <c r="Y591" s="163">
        <v>0</v>
      </c>
      <c r="Z591" s="163">
        <v>0</v>
      </c>
      <c r="AA591" s="163">
        <v>0</v>
      </c>
      <c r="AB591" s="163">
        <v>0</v>
      </c>
      <c r="AC591" s="163">
        <v>0</v>
      </c>
      <c r="AD591" s="422">
        <v>0</v>
      </c>
      <c r="AE591" s="422">
        <v>0</v>
      </c>
      <c r="AF591" s="422">
        <v>0</v>
      </c>
      <c r="AG591" s="163">
        <v>1570</v>
      </c>
      <c r="AH591" s="422">
        <v>0</v>
      </c>
      <c r="AI591" s="163">
        <v>785</v>
      </c>
      <c r="AJ591" s="422">
        <v>0</v>
      </c>
      <c r="AK591" s="422">
        <v>0</v>
      </c>
      <c r="AL591" s="45">
        <v>0</v>
      </c>
      <c r="AM591" s="422">
        <v>0</v>
      </c>
      <c r="AN591" s="45">
        <v>0</v>
      </c>
      <c r="AO591" s="422">
        <v>0</v>
      </c>
      <c r="AP591" s="422">
        <v>0</v>
      </c>
      <c r="AQ591" s="431"/>
    </row>
    <row r="592" spans="1:43" ht="12.75" customHeight="1">
      <c r="A592" s="157">
        <v>591</v>
      </c>
      <c r="B592" s="344">
        <v>42155</v>
      </c>
      <c r="C592" s="360" t="s">
        <v>1273</v>
      </c>
      <c r="D592" s="430" t="s">
        <v>1248</v>
      </c>
      <c r="E592" s="430"/>
      <c r="F592" s="430" t="s">
        <v>7101</v>
      </c>
      <c r="G592" s="359"/>
      <c r="H592" s="430" t="s">
        <v>7261</v>
      </c>
      <c r="I592" s="359"/>
      <c r="J592" s="430"/>
      <c r="K592" s="430" t="s">
        <v>7127</v>
      </c>
      <c r="L592" s="430" t="s">
        <v>1256</v>
      </c>
      <c r="M592" s="112" t="s">
        <v>7159</v>
      </c>
      <c r="N592" s="430" t="s">
        <v>7125</v>
      </c>
      <c r="O592" s="113">
        <v>500</v>
      </c>
      <c r="P592" s="113"/>
      <c r="Q592" s="422"/>
      <c r="R592" s="113"/>
      <c r="S592" s="223"/>
      <c r="T592" s="223"/>
      <c r="U592" s="223"/>
      <c r="V592" s="223"/>
      <c r="W592" s="223"/>
      <c r="X592" s="223"/>
      <c r="Y592" s="223"/>
      <c r="Z592" s="223"/>
      <c r="AA592" s="223"/>
      <c r="AB592" s="223"/>
      <c r="AC592" s="223"/>
      <c r="AD592" s="223"/>
      <c r="AE592" s="223"/>
      <c r="AF592" s="223"/>
      <c r="AG592" s="223"/>
      <c r="AH592" s="223"/>
      <c r="AI592" s="223"/>
      <c r="AJ592" s="223"/>
      <c r="AK592" s="223"/>
      <c r="AL592" s="233"/>
      <c r="AM592" s="223"/>
      <c r="AN592" s="233"/>
      <c r="AO592" s="223"/>
      <c r="AP592" s="223"/>
      <c r="AQ592" s="223"/>
    </row>
    <row r="593" spans="1:43" ht="12.75" customHeight="1">
      <c r="A593" s="157">
        <v>592</v>
      </c>
      <c r="B593" s="344">
        <v>42155</v>
      </c>
      <c r="C593" s="360" t="s">
        <v>1273</v>
      </c>
      <c r="D593" s="430" t="s">
        <v>1248</v>
      </c>
      <c r="E593" s="430"/>
      <c r="F593" s="430" t="s">
        <v>7101</v>
      </c>
      <c r="G593" s="359"/>
      <c r="H593" s="430" t="s">
        <v>7261</v>
      </c>
      <c r="I593" s="359"/>
      <c r="J593" s="430"/>
      <c r="K593" s="430" t="s">
        <v>7127</v>
      </c>
      <c r="L593" s="430" t="s">
        <v>1256</v>
      </c>
      <c r="M593" s="430" t="s">
        <v>7158</v>
      </c>
      <c r="N593" s="430" t="s">
        <v>7125</v>
      </c>
      <c r="O593" s="44">
        <v>500</v>
      </c>
      <c r="P593" s="422"/>
      <c r="Q593" s="422"/>
      <c r="R593" s="431"/>
      <c r="S593" s="431">
        <v>0</v>
      </c>
      <c r="T593" s="431">
        <v>0</v>
      </c>
      <c r="U593" s="431">
        <v>0</v>
      </c>
      <c r="V593" s="431">
        <v>0</v>
      </c>
      <c r="W593" s="431">
        <v>0</v>
      </c>
      <c r="X593" s="431">
        <v>0</v>
      </c>
      <c r="Y593" s="431">
        <v>0</v>
      </c>
      <c r="Z593" s="431">
        <v>0</v>
      </c>
      <c r="AA593" s="431">
        <v>0</v>
      </c>
      <c r="AB593" s="431">
        <v>500</v>
      </c>
      <c r="AC593" s="431">
        <v>0</v>
      </c>
      <c r="AD593" s="431">
        <v>0</v>
      </c>
      <c r="AE593" s="431">
        <v>0</v>
      </c>
      <c r="AF593" s="431">
        <v>0</v>
      </c>
      <c r="AG593" s="431">
        <v>0</v>
      </c>
      <c r="AH593" s="431">
        <v>0</v>
      </c>
      <c r="AI593" s="431">
        <v>0</v>
      </c>
      <c r="AJ593" s="431">
        <v>0</v>
      </c>
      <c r="AK593" s="431">
        <v>0</v>
      </c>
      <c r="AL593" s="432">
        <v>0</v>
      </c>
      <c r="AM593" s="431">
        <v>0</v>
      </c>
      <c r="AN593" s="432">
        <v>0</v>
      </c>
      <c r="AO593" s="431">
        <v>0</v>
      </c>
      <c r="AP593" s="431">
        <v>0</v>
      </c>
      <c r="AQ593" s="431"/>
    </row>
    <row r="594" spans="1:43" ht="12.75" customHeight="1">
      <c r="A594" s="157">
        <v>593</v>
      </c>
      <c r="B594" s="344">
        <v>42155</v>
      </c>
      <c r="C594" s="360" t="s">
        <v>1273</v>
      </c>
      <c r="D594" s="430" t="s">
        <v>1248</v>
      </c>
      <c r="E594" s="430"/>
      <c r="F594" s="430" t="s">
        <v>7101</v>
      </c>
      <c r="G594" s="359"/>
      <c r="H594" s="430" t="s">
        <v>7102</v>
      </c>
      <c r="I594" s="430" t="s">
        <v>7102</v>
      </c>
      <c r="J594" s="430"/>
      <c r="K594" s="430" t="s">
        <v>7127</v>
      </c>
      <c r="L594" s="430" t="s">
        <v>1256</v>
      </c>
      <c r="M594" s="112" t="s">
        <v>7159</v>
      </c>
      <c r="N594" s="430" t="s">
        <v>7125</v>
      </c>
      <c r="O594" s="113">
        <v>500</v>
      </c>
      <c r="P594" s="113"/>
      <c r="Q594" s="422"/>
      <c r="R594" s="113"/>
      <c r="S594" s="223"/>
      <c r="T594" s="223"/>
      <c r="U594" s="223"/>
      <c r="V594" s="223"/>
      <c r="W594" s="223"/>
      <c r="X594" s="223"/>
      <c r="Y594" s="223"/>
      <c r="Z594" s="223"/>
      <c r="AA594" s="223"/>
      <c r="AB594" s="223"/>
      <c r="AC594" s="223"/>
      <c r="AD594" s="223"/>
      <c r="AE594" s="223"/>
      <c r="AF594" s="223"/>
      <c r="AG594" s="223"/>
      <c r="AH594" s="223"/>
      <c r="AI594" s="223"/>
      <c r="AJ594" s="223"/>
      <c r="AK594" s="223"/>
      <c r="AL594" s="233"/>
      <c r="AM594" s="223"/>
      <c r="AN594" s="233"/>
      <c r="AO594" s="223"/>
      <c r="AP594" s="223"/>
      <c r="AQ594" s="223"/>
    </row>
    <row r="595" spans="1:43" ht="12.75" customHeight="1">
      <c r="A595" s="157">
        <v>594</v>
      </c>
      <c r="B595" s="344">
        <v>42155</v>
      </c>
      <c r="C595" s="360" t="s">
        <v>1273</v>
      </c>
      <c r="D595" s="430" t="s">
        <v>1248</v>
      </c>
      <c r="E595" s="430"/>
      <c r="F595" s="430" t="s">
        <v>7101</v>
      </c>
      <c r="G595" s="359"/>
      <c r="H595" s="430" t="s">
        <v>7102</v>
      </c>
      <c r="I595" s="359"/>
      <c r="J595" s="430"/>
      <c r="K595" s="430" t="s">
        <v>7127</v>
      </c>
      <c r="L595" s="430" t="s">
        <v>1256</v>
      </c>
      <c r="M595" s="430" t="s">
        <v>7158</v>
      </c>
      <c r="N595" s="430" t="s">
        <v>7125</v>
      </c>
      <c r="O595" s="44">
        <v>500</v>
      </c>
      <c r="P595" s="422"/>
      <c r="Q595" s="422"/>
      <c r="R595" s="431"/>
      <c r="S595" s="431">
        <v>0</v>
      </c>
      <c r="T595" s="431">
        <v>0</v>
      </c>
      <c r="U595" s="431">
        <v>0</v>
      </c>
      <c r="V595" s="431">
        <v>0</v>
      </c>
      <c r="W595" s="431">
        <v>0</v>
      </c>
      <c r="X595" s="431">
        <v>0</v>
      </c>
      <c r="Y595" s="431">
        <v>0</v>
      </c>
      <c r="Z595" s="431">
        <v>0</v>
      </c>
      <c r="AA595" s="431">
        <v>0</v>
      </c>
      <c r="AB595" s="431">
        <v>500</v>
      </c>
      <c r="AC595" s="431">
        <v>0</v>
      </c>
      <c r="AD595" s="431">
        <v>0</v>
      </c>
      <c r="AE595" s="431">
        <v>0</v>
      </c>
      <c r="AF595" s="431">
        <v>0</v>
      </c>
      <c r="AG595" s="431">
        <v>0</v>
      </c>
      <c r="AH595" s="431">
        <v>0</v>
      </c>
      <c r="AI595" s="431">
        <v>0</v>
      </c>
      <c r="AJ595" s="431">
        <v>0</v>
      </c>
      <c r="AK595" s="431">
        <v>0</v>
      </c>
      <c r="AL595" s="432">
        <v>0</v>
      </c>
      <c r="AM595" s="431">
        <v>0</v>
      </c>
      <c r="AN595" s="432">
        <v>0</v>
      </c>
      <c r="AO595" s="431">
        <v>0</v>
      </c>
      <c r="AP595" s="431">
        <v>0</v>
      </c>
      <c r="AQ595" s="431"/>
    </row>
    <row r="596" spans="1:43" ht="12.75" customHeight="1">
      <c r="A596" s="157">
        <v>595</v>
      </c>
      <c r="B596" s="344">
        <v>42155</v>
      </c>
      <c r="C596" s="360" t="s">
        <v>1273</v>
      </c>
      <c r="D596" s="430" t="s">
        <v>1248</v>
      </c>
      <c r="E596" s="430"/>
      <c r="F596" s="430" t="s">
        <v>1347</v>
      </c>
      <c r="G596" s="359"/>
      <c r="H596" s="430" t="s">
        <v>1348</v>
      </c>
      <c r="I596" s="359"/>
      <c r="J596" s="430"/>
      <c r="K596" s="430" t="s">
        <v>7127</v>
      </c>
      <c r="L596" s="430" t="s">
        <v>1256</v>
      </c>
      <c r="M596" s="112" t="s">
        <v>7159</v>
      </c>
      <c r="N596" s="430" t="s">
        <v>7125</v>
      </c>
      <c r="O596" s="113">
        <v>2990</v>
      </c>
      <c r="P596" s="113"/>
      <c r="Q596" s="422"/>
      <c r="R596" s="113"/>
      <c r="S596" s="223"/>
      <c r="T596" s="223"/>
      <c r="U596" s="223"/>
      <c r="V596" s="223"/>
      <c r="W596" s="223"/>
      <c r="X596" s="223"/>
      <c r="Y596" s="223"/>
      <c r="Z596" s="223"/>
      <c r="AA596" s="223"/>
      <c r="AB596" s="223"/>
      <c r="AC596" s="223"/>
      <c r="AD596" s="223"/>
      <c r="AE596" s="223"/>
      <c r="AF596" s="223"/>
      <c r="AG596" s="223"/>
      <c r="AH596" s="223"/>
      <c r="AI596" s="223"/>
      <c r="AJ596" s="223"/>
      <c r="AK596" s="223"/>
      <c r="AL596" s="233"/>
      <c r="AM596" s="223"/>
      <c r="AN596" s="233"/>
      <c r="AO596" s="223"/>
      <c r="AP596" s="223"/>
      <c r="AQ596" s="223"/>
    </row>
    <row r="597" spans="1:43" ht="12.75" customHeight="1">
      <c r="A597" s="157">
        <v>596</v>
      </c>
      <c r="B597" s="344">
        <v>42155</v>
      </c>
      <c r="C597" s="360" t="s">
        <v>1273</v>
      </c>
      <c r="D597" s="430" t="s">
        <v>1248</v>
      </c>
      <c r="E597" s="430"/>
      <c r="F597" s="430" t="s">
        <v>7104</v>
      </c>
      <c r="G597" s="359"/>
      <c r="H597" s="430" t="s">
        <v>7105</v>
      </c>
      <c r="I597" s="359"/>
      <c r="J597" s="430"/>
      <c r="K597" s="430" t="s">
        <v>7127</v>
      </c>
      <c r="L597" s="430" t="s">
        <v>1256</v>
      </c>
      <c r="M597" s="112" t="s">
        <v>7159</v>
      </c>
      <c r="N597" s="430" t="s">
        <v>7125</v>
      </c>
      <c r="O597" s="113">
        <v>100</v>
      </c>
      <c r="P597" s="113"/>
      <c r="Q597" s="422"/>
      <c r="R597" s="113"/>
      <c r="S597" s="223"/>
      <c r="T597" s="223"/>
      <c r="U597" s="223"/>
      <c r="V597" s="223"/>
      <c r="W597" s="223"/>
      <c r="X597" s="223"/>
      <c r="Y597" s="223"/>
      <c r="Z597" s="223"/>
      <c r="AA597" s="223"/>
      <c r="AB597" s="223"/>
      <c r="AC597" s="223"/>
      <c r="AD597" s="223"/>
      <c r="AE597" s="223"/>
      <c r="AF597" s="223"/>
      <c r="AG597" s="223"/>
      <c r="AH597" s="223"/>
      <c r="AI597" s="223"/>
      <c r="AJ597" s="223"/>
      <c r="AK597" s="223"/>
      <c r="AL597" s="233"/>
      <c r="AM597" s="223"/>
      <c r="AN597" s="233"/>
      <c r="AO597" s="223"/>
      <c r="AP597" s="223"/>
      <c r="AQ597" s="223"/>
    </row>
    <row r="598" spans="1:43" ht="12.75" customHeight="1">
      <c r="A598" s="157">
        <v>597</v>
      </c>
      <c r="B598" s="344">
        <v>42155</v>
      </c>
      <c r="C598" s="360" t="s">
        <v>1279</v>
      </c>
      <c r="D598" s="430" t="s">
        <v>1250</v>
      </c>
      <c r="E598" s="430"/>
      <c r="F598" s="430" t="s">
        <v>7108</v>
      </c>
      <c r="G598" s="359"/>
      <c r="H598" s="430" t="s">
        <v>7109</v>
      </c>
      <c r="I598" s="359"/>
      <c r="J598" s="430"/>
      <c r="K598" s="430" t="s">
        <v>7127</v>
      </c>
      <c r="L598" s="430" t="s">
        <v>1256</v>
      </c>
      <c r="M598" s="430" t="s">
        <v>7158</v>
      </c>
      <c r="N598" s="430" t="s">
        <v>7125</v>
      </c>
      <c r="O598" s="44">
        <v>450</v>
      </c>
      <c r="P598" s="422"/>
      <c r="Q598" s="422"/>
      <c r="R598" s="431"/>
      <c r="S598" s="431">
        <v>0</v>
      </c>
      <c r="T598" s="431">
        <v>0</v>
      </c>
      <c r="U598" s="431">
        <v>0</v>
      </c>
      <c r="V598" s="431">
        <v>0</v>
      </c>
      <c r="W598" s="431">
        <v>0</v>
      </c>
      <c r="X598" s="431">
        <v>450</v>
      </c>
      <c r="Y598" s="431">
        <v>0</v>
      </c>
      <c r="Z598" s="431">
        <v>0</v>
      </c>
      <c r="AA598" s="431">
        <v>0</v>
      </c>
      <c r="AB598" s="431">
        <v>0</v>
      </c>
      <c r="AC598" s="431">
        <v>0</v>
      </c>
      <c r="AD598" s="431">
        <v>0</v>
      </c>
      <c r="AE598" s="431">
        <v>0</v>
      </c>
      <c r="AF598" s="431">
        <v>0</v>
      </c>
      <c r="AG598" s="431">
        <v>0</v>
      </c>
      <c r="AH598" s="431">
        <v>0</v>
      </c>
      <c r="AI598" s="431">
        <v>0</v>
      </c>
      <c r="AJ598" s="431">
        <v>0</v>
      </c>
      <c r="AK598" s="431">
        <v>0</v>
      </c>
      <c r="AL598" s="432">
        <v>0</v>
      </c>
      <c r="AM598" s="431">
        <v>0</v>
      </c>
      <c r="AN598" s="432">
        <v>0</v>
      </c>
      <c r="AO598" s="431">
        <v>0</v>
      </c>
      <c r="AP598" s="431">
        <v>0</v>
      </c>
      <c r="AQ598" s="431"/>
    </row>
    <row r="599" spans="1:43" ht="12.75" customHeight="1">
      <c r="A599" s="157">
        <v>598</v>
      </c>
      <c r="B599" s="344">
        <v>42155</v>
      </c>
      <c r="C599" s="360" t="s">
        <v>1279</v>
      </c>
      <c r="D599" s="430" t="s">
        <v>1250</v>
      </c>
      <c r="E599" s="430"/>
      <c r="F599" s="430" t="s">
        <v>7108</v>
      </c>
      <c r="G599" s="359"/>
      <c r="H599" s="430" t="s">
        <v>7109</v>
      </c>
      <c r="I599" s="359"/>
      <c r="J599" s="430"/>
      <c r="K599" s="430" t="s">
        <v>7127</v>
      </c>
      <c r="L599" s="430" t="s">
        <v>1256</v>
      </c>
      <c r="M599" s="112" t="s">
        <v>7159</v>
      </c>
      <c r="N599" s="430" t="s">
        <v>7125</v>
      </c>
      <c r="O599" s="113">
        <v>734</v>
      </c>
      <c r="P599" s="113"/>
      <c r="Q599" s="422"/>
      <c r="R599" s="113"/>
      <c r="S599" s="223"/>
      <c r="T599" s="223"/>
      <c r="U599" s="223"/>
      <c r="V599" s="223"/>
      <c r="W599" s="223"/>
      <c r="X599" s="244"/>
      <c r="Y599" s="223"/>
      <c r="Z599" s="223"/>
      <c r="AA599" s="223"/>
      <c r="AB599" s="223"/>
      <c r="AC599" s="223"/>
      <c r="AD599" s="223"/>
      <c r="AE599" s="223"/>
      <c r="AF599" s="223"/>
      <c r="AG599" s="223"/>
      <c r="AH599" s="223"/>
      <c r="AI599" s="223"/>
      <c r="AJ599" s="223"/>
      <c r="AK599" s="223"/>
      <c r="AL599" s="233"/>
      <c r="AM599" s="223"/>
      <c r="AN599" s="233"/>
      <c r="AO599" s="223"/>
      <c r="AP599" s="223"/>
      <c r="AQ599" s="223"/>
    </row>
    <row r="600" spans="1:43" ht="12.75" customHeight="1">
      <c r="A600" s="157">
        <v>599</v>
      </c>
      <c r="B600" s="344">
        <v>42155</v>
      </c>
      <c r="C600" s="360" t="s">
        <v>1282</v>
      </c>
      <c r="D600" s="430" t="s">
        <v>1250</v>
      </c>
      <c r="E600" s="430"/>
      <c r="F600" s="430" t="s">
        <v>1347</v>
      </c>
      <c r="G600" s="359"/>
      <c r="H600" s="430" t="s">
        <v>7110</v>
      </c>
      <c r="I600" s="359"/>
      <c r="J600" s="430"/>
      <c r="K600" s="430" t="s">
        <v>7127</v>
      </c>
      <c r="L600" s="430" t="s">
        <v>1256</v>
      </c>
      <c r="M600" s="430" t="s">
        <v>7158</v>
      </c>
      <c r="N600" s="430" t="s">
        <v>7125</v>
      </c>
      <c r="O600" s="44">
        <v>3120</v>
      </c>
      <c r="P600" s="422"/>
      <c r="Q600" s="422"/>
      <c r="R600" s="431"/>
      <c r="S600" s="431">
        <v>0</v>
      </c>
      <c r="T600" s="431">
        <v>0</v>
      </c>
      <c r="U600" s="431">
        <v>0</v>
      </c>
      <c r="V600" s="431">
        <v>0</v>
      </c>
      <c r="W600" s="431">
        <v>0</v>
      </c>
      <c r="X600" s="431">
        <v>3120</v>
      </c>
      <c r="Y600" s="431">
        <v>0</v>
      </c>
      <c r="Z600" s="431">
        <v>0</v>
      </c>
      <c r="AA600" s="431">
        <v>0</v>
      </c>
      <c r="AB600" s="431">
        <v>0</v>
      </c>
      <c r="AC600" s="431">
        <v>6240</v>
      </c>
      <c r="AD600" s="431">
        <v>0</v>
      </c>
      <c r="AE600" s="431">
        <v>0</v>
      </c>
      <c r="AF600" s="431">
        <v>0</v>
      </c>
      <c r="AG600" s="431">
        <v>0</v>
      </c>
      <c r="AH600" s="431">
        <v>0</v>
      </c>
      <c r="AI600" s="431">
        <v>0</v>
      </c>
      <c r="AJ600" s="431">
        <v>0</v>
      </c>
      <c r="AK600" s="431">
        <v>0</v>
      </c>
      <c r="AL600" s="432">
        <v>0</v>
      </c>
      <c r="AM600" s="431">
        <v>0</v>
      </c>
      <c r="AN600" s="432">
        <v>0</v>
      </c>
      <c r="AO600" s="431">
        <v>0</v>
      </c>
      <c r="AP600" s="431">
        <v>0</v>
      </c>
      <c r="AQ600" s="431"/>
    </row>
    <row r="601" spans="1:43" ht="12.75" customHeight="1">
      <c r="A601" s="157">
        <v>600</v>
      </c>
      <c r="B601" s="344">
        <v>42155</v>
      </c>
      <c r="C601" s="360" t="s">
        <v>1340</v>
      </c>
      <c r="D601" s="430" t="s">
        <v>1250</v>
      </c>
      <c r="E601" s="430"/>
      <c r="F601" s="430" t="s">
        <v>1349</v>
      </c>
      <c r="G601" s="359"/>
      <c r="H601" s="430" t="s">
        <v>7226</v>
      </c>
      <c r="I601" s="359"/>
      <c r="J601" s="430"/>
      <c r="K601" s="430" t="s">
        <v>7127</v>
      </c>
      <c r="L601" s="430" t="s">
        <v>1256</v>
      </c>
      <c r="M601" s="430" t="s">
        <v>7158</v>
      </c>
      <c r="N601" s="430" t="s">
        <v>7125</v>
      </c>
      <c r="O601" s="431">
        <v>230</v>
      </c>
      <c r="P601" s="422">
        <v>230</v>
      </c>
      <c r="Q601" s="422"/>
      <c r="R601" s="431"/>
      <c r="S601" s="431">
        <v>0</v>
      </c>
      <c r="T601" s="431">
        <v>0</v>
      </c>
      <c r="U601" s="431">
        <v>190</v>
      </c>
      <c r="V601" s="431">
        <v>1368</v>
      </c>
      <c r="W601" s="431">
        <v>1380</v>
      </c>
      <c r="X601" s="431">
        <v>230</v>
      </c>
      <c r="Y601" s="431">
        <v>230</v>
      </c>
      <c r="Z601" s="431">
        <v>0</v>
      </c>
      <c r="AA601" s="431">
        <v>0</v>
      </c>
      <c r="AB601" s="431">
        <v>230</v>
      </c>
      <c r="AC601" s="431">
        <v>0</v>
      </c>
      <c r="AD601" s="431">
        <v>0</v>
      </c>
      <c r="AE601" s="431">
        <v>0</v>
      </c>
      <c r="AF601" s="431">
        <v>0</v>
      </c>
      <c r="AG601" s="431">
        <v>0</v>
      </c>
      <c r="AH601" s="431">
        <v>0</v>
      </c>
      <c r="AI601" s="431">
        <v>0</v>
      </c>
      <c r="AJ601" s="431">
        <v>0</v>
      </c>
      <c r="AK601" s="431">
        <v>0</v>
      </c>
      <c r="AL601" s="432">
        <v>0</v>
      </c>
      <c r="AM601" s="431">
        <v>0</v>
      </c>
      <c r="AN601" s="432">
        <v>0</v>
      </c>
      <c r="AO601" s="431">
        <v>0</v>
      </c>
      <c r="AP601" s="431">
        <v>0</v>
      </c>
      <c r="AQ601" s="431"/>
    </row>
    <row r="602" spans="1:43" ht="12.75" customHeight="1">
      <c r="A602" s="157">
        <v>601</v>
      </c>
      <c r="B602" s="344">
        <v>42155</v>
      </c>
      <c r="C602" s="360" t="s">
        <v>1308</v>
      </c>
      <c r="D602" s="430" t="s">
        <v>1250</v>
      </c>
      <c r="E602" s="430"/>
      <c r="F602" s="430" t="s">
        <v>1347</v>
      </c>
      <c r="G602" s="359"/>
      <c r="H602" s="430" t="s">
        <v>7110</v>
      </c>
      <c r="I602" s="359"/>
      <c r="J602" s="430"/>
      <c r="K602" s="430" t="s">
        <v>7127</v>
      </c>
      <c r="L602" s="430" t="s">
        <v>1256</v>
      </c>
      <c r="M602" s="430" t="s">
        <v>7158</v>
      </c>
      <c r="N602" s="430" t="s">
        <v>7125</v>
      </c>
      <c r="O602" s="44">
        <v>47</v>
      </c>
      <c r="P602" s="422"/>
      <c r="Q602" s="422"/>
      <c r="R602" s="431"/>
      <c r="S602" s="431">
        <v>0</v>
      </c>
      <c r="T602" s="431">
        <v>0</v>
      </c>
      <c r="U602" s="431">
        <v>0</v>
      </c>
      <c r="V602" s="431">
        <v>47</v>
      </c>
      <c r="W602" s="431">
        <v>47</v>
      </c>
      <c r="X602" s="431">
        <v>0</v>
      </c>
      <c r="Y602" s="431">
        <v>0</v>
      </c>
      <c r="Z602" s="431">
        <v>0</v>
      </c>
      <c r="AA602" s="431">
        <v>0</v>
      </c>
      <c r="AB602" s="431">
        <v>0</v>
      </c>
      <c r="AC602" s="431">
        <v>0</v>
      </c>
      <c r="AD602" s="431">
        <v>0</v>
      </c>
      <c r="AE602" s="431">
        <v>0</v>
      </c>
      <c r="AF602" s="431">
        <v>0</v>
      </c>
      <c r="AG602" s="431">
        <v>0</v>
      </c>
      <c r="AH602" s="431">
        <v>0</v>
      </c>
      <c r="AI602" s="431">
        <v>0</v>
      </c>
      <c r="AJ602" s="431">
        <v>0</v>
      </c>
      <c r="AK602" s="431">
        <v>0</v>
      </c>
      <c r="AL602" s="432">
        <v>0</v>
      </c>
      <c r="AM602" s="431">
        <v>0</v>
      </c>
      <c r="AN602" s="432">
        <v>0</v>
      </c>
      <c r="AO602" s="431">
        <v>0</v>
      </c>
      <c r="AP602" s="431">
        <v>0</v>
      </c>
      <c r="AQ602" s="431"/>
    </row>
    <row r="603" spans="1:43" ht="12.75" customHeight="1">
      <c r="A603" s="157">
        <v>602</v>
      </c>
      <c r="B603" s="344">
        <v>42155</v>
      </c>
      <c r="C603" s="360" t="s">
        <v>1308</v>
      </c>
      <c r="D603" s="430" t="s">
        <v>1250</v>
      </c>
      <c r="E603" s="430"/>
      <c r="F603" s="430" t="s">
        <v>7095</v>
      </c>
      <c r="G603" s="359"/>
      <c r="H603" s="430" t="s">
        <v>7103</v>
      </c>
      <c r="I603" s="359"/>
      <c r="J603" s="430"/>
      <c r="K603" s="430" t="s">
        <v>7127</v>
      </c>
      <c r="L603" s="430" t="s">
        <v>1256</v>
      </c>
      <c r="M603" s="430" t="s">
        <v>7158</v>
      </c>
      <c r="N603" s="430" t="s">
        <v>7125</v>
      </c>
      <c r="O603" s="431">
        <v>230</v>
      </c>
      <c r="P603" s="422">
        <v>230</v>
      </c>
      <c r="Q603" s="422"/>
      <c r="R603" s="431"/>
      <c r="S603" s="431">
        <v>0</v>
      </c>
      <c r="T603" s="431">
        <v>0</v>
      </c>
      <c r="U603" s="431">
        <v>230</v>
      </c>
      <c r="V603" s="431">
        <v>1380</v>
      </c>
      <c r="W603" s="431">
        <v>1380</v>
      </c>
      <c r="X603" s="431">
        <v>230</v>
      </c>
      <c r="Y603" s="431">
        <v>230</v>
      </c>
      <c r="Z603" s="431">
        <v>0</v>
      </c>
      <c r="AA603" s="431">
        <v>0</v>
      </c>
      <c r="AB603" s="431">
        <v>230</v>
      </c>
      <c r="AC603" s="431">
        <v>0</v>
      </c>
      <c r="AD603" s="431">
        <v>0</v>
      </c>
      <c r="AE603" s="431">
        <v>0</v>
      </c>
      <c r="AF603" s="431">
        <v>0</v>
      </c>
      <c r="AG603" s="431">
        <v>0</v>
      </c>
      <c r="AH603" s="431">
        <v>0</v>
      </c>
      <c r="AI603" s="431">
        <v>0</v>
      </c>
      <c r="AJ603" s="431">
        <v>0</v>
      </c>
      <c r="AK603" s="431">
        <v>0</v>
      </c>
      <c r="AL603" s="432">
        <v>0</v>
      </c>
      <c r="AM603" s="431">
        <v>0</v>
      </c>
      <c r="AN603" s="432">
        <v>0</v>
      </c>
      <c r="AO603" s="431">
        <v>0</v>
      </c>
      <c r="AP603" s="431">
        <v>0</v>
      </c>
      <c r="AQ603" s="431"/>
    </row>
    <row r="604" spans="1:43" ht="12.75" customHeight="1">
      <c r="A604" s="157">
        <v>603</v>
      </c>
      <c r="B604" s="344">
        <v>42155</v>
      </c>
      <c r="C604" s="360" t="s">
        <v>1308</v>
      </c>
      <c r="D604" s="430" t="s">
        <v>1250</v>
      </c>
      <c r="E604" s="430"/>
      <c r="F604" s="430" t="s">
        <v>7095</v>
      </c>
      <c r="G604" s="359"/>
      <c r="H604" s="430" t="s">
        <v>7238</v>
      </c>
      <c r="I604" s="359"/>
      <c r="J604" s="430"/>
      <c r="K604" s="430" t="s">
        <v>7127</v>
      </c>
      <c r="L604" s="430" t="s">
        <v>1256</v>
      </c>
      <c r="M604" s="430" t="s">
        <v>7158</v>
      </c>
      <c r="N604" s="430" t="s">
        <v>7125</v>
      </c>
      <c r="O604" s="431">
        <v>132</v>
      </c>
      <c r="P604" s="422">
        <v>132</v>
      </c>
      <c r="Q604" s="422"/>
      <c r="R604" s="431"/>
      <c r="S604" s="431">
        <v>0</v>
      </c>
      <c r="T604" s="431">
        <v>0</v>
      </c>
      <c r="U604" s="431">
        <v>132</v>
      </c>
      <c r="V604" s="431">
        <v>792</v>
      </c>
      <c r="W604" s="431">
        <v>1792</v>
      </c>
      <c r="X604" s="431">
        <v>1417</v>
      </c>
      <c r="Y604" s="431">
        <v>132</v>
      </c>
      <c r="Z604" s="431">
        <v>0</v>
      </c>
      <c r="AA604" s="431">
        <v>0</v>
      </c>
      <c r="AB604" s="431">
        <v>132</v>
      </c>
      <c r="AC604" s="431">
        <v>0</v>
      </c>
      <c r="AD604" s="431">
        <v>0</v>
      </c>
      <c r="AE604" s="431">
        <v>0</v>
      </c>
      <c r="AF604" s="431">
        <v>0</v>
      </c>
      <c r="AG604" s="431">
        <v>1834</v>
      </c>
      <c r="AH604" s="431">
        <v>0</v>
      </c>
      <c r="AI604" s="431">
        <v>1417</v>
      </c>
      <c r="AJ604" s="431">
        <v>0</v>
      </c>
      <c r="AK604" s="431">
        <v>0</v>
      </c>
      <c r="AL604" s="432">
        <v>0</v>
      </c>
      <c r="AM604" s="431">
        <v>0</v>
      </c>
      <c r="AN604" s="432">
        <v>0</v>
      </c>
      <c r="AO604" s="431">
        <v>0</v>
      </c>
      <c r="AP604" s="431">
        <v>0</v>
      </c>
      <c r="AQ604" s="431"/>
    </row>
    <row r="605" spans="1:43" ht="12.75" customHeight="1">
      <c r="A605" s="157">
        <v>604</v>
      </c>
      <c r="B605" s="344">
        <v>42155</v>
      </c>
      <c r="C605" s="360" t="s">
        <v>1308</v>
      </c>
      <c r="D605" s="430" t="s">
        <v>1250</v>
      </c>
      <c r="E605" s="430"/>
      <c r="F605" s="430" t="s">
        <v>7111</v>
      </c>
      <c r="G605" s="359"/>
      <c r="H605" s="430" t="s">
        <v>7217</v>
      </c>
      <c r="I605" s="359"/>
      <c r="J605" s="430"/>
      <c r="K605" s="430" t="s">
        <v>7127</v>
      </c>
      <c r="L605" s="430" t="s">
        <v>1256</v>
      </c>
      <c r="M605" s="430" t="s">
        <v>7158</v>
      </c>
      <c r="N605" s="430" t="s">
        <v>7125</v>
      </c>
      <c r="O605" s="44">
        <v>16</v>
      </c>
      <c r="P605" s="422"/>
      <c r="Q605" s="422"/>
      <c r="R605" s="431"/>
      <c r="S605" s="431">
        <v>0</v>
      </c>
      <c r="T605" s="431">
        <v>0</v>
      </c>
      <c r="U605" s="431">
        <v>5</v>
      </c>
      <c r="V605" s="431">
        <v>229</v>
      </c>
      <c r="W605" s="431">
        <v>100</v>
      </c>
      <c r="X605" s="431">
        <v>5</v>
      </c>
      <c r="Y605" s="431">
        <v>0</v>
      </c>
      <c r="Z605" s="431">
        <v>0</v>
      </c>
      <c r="AA605" s="431">
        <v>0</v>
      </c>
      <c r="AB605" s="431">
        <v>0</v>
      </c>
      <c r="AC605" s="431">
        <v>0</v>
      </c>
      <c r="AD605" s="431">
        <v>0</v>
      </c>
      <c r="AE605" s="431">
        <v>0</v>
      </c>
      <c r="AF605" s="431">
        <v>0</v>
      </c>
      <c r="AG605" s="431">
        <v>0</v>
      </c>
      <c r="AH605" s="431">
        <v>0</v>
      </c>
      <c r="AI605" s="431">
        <v>0</v>
      </c>
      <c r="AJ605" s="431">
        <v>0</v>
      </c>
      <c r="AK605" s="431">
        <v>0</v>
      </c>
      <c r="AL605" s="432">
        <v>0</v>
      </c>
      <c r="AM605" s="431">
        <v>0</v>
      </c>
      <c r="AN605" s="432">
        <v>0</v>
      </c>
      <c r="AO605" s="431">
        <v>0</v>
      </c>
      <c r="AP605" s="431">
        <v>0</v>
      </c>
      <c r="AQ605" s="431"/>
    </row>
    <row r="606" spans="1:43" ht="12.75" customHeight="1">
      <c r="A606" s="157">
        <v>605</v>
      </c>
      <c r="B606" s="344">
        <v>42155</v>
      </c>
      <c r="C606" s="360" t="s">
        <v>1309</v>
      </c>
      <c r="D606" s="430" t="s">
        <v>1248</v>
      </c>
      <c r="E606" s="430" t="s">
        <v>1309</v>
      </c>
      <c r="F606" s="430" t="s">
        <v>7085</v>
      </c>
      <c r="G606" s="359"/>
      <c r="H606" s="430" t="s">
        <v>7092</v>
      </c>
      <c r="I606" s="359"/>
      <c r="J606" s="430"/>
      <c r="K606" s="430" t="s">
        <v>7127</v>
      </c>
      <c r="L606" s="430" t="s">
        <v>1256</v>
      </c>
      <c r="M606" s="430" t="s">
        <v>7158</v>
      </c>
      <c r="N606" s="430" t="s">
        <v>7125</v>
      </c>
      <c r="O606" s="431">
        <v>194</v>
      </c>
      <c r="P606" s="422">
        <v>194</v>
      </c>
      <c r="Q606" s="422"/>
      <c r="R606" s="431"/>
      <c r="S606" s="431">
        <v>0</v>
      </c>
      <c r="T606" s="431">
        <v>0</v>
      </c>
      <c r="U606" s="431">
        <v>194</v>
      </c>
      <c r="V606" s="431">
        <v>194</v>
      </c>
      <c r="W606" s="431">
        <v>194</v>
      </c>
      <c r="X606" s="431">
        <v>194</v>
      </c>
      <c r="Y606" s="431">
        <v>0</v>
      </c>
      <c r="Z606" s="431">
        <v>0</v>
      </c>
      <c r="AA606" s="431">
        <v>194</v>
      </c>
      <c r="AB606" s="431">
        <v>194</v>
      </c>
      <c r="AC606" s="431">
        <v>0</v>
      </c>
      <c r="AD606" s="431">
        <v>0</v>
      </c>
      <c r="AE606" s="431">
        <v>0</v>
      </c>
      <c r="AF606" s="431">
        <v>0</v>
      </c>
      <c r="AG606" s="431">
        <v>0</v>
      </c>
      <c r="AH606" s="431">
        <v>0</v>
      </c>
      <c r="AI606" s="431">
        <v>0</v>
      </c>
      <c r="AJ606" s="431">
        <v>0</v>
      </c>
      <c r="AK606" s="431">
        <v>0</v>
      </c>
      <c r="AL606" s="432">
        <v>0</v>
      </c>
      <c r="AM606" s="431">
        <v>0</v>
      </c>
      <c r="AN606" s="432">
        <v>0</v>
      </c>
      <c r="AO606" s="431">
        <v>0</v>
      </c>
      <c r="AP606" s="431">
        <v>0</v>
      </c>
      <c r="AQ606" s="431"/>
    </row>
    <row r="607" spans="1:43" ht="12.75" customHeight="1">
      <c r="A607" s="157">
        <v>606</v>
      </c>
      <c r="B607" s="344">
        <v>42155</v>
      </c>
      <c r="C607" s="360" t="s">
        <v>1309</v>
      </c>
      <c r="D607" s="430" t="s">
        <v>1248</v>
      </c>
      <c r="E607" s="430" t="s">
        <v>1309</v>
      </c>
      <c r="F607" s="430" t="s">
        <v>7104</v>
      </c>
      <c r="G607" s="359"/>
      <c r="H607" s="430" t="s">
        <v>7325</v>
      </c>
      <c r="I607" s="359"/>
      <c r="J607" s="430"/>
      <c r="K607" s="430" t="s">
        <v>7127</v>
      </c>
      <c r="L607" s="430" t="s">
        <v>1256</v>
      </c>
      <c r="M607" s="430" t="s">
        <v>7158</v>
      </c>
      <c r="N607" s="430" t="s">
        <v>7125</v>
      </c>
      <c r="O607" s="431">
        <v>235</v>
      </c>
      <c r="P607" s="422">
        <v>235</v>
      </c>
      <c r="Q607" s="422"/>
      <c r="R607" s="431"/>
      <c r="S607" s="431">
        <v>0</v>
      </c>
      <c r="T607" s="431">
        <v>0</v>
      </c>
      <c r="U607" s="431">
        <v>0</v>
      </c>
      <c r="V607" s="431">
        <v>235</v>
      </c>
      <c r="W607" s="431">
        <v>235</v>
      </c>
      <c r="X607" s="431">
        <v>0</v>
      </c>
      <c r="Y607" s="431">
        <v>0</v>
      </c>
      <c r="Z607" s="431">
        <v>0</v>
      </c>
      <c r="AA607" s="431">
        <v>235</v>
      </c>
      <c r="AB607" s="431">
        <v>235</v>
      </c>
      <c r="AC607" s="431">
        <v>0</v>
      </c>
      <c r="AD607" s="431">
        <v>0</v>
      </c>
      <c r="AE607" s="431">
        <v>0</v>
      </c>
      <c r="AF607" s="431">
        <v>0</v>
      </c>
      <c r="AG607" s="431">
        <v>0</v>
      </c>
      <c r="AH607" s="431">
        <v>0</v>
      </c>
      <c r="AI607" s="431">
        <v>0</v>
      </c>
      <c r="AJ607" s="431">
        <v>0</v>
      </c>
      <c r="AK607" s="431">
        <v>0</v>
      </c>
      <c r="AL607" s="432">
        <v>0</v>
      </c>
      <c r="AM607" s="431">
        <v>0</v>
      </c>
      <c r="AN607" s="432">
        <v>0</v>
      </c>
      <c r="AO607" s="431">
        <v>0</v>
      </c>
      <c r="AP607" s="431">
        <v>235</v>
      </c>
      <c r="AQ607" s="431"/>
    </row>
    <row r="608" spans="1:43" ht="12.75" customHeight="1">
      <c r="A608" s="157">
        <v>607</v>
      </c>
      <c r="B608" s="344">
        <v>42155</v>
      </c>
      <c r="C608" s="360" t="s">
        <v>1309</v>
      </c>
      <c r="D608" s="430" t="s">
        <v>1248</v>
      </c>
      <c r="E608" s="430" t="s">
        <v>1309</v>
      </c>
      <c r="F608" s="430" t="s">
        <v>7104</v>
      </c>
      <c r="G608" s="359"/>
      <c r="H608" s="430" t="s">
        <v>7105</v>
      </c>
      <c r="I608" s="359"/>
      <c r="J608" s="430"/>
      <c r="K608" s="430" t="s">
        <v>7127</v>
      </c>
      <c r="L608" s="430" t="s">
        <v>1256</v>
      </c>
      <c r="M608" s="430" t="s">
        <v>7158</v>
      </c>
      <c r="N608" s="430" t="s">
        <v>7125</v>
      </c>
      <c r="O608" s="431">
        <v>151</v>
      </c>
      <c r="P608" s="422">
        <v>151</v>
      </c>
      <c r="Q608" s="422"/>
      <c r="R608" s="431"/>
      <c r="S608" s="431">
        <v>0</v>
      </c>
      <c r="T608" s="431">
        <v>0</v>
      </c>
      <c r="U608" s="431">
        <v>0</v>
      </c>
      <c r="V608" s="431">
        <v>151</v>
      </c>
      <c r="W608" s="431">
        <v>151</v>
      </c>
      <c r="X608" s="431">
        <v>0</v>
      </c>
      <c r="Y608" s="431">
        <v>0</v>
      </c>
      <c r="Z608" s="431">
        <v>0</v>
      </c>
      <c r="AA608" s="431">
        <v>151</v>
      </c>
      <c r="AB608" s="431">
        <v>151</v>
      </c>
      <c r="AC608" s="431">
        <v>0</v>
      </c>
      <c r="AD608" s="431">
        <v>0</v>
      </c>
      <c r="AE608" s="431">
        <v>0</v>
      </c>
      <c r="AF608" s="431">
        <v>0</v>
      </c>
      <c r="AG608" s="431">
        <v>0</v>
      </c>
      <c r="AH608" s="431">
        <v>0</v>
      </c>
      <c r="AI608" s="431">
        <v>0</v>
      </c>
      <c r="AJ608" s="431">
        <v>0</v>
      </c>
      <c r="AK608" s="431">
        <v>0</v>
      </c>
      <c r="AL608" s="432">
        <v>0</v>
      </c>
      <c r="AM608" s="431">
        <v>0</v>
      </c>
      <c r="AN608" s="432">
        <v>0</v>
      </c>
      <c r="AO608" s="431">
        <v>0</v>
      </c>
      <c r="AP608" s="431">
        <v>151</v>
      </c>
      <c r="AQ608" s="431"/>
    </row>
    <row r="609" spans="1:43" ht="12.75" customHeight="1">
      <c r="A609" s="157">
        <v>608</v>
      </c>
      <c r="B609" s="344">
        <v>42155</v>
      </c>
      <c r="C609" s="360" t="s">
        <v>1309</v>
      </c>
      <c r="D609" s="430" t="s">
        <v>1248</v>
      </c>
      <c r="E609" s="430" t="s">
        <v>1309</v>
      </c>
      <c r="F609" s="430" t="s">
        <v>7104</v>
      </c>
      <c r="G609" s="359"/>
      <c r="H609" s="430" t="s">
        <v>7105</v>
      </c>
      <c r="I609" s="359"/>
      <c r="J609" s="430"/>
      <c r="K609" s="430" t="s">
        <v>7127</v>
      </c>
      <c r="L609" s="430" t="s">
        <v>1256</v>
      </c>
      <c r="M609" s="112" t="s">
        <v>7159</v>
      </c>
      <c r="N609" s="430" t="s">
        <v>7125</v>
      </c>
      <c r="O609" s="113">
        <v>15</v>
      </c>
      <c r="P609" s="113"/>
      <c r="Q609" s="422"/>
      <c r="R609" s="113"/>
      <c r="S609" s="219"/>
      <c r="T609" s="223"/>
      <c r="U609" s="223"/>
      <c r="V609" s="223"/>
      <c r="W609" s="223"/>
      <c r="X609" s="223"/>
      <c r="Y609" s="223"/>
      <c r="Z609" s="223"/>
      <c r="AA609" s="223"/>
      <c r="AB609" s="223"/>
      <c r="AC609" s="223"/>
      <c r="AD609" s="223"/>
      <c r="AE609" s="223"/>
      <c r="AF609" s="223"/>
      <c r="AG609" s="223"/>
      <c r="AH609" s="223"/>
      <c r="AI609" s="223"/>
      <c r="AJ609" s="223"/>
      <c r="AK609" s="223"/>
      <c r="AL609" s="233"/>
      <c r="AM609" s="223"/>
      <c r="AN609" s="233"/>
      <c r="AO609" s="223"/>
      <c r="AP609" s="223"/>
      <c r="AQ609" s="223"/>
    </row>
    <row r="610" spans="1:43" ht="12.75" customHeight="1">
      <c r="A610" s="157">
        <v>609</v>
      </c>
      <c r="B610" s="344">
        <v>42155</v>
      </c>
      <c r="C610" s="360" t="s">
        <v>1325</v>
      </c>
      <c r="D610" s="430" t="s">
        <v>1250</v>
      </c>
      <c r="E610" s="430" t="s">
        <v>1325</v>
      </c>
      <c r="F610" s="430" t="s">
        <v>7104</v>
      </c>
      <c r="G610" s="359"/>
      <c r="H610" s="430" t="s">
        <v>7287</v>
      </c>
      <c r="I610" s="359"/>
      <c r="J610" s="430"/>
      <c r="K610" s="430" t="s">
        <v>7127</v>
      </c>
      <c r="L610" s="430" t="s">
        <v>1256</v>
      </c>
      <c r="M610" s="430" t="s">
        <v>7158</v>
      </c>
      <c r="N610" s="430" t="s">
        <v>7125</v>
      </c>
      <c r="O610" s="431">
        <v>300</v>
      </c>
      <c r="P610" s="422">
        <v>300</v>
      </c>
      <c r="Q610" s="422"/>
      <c r="R610" s="431"/>
      <c r="S610" s="431">
        <v>0</v>
      </c>
      <c r="T610" s="431">
        <v>0</v>
      </c>
      <c r="U610" s="431">
        <v>474</v>
      </c>
      <c r="V610" s="431">
        <v>1798</v>
      </c>
      <c r="W610" s="431">
        <v>1883</v>
      </c>
      <c r="X610" s="431">
        <v>521</v>
      </c>
      <c r="Y610" s="431">
        <v>72</v>
      </c>
      <c r="Z610" s="431">
        <v>0</v>
      </c>
      <c r="AA610" s="431">
        <v>0</v>
      </c>
      <c r="AB610" s="431">
        <v>374</v>
      </c>
      <c r="AC610" s="431">
        <v>0</v>
      </c>
      <c r="AD610" s="431">
        <v>0</v>
      </c>
      <c r="AE610" s="431">
        <v>0</v>
      </c>
      <c r="AF610" s="431">
        <v>0</v>
      </c>
      <c r="AG610" s="431">
        <v>0</v>
      </c>
      <c r="AH610" s="431">
        <v>0</v>
      </c>
      <c r="AI610" s="431">
        <v>374</v>
      </c>
      <c r="AJ610" s="431">
        <v>0</v>
      </c>
      <c r="AK610" s="431">
        <v>0</v>
      </c>
      <c r="AL610" s="432">
        <v>343</v>
      </c>
      <c r="AM610" s="431">
        <v>0</v>
      </c>
      <c r="AN610" s="432">
        <v>0</v>
      </c>
      <c r="AO610" s="431">
        <v>0</v>
      </c>
      <c r="AP610" s="431">
        <v>0</v>
      </c>
      <c r="AQ610" s="431"/>
    </row>
    <row r="611" spans="1:43" ht="12.75" customHeight="1">
      <c r="A611" s="157">
        <v>610</v>
      </c>
      <c r="B611" s="348">
        <v>42155</v>
      </c>
      <c r="C611" s="360" t="s">
        <v>1325</v>
      </c>
      <c r="D611" s="430" t="s">
        <v>1250</v>
      </c>
      <c r="E611" s="430" t="s">
        <v>1325</v>
      </c>
      <c r="F611" s="430" t="s">
        <v>7104</v>
      </c>
      <c r="G611" s="359"/>
      <c r="H611" s="430" t="s">
        <v>7105</v>
      </c>
      <c r="I611" s="359"/>
      <c r="J611" s="430"/>
      <c r="K611" s="430" t="s">
        <v>7127</v>
      </c>
      <c r="L611" s="430" t="s">
        <v>1256</v>
      </c>
      <c r="M611" s="430" t="s">
        <v>7158</v>
      </c>
      <c r="N611" s="430" t="s">
        <v>7125</v>
      </c>
      <c r="O611" s="431">
        <v>5</v>
      </c>
      <c r="P611" s="422">
        <v>5</v>
      </c>
      <c r="Q611" s="422"/>
      <c r="R611" s="431"/>
      <c r="S611" s="431">
        <v>0</v>
      </c>
      <c r="T611" s="431">
        <v>5</v>
      </c>
      <c r="U611" s="431">
        <v>5</v>
      </c>
      <c r="V611" s="431">
        <v>26</v>
      </c>
      <c r="W611" s="431">
        <v>26</v>
      </c>
      <c r="X611" s="431">
        <v>5</v>
      </c>
      <c r="Y611" s="431">
        <v>10</v>
      </c>
      <c r="Z611" s="431">
        <v>0</v>
      </c>
      <c r="AA611" s="431">
        <v>0</v>
      </c>
      <c r="AB611" s="431">
        <v>5</v>
      </c>
      <c r="AC611" s="431">
        <v>0</v>
      </c>
      <c r="AD611" s="431">
        <v>0</v>
      </c>
      <c r="AE611" s="431">
        <v>0</v>
      </c>
      <c r="AF611" s="431">
        <v>0</v>
      </c>
      <c r="AG611" s="431">
        <v>0</v>
      </c>
      <c r="AH611" s="431">
        <v>0</v>
      </c>
      <c r="AI611" s="431">
        <v>5</v>
      </c>
      <c r="AJ611" s="431">
        <v>0</v>
      </c>
      <c r="AK611" s="431">
        <v>0</v>
      </c>
      <c r="AL611" s="432">
        <v>5</v>
      </c>
      <c r="AM611" s="431">
        <v>0</v>
      </c>
      <c r="AN611" s="432">
        <v>0</v>
      </c>
      <c r="AO611" s="431">
        <v>0</v>
      </c>
      <c r="AP611" s="431">
        <v>0</v>
      </c>
      <c r="AQ611" s="431"/>
    </row>
    <row r="612" spans="1:43" ht="12.75" customHeight="1">
      <c r="A612" s="157">
        <v>611</v>
      </c>
      <c r="B612" s="348">
        <v>42156</v>
      </c>
      <c r="C612" s="415" t="s">
        <v>1289</v>
      </c>
      <c r="D612" s="415" t="s">
        <v>1251</v>
      </c>
      <c r="E612" s="430" t="s">
        <v>1289</v>
      </c>
      <c r="F612" s="415" t="s">
        <v>7095</v>
      </c>
      <c r="G612" s="349"/>
      <c r="H612" s="415" t="s">
        <v>7103</v>
      </c>
      <c r="I612" s="60"/>
      <c r="J612" s="415"/>
      <c r="K612" s="415" t="s">
        <v>7127</v>
      </c>
      <c r="L612" s="415" t="s">
        <v>1256</v>
      </c>
      <c r="M612" s="415" t="s">
        <v>7158</v>
      </c>
      <c r="N612" s="415" t="s">
        <v>1261</v>
      </c>
      <c r="O612" s="175">
        <v>150</v>
      </c>
      <c r="P612" s="175">
        <v>150</v>
      </c>
      <c r="Q612" s="175"/>
      <c r="R612" s="422"/>
      <c r="S612" s="422">
        <v>0</v>
      </c>
      <c r="T612" s="422">
        <v>0</v>
      </c>
      <c r="U612" s="422">
        <v>0</v>
      </c>
      <c r="V612" s="422">
        <v>900</v>
      </c>
      <c r="W612" s="422">
        <v>900</v>
      </c>
      <c r="X612" s="422">
        <v>150</v>
      </c>
      <c r="Y612" s="422">
        <v>0</v>
      </c>
      <c r="Z612" s="422">
        <v>0</v>
      </c>
      <c r="AA612" s="422">
        <v>0</v>
      </c>
      <c r="AB612" s="422">
        <v>150</v>
      </c>
      <c r="AC612" s="422">
        <v>150</v>
      </c>
      <c r="AD612" s="422">
        <v>0</v>
      </c>
      <c r="AE612" s="422">
        <v>0</v>
      </c>
      <c r="AF612" s="422">
        <v>0</v>
      </c>
      <c r="AG612" s="422">
        <v>0</v>
      </c>
      <c r="AH612" s="422">
        <v>0</v>
      </c>
      <c r="AI612" s="422">
        <v>150</v>
      </c>
      <c r="AJ612" s="422">
        <v>0</v>
      </c>
      <c r="AK612" s="422">
        <v>150</v>
      </c>
      <c r="AL612" s="45">
        <v>0</v>
      </c>
      <c r="AM612" s="422">
        <v>0</v>
      </c>
      <c r="AN612" s="45">
        <v>0</v>
      </c>
      <c r="AO612" s="422">
        <v>0</v>
      </c>
      <c r="AP612" s="422">
        <v>900</v>
      </c>
      <c r="AQ612" s="431"/>
    </row>
    <row r="613" spans="1:43" ht="12.75" customHeight="1">
      <c r="A613" s="157">
        <v>612</v>
      </c>
      <c r="B613" s="345">
        <v>42156</v>
      </c>
      <c r="C613" s="360" t="s">
        <v>1289</v>
      </c>
      <c r="D613" s="430" t="s">
        <v>1251</v>
      </c>
      <c r="E613" s="430" t="s">
        <v>1289</v>
      </c>
      <c r="F613" s="430" t="s">
        <v>7095</v>
      </c>
      <c r="G613" s="359"/>
      <c r="H613" s="430" t="s">
        <v>7103</v>
      </c>
      <c r="I613" s="359"/>
      <c r="J613" s="430"/>
      <c r="K613" s="430" t="s">
        <v>7127</v>
      </c>
      <c r="L613" s="430" t="s">
        <v>1256</v>
      </c>
      <c r="M613" s="430" t="s">
        <v>7158</v>
      </c>
      <c r="N613" s="430" t="s">
        <v>1261</v>
      </c>
      <c r="O613" s="431">
        <v>150</v>
      </c>
      <c r="P613" s="422">
        <v>150</v>
      </c>
      <c r="Q613" s="422"/>
      <c r="R613" s="431"/>
      <c r="S613" s="431">
        <v>0</v>
      </c>
      <c r="T613" s="431">
        <v>0</v>
      </c>
      <c r="U613" s="431">
        <v>0</v>
      </c>
      <c r="V613" s="431">
        <v>900</v>
      </c>
      <c r="W613" s="431">
        <v>900</v>
      </c>
      <c r="X613" s="431">
        <v>150</v>
      </c>
      <c r="Y613" s="431">
        <v>0</v>
      </c>
      <c r="Z613" s="431">
        <v>0</v>
      </c>
      <c r="AA613" s="431">
        <v>0</v>
      </c>
      <c r="AB613" s="431">
        <v>150</v>
      </c>
      <c r="AC613" s="431">
        <v>150</v>
      </c>
      <c r="AD613" s="431">
        <v>0</v>
      </c>
      <c r="AE613" s="431">
        <v>0</v>
      </c>
      <c r="AF613" s="431">
        <v>0</v>
      </c>
      <c r="AG613" s="431">
        <v>0</v>
      </c>
      <c r="AH613" s="431">
        <v>0</v>
      </c>
      <c r="AI613" s="431">
        <v>150</v>
      </c>
      <c r="AJ613" s="431">
        <v>0</v>
      </c>
      <c r="AK613" s="431">
        <v>150</v>
      </c>
      <c r="AL613" s="432">
        <v>0</v>
      </c>
      <c r="AM613" s="431">
        <v>0</v>
      </c>
      <c r="AN613" s="432">
        <v>0</v>
      </c>
      <c r="AO613" s="431">
        <v>0</v>
      </c>
      <c r="AP613" s="431">
        <v>900</v>
      </c>
      <c r="AQ613" s="431"/>
    </row>
    <row r="614" spans="1:43" ht="12.75" customHeight="1">
      <c r="A614" s="157">
        <v>613</v>
      </c>
      <c r="B614" s="345">
        <v>42156</v>
      </c>
      <c r="C614" s="360" t="s">
        <v>1321</v>
      </c>
      <c r="D614" s="430" t="s">
        <v>1251</v>
      </c>
      <c r="E614" s="51" t="s">
        <v>1321</v>
      </c>
      <c r="F614" s="51" t="s">
        <v>7095</v>
      </c>
      <c r="G614" s="359"/>
      <c r="H614" s="51" t="s">
        <v>7307</v>
      </c>
      <c r="I614" s="359"/>
      <c r="J614" s="51" t="s">
        <v>7165</v>
      </c>
      <c r="K614" s="51" t="s">
        <v>1259</v>
      </c>
      <c r="L614" s="430" t="s">
        <v>1256</v>
      </c>
      <c r="M614" s="430" t="s">
        <v>7158</v>
      </c>
      <c r="N614" s="430" t="s">
        <v>1261</v>
      </c>
      <c r="O614" s="50">
        <v>400</v>
      </c>
      <c r="P614" s="58">
        <v>400</v>
      </c>
      <c r="Q614" s="58"/>
      <c r="R614" s="431"/>
      <c r="S614" s="50">
        <v>0</v>
      </c>
      <c r="T614" s="50">
        <v>0</v>
      </c>
      <c r="U614" s="50">
        <v>400</v>
      </c>
      <c r="V614" s="50">
        <v>2400</v>
      </c>
      <c r="W614" s="50">
        <v>2400</v>
      </c>
      <c r="X614" s="50">
        <v>400</v>
      </c>
      <c r="Y614" s="50">
        <v>400</v>
      </c>
      <c r="Z614" s="50">
        <v>0</v>
      </c>
      <c r="AA614" s="50">
        <v>0</v>
      </c>
      <c r="AB614" s="50">
        <v>400</v>
      </c>
      <c r="AC614" s="50">
        <v>400</v>
      </c>
      <c r="AD614" s="431">
        <v>0</v>
      </c>
      <c r="AE614" s="431">
        <v>0</v>
      </c>
      <c r="AF614" s="431">
        <v>0</v>
      </c>
      <c r="AG614" s="50">
        <v>0</v>
      </c>
      <c r="AH614" s="431">
        <v>0</v>
      </c>
      <c r="AI614" s="50">
        <v>0</v>
      </c>
      <c r="AJ614" s="422">
        <v>0</v>
      </c>
      <c r="AK614" s="422">
        <v>0</v>
      </c>
      <c r="AL614" s="422">
        <v>0</v>
      </c>
      <c r="AM614" s="422">
        <v>0</v>
      </c>
      <c r="AN614" s="422">
        <v>0</v>
      </c>
      <c r="AO614" s="422">
        <v>0</v>
      </c>
      <c r="AP614" s="422">
        <v>0</v>
      </c>
      <c r="AQ614" s="431"/>
    </row>
    <row r="615" spans="1:43" ht="12.75" customHeight="1">
      <c r="A615" s="157">
        <v>614</v>
      </c>
      <c r="B615" s="345">
        <v>42156</v>
      </c>
      <c r="C615" s="54" t="s">
        <v>1321</v>
      </c>
      <c r="D615" s="415" t="s">
        <v>1251</v>
      </c>
      <c r="E615" s="415" t="s">
        <v>1308</v>
      </c>
      <c r="F615" s="415" t="s">
        <v>1347</v>
      </c>
      <c r="G615" s="60"/>
      <c r="H615" s="61" t="s">
        <v>1176</v>
      </c>
      <c r="I615" s="359"/>
      <c r="J615" s="430"/>
      <c r="K615" s="430" t="s">
        <v>7127</v>
      </c>
      <c r="L615" s="430" t="s">
        <v>1256</v>
      </c>
      <c r="M615" s="430" t="s">
        <v>7158</v>
      </c>
      <c r="N615" s="430" t="s">
        <v>1261</v>
      </c>
      <c r="O615" s="53">
        <v>903</v>
      </c>
      <c r="P615" s="422"/>
      <c r="Q615" s="163"/>
      <c r="R615" s="431"/>
      <c r="S615" s="431">
        <v>0</v>
      </c>
      <c r="T615" s="431">
        <v>0</v>
      </c>
      <c r="U615" s="431">
        <v>0</v>
      </c>
      <c r="V615" s="431">
        <v>0</v>
      </c>
      <c r="W615" s="431">
        <v>0</v>
      </c>
      <c r="X615" s="350">
        <v>903</v>
      </c>
      <c r="Y615" s="350">
        <v>0</v>
      </c>
      <c r="Z615" s="431">
        <v>0</v>
      </c>
      <c r="AA615" s="350">
        <v>0</v>
      </c>
      <c r="AB615" s="350">
        <v>0</v>
      </c>
      <c r="AC615" s="350">
        <v>0</v>
      </c>
      <c r="AD615" s="431">
        <v>0</v>
      </c>
      <c r="AE615" s="431">
        <v>0</v>
      </c>
      <c r="AF615" s="431">
        <v>0</v>
      </c>
      <c r="AG615" s="350">
        <v>1806</v>
      </c>
      <c r="AH615" s="431">
        <v>0</v>
      </c>
      <c r="AI615" s="350">
        <v>903</v>
      </c>
      <c r="AJ615" s="431">
        <v>0</v>
      </c>
      <c r="AK615" s="431">
        <v>0</v>
      </c>
      <c r="AL615" s="432">
        <v>0</v>
      </c>
      <c r="AM615" s="431">
        <v>0</v>
      </c>
      <c r="AN615" s="432">
        <v>0</v>
      </c>
      <c r="AO615" s="431">
        <v>0</v>
      </c>
      <c r="AP615" s="431">
        <v>0</v>
      </c>
      <c r="AQ615" s="431"/>
    </row>
    <row r="616" spans="1:43" ht="12.75" customHeight="1">
      <c r="A616" s="157">
        <v>615</v>
      </c>
      <c r="B616" s="345">
        <v>42156</v>
      </c>
      <c r="C616" s="48" t="s">
        <v>1321</v>
      </c>
      <c r="D616" s="430" t="s">
        <v>1251</v>
      </c>
      <c r="E616" s="430" t="s">
        <v>1308</v>
      </c>
      <c r="F616" s="430" t="s">
        <v>1347</v>
      </c>
      <c r="G616" s="359"/>
      <c r="H616" s="355" t="s">
        <v>31</v>
      </c>
      <c r="I616" s="359"/>
      <c r="J616" s="430"/>
      <c r="K616" s="430" t="s">
        <v>7127</v>
      </c>
      <c r="L616" s="430" t="s">
        <v>1256</v>
      </c>
      <c r="M616" s="430" t="s">
        <v>7158</v>
      </c>
      <c r="N616" s="430" t="s">
        <v>1261</v>
      </c>
      <c r="O616" s="53">
        <v>583</v>
      </c>
      <c r="P616" s="422"/>
      <c r="Q616" s="163"/>
      <c r="R616" s="431"/>
      <c r="S616" s="431">
        <v>0</v>
      </c>
      <c r="T616" s="431">
        <v>0</v>
      </c>
      <c r="U616" s="431">
        <v>0</v>
      </c>
      <c r="V616" s="431">
        <v>0</v>
      </c>
      <c r="W616" s="431">
        <v>0</v>
      </c>
      <c r="X616" s="347">
        <v>583</v>
      </c>
      <c r="Y616" s="347">
        <v>0</v>
      </c>
      <c r="Z616" s="431">
        <v>0</v>
      </c>
      <c r="AA616" s="347">
        <v>0</v>
      </c>
      <c r="AB616" s="347">
        <v>0</v>
      </c>
      <c r="AC616" s="347">
        <v>0</v>
      </c>
      <c r="AD616" s="431">
        <v>0</v>
      </c>
      <c r="AE616" s="431">
        <v>0</v>
      </c>
      <c r="AF616" s="431">
        <v>0</v>
      </c>
      <c r="AG616" s="347">
        <v>1166</v>
      </c>
      <c r="AH616" s="431">
        <v>0</v>
      </c>
      <c r="AI616" s="347">
        <v>583</v>
      </c>
      <c r="AJ616" s="431">
        <v>0</v>
      </c>
      <c r="AK616" s="431">
        <v>0</v>
      </c>
      <c r="AL616" s="432">
        <v>0</v>
      </c>
      <c r="AM616" s="431">
        <v>0</v>
      </c>
      <c r="AN616" s="432">
        <v>0</v>
      </c>
      <c r="AO616" s="431">
        <v>0</v>
      </c>
      <c r="AP616" s="431">
        <v>0</v>
      </c>
      <c r="AQ616" s="431"/>
    </row>
    <row r="617" spans="1:43" ht="12.75" customHeight="1">
      <c r="A617" s="157">
        <v>616</v>
      </c>
      <c r="B617" s="345">
        <v>42157</v>
      </c>
      <c r="C617" s="360" t="s">
        <v>1289</v>
      </c>
      <c r="D617" s="430" t="s">
        <v>1251</v>
      </c>
      <c r="E617" s="430" t="s">
        <v>1289</v>
      </c>
      <c r="F617" s="430" t="s">
        <v>7085</v>
      </c>
      <c r="G617" s="359"/>
      <c r="H617" s="430" t="s">
        <v>7092</v>
      </c>
      <c r="I617" s="359"/>
      <c r="J617" s="430"/>
      <c r="K617" s="430" t="s">
        <v>7127</v>
      </c>
      <c r="L617" s="430" t="s">
        <v>1256</v>
      </c>
      <c r="M617" s="430" t="s">
        <v>7158</v>
      </c>
      <c r="N617" s="430" t="s">
        <v>1261</v>
      </c>
      <c r="O617" s="431">
        <v>350</v>
      </c>
      <c r="P617" s="422">
        <v>350</v>
      </c>
      <c r="Q617" s="422"/>
      <c r="R617" s="431"/>
      <c r="S617" s="431">
        <v>0</v>
      </c>
      <c r="T617" s="431">
        <v>0</v>
      </c>
      <c r="U617" s="431">
        <v>0</v>
      </c>
      <c r="V617" s="431">
        <v>2100</v>
      </c>
      <c r="W617" s="431">
        <v>2100</v>
      </c>
      <c r="X617" s="431">
        <v>350</v>
      </c>
      <c r="Y617" s="431">
        <v>0</v>
      </c>
      <c r="Z617" s="431">
        <v>0</v>
      </c>
      <c r="AA617" s="431">
        <v>0</v>
      </c>
      <c r="AB617" s="431">
        <v>350</v>
      </c>
      <c r="AC617" s="431">
        <v>350</v>
      </c>
      <c r="AD617" s="431">
        <v>0</v>
      </c>
      <c r="AE617" s="431">
        <v>0</v>
      </c>
      <c r="AF617" s="431">
        <v>0</v>
      </c>
      <c r="AG617" s="431">
        <v>0</v>
      </c>
      <c r="AH617" s="431">
        <v>0</v>
      </c>
      <c r="AI617" s="431">
        <v>350</v>
      </c>
      <c r="AJ617" s="431">
        <v>0</v>
      </c>
      <c r="AK617" s="431">
        <v>350</v>
      </c>
      <c r="AL617" s="432">
        <v>0</v>
      </c>
      <c r="AM617" s="431">
        <v>0</v>
      </c>
      <c r="AN617" s="432">
        <v>0</v>
      </c>
      <c r="AO617" s="431">
        <v>0</v>
      </c>
      <c r="AP617" s="431">
        <v>2100</v>
      </c>
      <c r="AQ617" s="431"/>
    </row>
    <row r="618" spans="1:43" ht="12.75" customHeight="1">
      <c r="A618" s="157">
        <v>617</v>
      </c>
      <c r="B618" s="345">
        <v>42157</v>
      </c>
      <c r="C618" s="360" t="s">
        <v>1289</v>
      </c>
      <c r="D618" s="430" t="s">
        <v>1251</v>
      </c>
      <c r="E618" s="430" t="s">
        <v>1289</v>
      </c>
      <c r="F618" s="430" t="s">
        <v>7231</v>
      </c>
      <c r="G618" s="359"/>
      <c r="H618" s="430" t="s">
        <v>7321</v>
      </c>
      <c r="I618" s="359"/>
      <c r="J618" s="430"/>
      <c r="K618" s="430" t="s">
        <v>7127</v>
      </c>
      <c r="L618" s="430" t="s">
        <v>1256</v>
      </c>
      <c r="M618" s="430" t="s">
        <v>7158</v>
      </c>
      <c r="N618" s="430" t="s">
        <v>1261</v>
      </c>
      <c r="O618" s="431">
        <v>500</v>
      </c>
      <c r="P618" s="422">
        <v>500</v>
      </c>
      <c r="Q618" s="422"/>
      <c r="R618" s="431"/>
      <c r="S618" s="431">
        <v>0</v>
      </c>
      <c r="T618" s="431">
        <v>0</v>
      </c>
      <c r="U618" s="431">
        <v>0</v>
      </c>
      <c r="V618" s="431">
        <v>3000</v>
      </c>
      <c r="W618" s="431">
        <v>3000</v>
      </c>
      <c r="X618" s="431">
        <v>500</v>
      </c>
      <c r="Y618" s="431">
        <v>0</v>
      </c>
      <c r="Z618" s="431">
        <v>0</v>
      </c>
      <c r="AA618" s="431">
        <v>0</v>
      </c>
      <c r="AB618" s="431">
        <v>500</v>
      </c>
      <c r="AC618" s="431">
        <v>500</v>
      </c>
      <c r="AD618" s="431">
        <v>0</v>
      </c>
      <c r="AE618" s="431">
        <v>0</v>
      </c>
      <c r="AF618" s="431">
        <v>0</v>
      </c>
      <c r="AG618" s="431">
        <v>0</v>
      </c>
      <c r="AH618" s="431">
        <v>0</v>
      </c>
      <c r="AI618" s="431">
        <v>500</v>
      </c>
      <c r="AJ618" s="431">
        <v>0</v>
      </c>
      <c r="AK618" s="431">
        <v>500</v>
      </c>
      <c r="AL618" s="432">
        <v>0</v>
      </c>
      <c r="AM618" s="431">
        <v>0</v>
      </c>
      <c r="AN618" s="432">
        <v>0</v>
      </c>
      <c r="AO618" s="431">
        <v>0</v>
      </c>
      <c r="AP618" s="431">
        <v>3000</v>
      </c>
      <c r="AQ618" s="431"/>
    </row>
    <row r="619" spans="1:43" ht="12.75" customHeight="1">
      <c r="A619" s="157">
        <v>618</v>
      </c>
      <c r="B619" s="345">
        <v>42157</v>
      </c>
      <c r="C619" s="360" t="s">
        <v>1289</v>
      </c>
      <c r="D619" s="430" t="s">
        <v>1251</v>
      </c>
      <c r="E619" s="430" t="s">
        <v>1289</v>
      </c>
      <c r="F619" s="430" t="s">
        <v>7095</v>
      </c>
      <c r="G619" s="359"/>
      <c r="H619" s="430" t="s">
        <v>7103</v>
      </c>
      <c r="I619" s="359"/>
      <c r="J619" s="430"/>
      <c r="K619" s="430" t="s">
        <v>7127</v>
      </c>
      <c r="L619" s="430" t="s">
        <v>1256</v>
      </c>
      <c r="M619" s="430" t="s">
        <v>7158</v>
      </c>
      <c r="N619" s="430" t="s">
        <v>1261</v>
      </c>
      <c r="O619" s="431">
        <v>150</v>
      </c>
      <c r="P619" s="422">
        <v>150</v>
      </c>
      <c r="Q619" s="422"/>
      <c r="R619" s="431"/>
      <c r="S619" s="431">
        <v>0</v>
      </c>
      <c r="T619" s="431">
        <v>0</v>
      </c>
      <c r="U619" s="431">
        <v>0</v>
      </c>
      <c r="V619" s="431">
        <v>900</v>
      </c>
      <c r="W619" s="431">
        <v>900</v>
      </c>
      <c r="X619" s="431">
        <v>150</v>
      </c>
      <c r="Y619" s="431">
        <v>0</v>
      </c>
      <c r="Z619" s="431">
        <v>0</v>
      </c>
      <c r="AA619" s="431">
        <v>0</v>
      </c>
      <c r="AB619" s="431">
        <v>150</v>
      </c>
      <c r="AC619" s="431">
        <v>150</v>
      </c>
      <c r="AD619" s="431">
        <v>0</v>
      </c>
      <c r="AE619" s="431">
        <v>0</v>
      </c>
      <c r="AF619" s="431">
        <v>0</v>
      </c>
      <c r="AG619" s="431">
        <v>0</v>
      </c>
      <c r="AH619" s="431">
        <v>0</v>
      </c>
      <c r="AI619" s="431">
        <v>150</v>
      </c>
      <c r="AJ619" s="431">
        <v>0</v>
      </c>
      <c r="AK619" s="431">
        <v>150</v>
      </c>
      <c r="AL619" s="432">
        <v>0</v>
      </c>
      <c r="AM619" s="431">
        <v>0</v>
      </c>
      <c r="AN619" s="432">
        <v>0</v>
      </c>
      <c r="AO619" s="431">
        <v>0</v>
      </c>
      <c r="AP619" s="431">
        <v>900</v>
      </c>
      <c r="AQ619" s="431"/>
    </row>
    <row r="620" spans="1:43" ht="12.75" customHeight="1">
      <c r="A620" s="157">
        <v>619</v>
      </c>
      <c r="B620" s="345">
        <v>42157</v>
      </c>
      <c r="C620" s="360" t="s">
        <v>1289</v>
      </c>
      <c r="D620" s="430" t="s">
        <v>1251</v>
      </c>
      <c r="E620" s="430" t="s">
        <v>1289</v>
      </c>
      <c r="F620" s="430" t="s">
        <v>7095</v>
      </c>
      <c r="G620" s="359"/>
      <c r="H620" s="430" t="s">
        <v>7103</v>
      </c>
      <c r="I620" s="359"/>
      <c r="J620" s="430"/>
      <c r="K620" s="430" t="s">
        <v>7127</v>
      </c>
      <c r="L620" s="430" t="s">
        <v>1256</v>
      </c>
      <c r="M620" s="430" t="s">
        <v>7158</v>
      </c>
      <c r="N620" s="430" t="s">
        <v>1261</v>
      </c>
      <c r="O620" s="431">
        <v>150</v>
      </c>
      <c r="P620" s="422">
        <v>150</v>
      </c>
      <c r="Q620" s="422"/>
      <c r="R620" s="431"/>
      <c r="S620" s="431">
        <v>0</v>
      </c>
      <c r="T620" s="431">
        <v>0</v>
      </c>
      <c r="U620" s="431">
        <v>0</v>
      </c>
      <c r="V620" s="431">
        <v>900</v>
      </c>
      <c r="W620" s="431">
        <v>900</v>
      </c>
      <c r="X620" s="431">
        <v>150</v>
      </c>
      <c r="Y620" s="431">
        <v>0</v>
      </c>
      <c r="Z620" s="431">
        <v>0</v>
      </c>
      <c r="AA620" s="431">
        <v>0</v>
      </c>
      <c r="AB620" s="431">
        <v>150</v>
      </c>
      <c r="AC620" s="431">
        <v>150</v>
      </c>
      <c r="AD620" s="431">
        <v>0</v>
      </c>
      <c r="AE620" s="431">
        <v>0</v>
      </c>
      <c r="AF620" s="431">
        <v>0</v>
      </c>
      <c r="AG620" s="431">
        <v>0</v>
      </c>
      <c r="AH620" s="431">
        <v>0</v>
      </c>
      <c r="AI620" s="431">
        <v>150</v>
      </c>
      <c r="AJ620" s="431">
        <v>0</v>
      </c>
      <c r="AK620" s="431">
        <v>150</v>
      </c>
      <c r="AL620" s="432">
        <v>0</v>
      </c>
      <c r="AM620" s="431">
        <v>0</v>
      </c>
      <c r="AN620" s="432">
        <v>0</v>
      </c>
      <c r="AO620" s="431">
        <v>0</v>
      </c>
      <c r="AP620" s="431">
        <v>900</v>
      </c>
      <c r="AQ620" s="431"/>
    </row>
    <row r="621" spans="1:43" ht="12.75" customHeight="1">
      <c r="A621" s="157">
        <v>620</v>
      </c>
      <c r="B621" s="345">
        <v>42157</v>
      </c>
      <c r="C621" s="360" t="s">
        <v>1289</v>
      </c>
      <c r="D621" s="430" t="s">
        <v>1251</v>
      </c>
      <c r="E621" s="430" t="s">
        <v>1289</v>
      </c>
      <c r="F621" s="430" t="s">
        <v>7104</v>
      </c>
      <c r="G621" s="359"/>
      <c r="H621" s="430" t="s">
        <v>7105</v>
      </c>
      <c r="I621" s="359"/>
      <c r="J621" s="430"/>
      <c r="K621" s="430" t="s">
        <v>7127</v>
      </c>
      <c r="L621" s="430" t="s">
        <v>1256</v>
      </c>
      <c r="M621" s="430" t="s">
        <v>7158</v>
      </c>
      <c r="N621" s="430" t="s">
        <v>1261</v>
      </c>
      <c r="O621" s="431">
        <v>300</v>
      </c>
      <c r="P621" s="422">
        <v>300</v>
      </c>
      <c r="Q621" s="422"/>
      <c r="R621" s="431"/>
      <c r="S621" s="431">
        <v>0</v>
      </c>
      <c r="T621" s="431">
        <v>0</v>
      </c>
      <c r="U621" s="431">
        <v>0</v>
      </c>
      <c r="V621" s="431">
        <v>1800</v>
      </c>
      <c r="W621" s="431">
        <v>1800</v>
      </c>
      <c r="X621" s="431">
        <v>300</v>
      </c>
      <c r="Y621" s="431">
        <v>0</v>
      </c>
      <c r="Z621" s="431">
        <v>0</v>
      </c>
      <c r="AA621" s="431">
        <v>0</v>
      </c>
      <c r="AB621" s="431">
        <v>300</v>
      </c>
      <c r="AC621" s="431">
        <v>300</v>
      </c>
      <c r="AD621" s="431">
        <v>0</v>
      </c>
      <c r="AE621" s="431">
        <v>0</v>
      </c>
      <c r="AF621" s="431">
        <v>0</v>
      </c>
      <c r="AG621" s="431">
        <v>0</v>
      </c>
      <c r="AH621" s="431">
        <v>0</v>
      </c>
      <c r="AI621" s="431">
        <v>300</v>
      </c>
      <c r="AJ621" s="431">
        <v>0</v>
      </c>
      <c r="AK621" s="431">
        <v>300</v>
      </c>
      <c r="AL621" s="432">
        <v>0</v>
      </c>
      <c r="AM621" s="431">
        <v>0</v>
      </c>
      <c r="AN621" s="432">
        <v>0</v>
      </c>
      <c r="AO621" s="431">
        <v>0</v>
      </c>
      <c r="AP621" s="431">
        <v>1800</v>
      </c>
      <c r="AQ621" s="431"/>
    </row>
    <row r="622" spans="1:43" ht="12.75" customHeight="1">
      <c r="A622" s="157">
        <v>621</v>
      </c>
      <c r="B622" s="345">
        <v>42157</v>
      </c>
      <c r="C622" s="360" t="s">
        <v>1321</v>
      </c>
      <c r="D622" s="430" t="s">
        <v>1251</v>
      </c>
      <c r="E622" s="51" t="s">
        <v>1321</v>
      </c>
      <c r="F622" s="51" t="s">
        <v>7101</v>
      </c>
      <c r="G622" s="359"/>
      <c r="H622" s="51" t="s">
        <v>7300</v>
      </c>
      <c r="I622" s="359"/>
      <c r="J622" s="51" t="s">
        <v>7169</v>
      </c>
      <c r="K622" s="51" t="s">
        <v>1259</v>
      </c>
      <c r="L622" s="430" t="s">
        <v>1256</v>
      </c>
      <c r="M622" s="430" t="s">
        <v>7158</v>
      </c>
      <c r="N622" s="430" t="s">
        <v>1261</v>
      </c>
      <c r="O622" s="50">
        <v>54</v>
      </c>
      <c r="P622" s="58">
        <v>54</v>
      </c>
      <c r="Q622" s="58"/>
      <c r="R622" s="431"/>
      <c r="S622" s="50">
        <v>0</v>
      </c>
      <c r="T622" s="50">
        <v>0</v>
      </c>
      <c r="U622" s="50">
        <v>54</v>
      </c>
      <c r="V622" s="50">
        <v>324</v>
      </c>
      <c r="W622" s="50">
        <v>1944</v>
      </c>
      <c r="X622" s="50">
        <v>54</v>
      </c>
      <c r="Y622" s="50">
        <v>54</v>
      </c>
      <c r="Z622" s="50">
        <v>0</v>
      </c>
      <c r="AA622" s="50">
        <v>0</v>
      </c>
      <c r="AB622" s="50">
        <v>54</v>
      </c>
      <c r="AC622" s="50">
        <v>54</v>
      </c>
      <c r="AD622" s="431">
        <v>0</v>
      </c>
      <c r="AE622" s="431">
        <v>0</v>
      </c>
      <c r="AF622" s="431">
        <v>0</v>
      </c>
      <c r="AG622" s="50">
        <v>0</v>
      </c>
      <c r="AH622" s="431">
        <v>0</v>
      </c>
      <c r="AI622" s="50">
        <v>54</v>
      </c>
      <c r="AJ622" s="422">
        <v>0</v>
      </c>
      <c r="AK622" s="422">
        <v>0</v>
      </c>
      <c r="AL622" s="422">
        <v>0</v>
      </c>
      <c r="AM622" s="422">
        <v>0</v>
      </c>
      <c r="AN622" s="422">
        <v>0</v>
      </c>
      <c r="AO622" s="422">
        <v>0</v>
      </c>
      <c r="AP622" s="422">
        <v>0</v>
      </c>
      <c r="AQ622" s="431"/>
    </row>
    <row r="623" spans="1:43" ht="12.75" customHeight="1">
      <c r="A623" s="157">
        <v>622</v>
      </c>
      <c r="B623" s="345">
        <v>42157</v>
      </c>
      <c r="C623" s="360" t="s">
        <v>1321</v>
      </c>
      <c r="D623" s="430" t="s">
        <v>1251</v>
      </c>
      <c r="E623" s="51" t="s">
        <v>1321</v>
      </c>
      <c r="F623" s="51" t="s">
        <v>7101</v>
      </c>
      <c r="G623" s="359"/>
      <c r="H623" s="51" t="s">
        <v>7299</v>
      </c>
      <c r="I623" s="359"/>
      <c r="J623" s="51" t="s">
        <v>7169</v>
      </c>
      <c r="K623" s="51" t="s">
        <v>1259</v>
      </c>
      <c r="L623" s="430" t="s">
        <v>1256</v>
      </c>
      <c r="M623" s="430" t="s">
        <v>7158</v>
      </c>
      <c r="N623" s="430" t="s">
        <v>1261</v>
      </c>
      <c r="O623" s="50">
        <v>127</v>
      </c>
      <c r="P623" s="58">
        <v>127</v>
      </c>
      <c r="Q623" s="58"/>
      <c r="R623" s="431"/>
      <c r="S623" s="50">
        <v>0</v>
      </c>
      <c r="T623" s="50">
        <v>0</v>
      </c>
      <c r="U623" s="50">
        <v>127</v>
      </c>
      <c r="V623" s="50">
        <v>762</v>
      </c>
      <c r="W623" s="50">
        <v>762</v>
      </c>
      <c r="X623" s="50">
        <v>127</v>
      </c>
      <c r="Y623" s="50">
        <v>127</v>
      </c>
      <c r="Z623" s="50">
        <v>0</v>
      </c>
      <c r="AA623" s="50">
        <v>0</v>
      </c>
      <c r="AB623" s="50">
        <v>127</v>
      </c>
      <c r="AC623" s="50">
        <v>127</v>
      </c>
      <c r="AD623" s="431">
        <v>0</v>
      </c>
      <c r="AE623" s="431">
        <v>0</v>
      </c>
      <c r="AF623" s="431">
        <v>0</v>
      </c>
      <c r="AG623" s="50">
        <v>0</v>
      </c>
      <c r="AH623" s="431">
        <v>0</v>
      </c>
      <c r="AI623" s="50">
        <v>127</v>
      </c>
      <c r="AJ623" s="422">
        <v>0</v>
      </c>
      <c r="AK623" s="422">
        <v>0</v>
      </c>
      <c r="AL623" s="422">
        <v>0</v>
      </c>
      <c r="AM623" s="422">
        <v>0</v>
      </c>
      <c r="AN623" s="422">
        <v>0</v>
      </c>
      <c r="AO623" s="422">
        <v>0</v>
      </c>
      <c r="AP623" s="422">
        <v>0</v>
      </c>
      <c r="AQ623" s="431"/>
    </row>
    <row r="624" spans="1:43" ht="12.75" customHeight="1">
      <c r="A624" s="157">
        <v>623</v>
      </c>
      <c r="B624" s="345">
        <v>42157</v>
      </c>
      <c r="C624" s="360" t="s">
        <v>1321</v>
      </c>
      <c r="D624" s="430" t="s">
        <v>1251</v>
      </c>
      <c r="E624" s="51" t="s">
        <v>1321</v>
      </c>
      <c r="F624" s="51" t="s">
        <v>7101</v>
      </c>
      <c r="G624" s="359"/>
      <c r="H624" s="51" t="s">
        <v>7300</v>
      </c>
      <c r="I624" s="359"/>
      <c r="J624" s="51" t="s">
        <v>7169</v>
      </c>
      <c r="K624" s="51" t="s">
        <v>1259</v>
      </c>
      <c r="L624" s="430" t="s">
        <v>1256</v>
      </c>
      <c r="M624" s="430" t="s">
        <v>7158</v>
      </c>
      <c r="N624" s="430" t="s">
        <v>1261</v>
      </c>
      <c r="O624" s="50">
        <v>72</v>
      </c>
      <c r="P624" s="58">
        <v>72</v>
      </c>
      <c r="Q624" s="58"/>
      <c r="R624" s="431"/>
      <c r="S624" s="50">
        <v>0</v>
      </c>
      <c r="T624" s="50">
        <v>0</v>
      </c>
      <c r="U624" s="50">
        <v>72</v>
      </c>
      <c r="V624" s="50">
        <v>432</v>
      </c>
      <c r="W624" s="50">
        <v>432</v>
      </c>
      <c r="X624" s="50">
        <v>72</v>
      </c>
      <c r="Y624" s="50">
        <v>72</v>
      </c>
      <c r="Z624" s="50">
        <v>0</v>
      </c>
      <c r="AA624" s="50">
        <v>0</v>
      </c>
      <c r="AB624" s="50">
        <v>72</v>
      </c>
      <c r="AC624" s="50">
        <v>72</v>
      </c>
      <c r="AD624" s="431">
        <v>0</v>
      </c>
      <c r="AE624" s="431">
        <v>0</v>
      </c>
      <c r="AF624" s="431">
        <v>0</v>
      </c>
      <c r="AG624" s="50">
        <v>0</v>
      </c>
      <c r="AH624" s="431">
        <v>0</v>
      </c>
      <c r="AI624" s="50">
        <v>72</v>
      </c>
      <c r="AJ624" s="422">
        <v>0</v>
      </c>
      <c r="AK624" s="422">
        <v>0</v>
      </c>
      <c r="AL624" s="422">
        <v>0</v>
      </c>
      <c r="AM624" s="422">
        <v>0</v>
      </c>
      <c r="AN624" s="422">
        <v>0</v>
      </c>
      <c r="AO624" s="422">
        <v>0</v>
      </c>
      <c r="AP624" s="422">
        <v>0</v>
      </c>
      <c r="AQ624" s="431"/>
    </row>
    <row r="625" spans="1:43" ht="12.75" customHeight="1">
      <c r="A625" s="157">
        <v>624</v>
      </c>
      <c r="B625" s="345">
        <v>42157</v>
      </c>
      <c r="C625" s="360" t="s">
        <v>1321</v>
      </c>
      <c r="D625" s="430" t="s">
        <v>1251</v>
      </c>
      <c r="E625" s="51" t="s">
        <v>1308</v>
      </c>
      <c r="F625" s="51" t="s">
        <v>7095</v>
      </c>
      <c r="G625" s="359"/>
      <c r="H625" s="51" t="s">
        <v>7307</v>
      </c>
      <c r="I625" s="359"/>
      <c r="J625" s="51" t="s">
        <v>7165</v>
      </c>
      <c r="K625" s="51" t="s">
        <v>7127</v>
      </c>
      <c r="L625" s="430" t="s">
        <v>1256</v>
      </c>
      <c r="M625" s="430" t="s">
        <v>7158</v>
      </c>
      <c r="N625" s="430" t="s">
        <v>1261</v>
      </c>
      <c r="O625" s="55">
        <v>1000</v>
      </c>
      <c r="P625" s="422"/>
      <c r="Q625" s="58"/>
      <c r="R625" s="431"/>
      <c r="S625" s="50">
        <v>0</v>
      </c>
      <c r="T625" s="50">
        <v>0</v>
      </c>
      <c r="U625" s="50">
        <v>0</v>
      </c>
      <c r="V625" s="50">
        <v>0</v>
      </c>
      <c r="W625" s="50">
        <v>0</v>
      </c>
      <c r="X625" s="50">
        <v>1000</v>
      </c>
      <c r="Y625" s="50">
        <v>0</v>
      </c>
      <c r="Z625" s="50">
        <v>0</v>
      </c>
      <c r="AA625" s="50">
        <v>0</v>
      </c>
      <c r="AB625" s="50">
        <v>0</v>
      </c>
      <c r="AC625" s="50">
        <v>0</v>
      </c>
      <c r="AD625" s="431">
        <v>0</v>
      </c>
      <c r="AE625" s="431">
        <v>0</v>
      </c>
      <c r="AF625" s="431">
        <v>0</v>
      </c>
      <c r="AG625" s="50">
        <v>1000</v>
      </c>
      <c r="AH625" s="431">
        <v>0</v>
      </c>
      <c r="AI625" s="50">
        <v>1000</v>
      </c>
      <c r="AJ625" s="422">
        <v>0</v>
      </c>
      <c r="AK625" s="422">
        <v>0</v>
      </c>
      <c r="AL625" s="422">
        <v>0</v>
      </c>
      <c r="AM625" s="422">
        <v>0</v>
      </c>
      <c r="AN625" s="422">
        <v>0</v>
      </c>
      <c r="AO625" s="422">
        <v>0</v>
      </c>
      <c r="AP625" s="422">
        <v>0</v>
      </c>
      <c r="AQ625" s="431"/>
    </row>
    <row r="626" spans="1:43" ht="12.75" customHeight="1">
      <c r="A626" s="157">
        <v>625</v>
      </c>
      <c r="B626" s="345">
        <v>42157</v>
      </c>
      <c r="C626" s="48" t="s">
        <v>1286</v>
      </c>
      <c r="D626" s="430" t="s">
        <v>1250</v>
      </c>
      <c r="E626" s="430"/>
      <c r="F626" s="430" t="s">
        <v>1347</v>
      </c>
      <c r="G626" s="359"/>
      <c r="H626" s="355" t="s">
        <v>557</v>
      </c>
      <c r="I626" s="359"/>
      <c r="J626" s="430"/>
      <c r="K626" s="430" t="s">
        <v>7127</v>
      </c>
      <c r="L626" s="430" t="s">
        <v>1256</v>
      </c>
      <c r="M626" s="430" t="s">
        <v>7158</v>
      </c>
      <c r="N626" s="430" t="s">
        <v>7125</v>
      </c>
      <c r="O626" s="53">
        <v>290</v>
      </c>
      <c r="P626" s="422"/>
      <c r="Q626" s="163"/>
      <c r="R626" s="431"/>
      <c r="S626" s="431">
        <v>0</v>
      </c>
      <c r="T626" s="431">
        <v>0</v>
      </c>
      <c r="U626" s="347">
        <v>290</v>
      </c>
      <c r="V626" s="347">
        <v>0</v>
      </c>
      <c r="W626" s="347">
        <v>1160</v>
      </c>
      <c r="X626" s="347">
        <v>580</v>
      </c>
      <c r="Y626" s="347">
        <v>0</v>
      </c>
      <c r="Z626" s="431">
        <v>0</v>
      </c>
      <c r="AA626" s="347">
        <v>0</v>
      </c>
      <c r="AB626" s="347">
        <v>0</v>
      </c>
      <c r="AC626" s="347">
        <v>290</v>
      </c>
      <c r="AD626" s="431">
        <v>0</v>
      </c>
      <c r="AE626" s="431">
        <v>0</v>
      </c>
      <c r="AF626" s="431">
        <v>0</v>
      </c>
      <c r="AG626" s="347">
        <v>0</v>
      </c>
      <c r="AH626" s="431">
        <v>0</v>
      </c>
      <c r="AI626" s="347">
        <v>0</v>
      </c>
      <c r="AJ626" s="431">
        <v>0</v>
      </c>
      <c r="AK626" s="431">
        <v>0</v>
      </c>
      <c r="AL626" s="432">
        <v>0</v>
      </c>
      <c r="AM626" s="431">
        <v>0</v>
      </c>
      <c r="AN626" s="432">
        <v>0</v>
      </c>
      <c r="AO626" s="431">
        <v>0</v>
      </c>
      <c r="AP626" s="431">
        <v>0</v>
      </c>
      <c r="AQ626" s="431"/>
    </row>
    <row r="627" spans="1:43" ht="12.75" customHeight="1">
      <c r="A627" s="157">
        <v>626</v>
      </c>
      <c r="B627" s="345">
        <v>42157</v>
      </c>
      <c r="C627" s="48" t="s">
        <v>1321</v>
      </c>
      <c r="D627" s="430" t="s">
        <v>1251</v>
      </c>
      <c r="E627" s="430" t="s">
        <v>1308</v>
      </c>
      <c r="F627" s="430" t="s">
        <v>1347</v>
      </c>
      <c r="G627" s="359"/>
      <c r="H627" s="355" t="s">
        <v>31</v>
      </c>
      <c r="I627" s="359"/>
      <c r="J627" s="430"/>
      <c r="K627" s="430" t="s">
        <v>7127</v>
      </c>
      <c r="L627" s="430" t="s">
        <v>1256</v>
      </c>
      <c r="M627" s="430" t="s">
        <v>7158</v>
      </c>
      <c r="N627" s="430" t="s">
        <v>1261</v>
      </c>
      <c r="O627" s="53">
        <v>100</v>
      </c>
      <c r="P627" s="422"/>
      <c r="Q627" s="163"/>
      <c r="R627" s="431"/>
      <c r="S627" s="431">
        <v>0</v>
      </c>
      <c r="T627" s="431">
        <v>0</v>
      </c>
      <c r="U627" s="347">
        <v>0</v>
      </c>
      <c r="V627" s="347">
        <v>0</v>
      </c>
      <c r="W627" s="347">
        <v>0</v>
      </c>
      <c r="X627" s="347">
        <v>100</v>
      </c>
      <c r="Y627" s="347">
        <v>0</v>
      </c>
      <c r="Z627" s="431">
        <v>0</v>
      </c>
      <c r="AA627" s="347">
        <v>0</v>
      </c>
      <c r="AB627" s="347">
        <v>0</v>
      </c>
      <c r="AC627" s="347">
        <v>0</v>
      </c>
      <c r="AD627" s="431">
        <v>0</v>
      </c>
      <c r="AE627" s="431">
        <v>0</v>
      </c>
      <c r="AF627" s="431">
        <v>0</v>
      </c>
      <c r="AG627" s="347">
        <v>200</v>
      </c>
      <c r="AH627" s="431">
        <v>0</v>
      </c>
      <c r="AI627" s="347">
        <v>100</v>
      </c>
      <c r="AJ627" s="431">
        <v>0</v>
      </c>
      <c r="AK627" s="431">
        <v>0</v>
      </c>
      <c r="AL627" s="432">
        <v>0</v>
      </c>
      <c r="AM627" s="431">
        <v>0</v>
      </c>
      <c r="AN627" s="432">
        <v>0</v>
      </c>
      <c r="AO627" s="431">
        <v>0</v>
      </c>
      <c r="AP627" s="431">
        <v>0</v>
      </c>
      <c r="AQ627" s="431"/>
    </row>
    <row r="628" spans="1:43" ht="12.75" customHeight="1">
      <c r="A628" s="157">
        <v>627</v>
      </c>
      <c r="B628" s="345">
        <v>42158</v>
      </c>
      <c r="C628" s="360" t="s">
        <v>1289</v>
      </c>
      <c r="D628" s="430" t="s">
        <v>1251</v>
      </c>
      <c r="E628" s="430" t="s">
        <v>1289</v>
      </c>
      <c r="F628" s="430" t="s">
        <v>7104</v>
      </c>
      <c r="G628" s="359"/>
      <c r="H628" s="430" t="s">
        <v>7105</v>
      </c>
      <c r="I628" s="359"/>
      <c r="J628" s="430"/>
      <c r="K628" s="430" t="s">
        <v>7127</v>
      </c>
      <c r="L628" s="430" t="s">
        <v>1256</v>
      </c>
      <c r="M628" s="430" t="s">
        <v>7158</v>
      </c>
      <c r="N628" s="430" t="s">
        <v>1261</v>
      </c>
      <c r="O628" s="431">
        <v>300</v>
      </c>
      <c r="P628" s="422">
        <v>300</v>
      </c>
      <c r="Q628" s="422"/>
      <c r="R628" s="431"/>
      <c r="S628" s="431">
        <v>0</v>
      </c>
      <c r="T628" s="431">
        <v>0</v>
      </c>
      <c r="U628" s="431">
        <v>0</v>
      </c>
      <c r="V628" s="431">
        <v>1800</v>
      </c>
      <c r="W628" s="431">
        <v>1800</v>
      </c>
      <c r="X628" s="431">
        <v>300</v>
      </c>
      <c r="Y628" s="431">
        <v>0</v>
      </c>
      <c r="Z628" s="431">
        <v>0</v>
      </c>
      <c r="AA628" s="431">
        <v>0</v>
      </c>
      <c r="AB628" s="431">
        <v>300</v>
      </c>
      <c r="AC628" s="431">
        <v>300</v>
      </c>
      <c r="AD628" s="431">
        <v>0</v>
      </c>
      <c r="AE628" s="431">
        <v>0</v>
      </c>
      <c r="AF628" s="431">
        <v>0</v>
      </c>
      <c r="AG628" s="431">
        <v>0</v>
      </c>
      <c r="AH628" s="431">
        <v>0</v>
      </c>
      <c r="AI628" s="431">
        <v>300</v>
      </c>
      <c r="AJ628" s="431">
        <v>0</v>
      </c>
      <c r="AK628" s="431">
        <v>300</v>
      </c>
      <c r="AL628" s="432">
        <v>0</v>
      </c>
      <c r="AM628" s="431">
        <v>0</v>
      </c>
      <c r="AN628" s="432">
        <v>0</v>
      </c>
      <c r="AO628" s="431">
        <v>0</v>
      </c>
      <c r="AP628" s="431">
        <v>1800</v>
      </c>
      <c r="AQ628" s="431"/>
    </row>
    <row r="629" spans="1:43" ht="12.75" customHeight="1">
      <c r="A629" s="157">
        <v>628</v>
      </c>
      <c r="B629" s="345">
        <v>42158</v>
      </c>
      <c r="C629" s="360" t="s">
        <v>1289</v>
      </c>
      <c r="D629" s="430" t="s">
        <v>1251</v>
      </c>
      <c r="E629" s="430" t="s">
        <v>1289</v>
      </c>
      <c r="F629" s="430" t="s">
        <v>7095</v>
      </c>
      <c r="G629" s="359"/>
      <c r="H629" s="430" t="s">
        <v>7103</v>
      </c>
      <c r="I629" s="359"/>
      <c r="J629" s="430"/>
      <c r="K629" s="430" t="s">
        <v>7127</v>
      </c>
      <c r="L629" s="430" t="s">
        <v>1256</v>
      </c>
      <c r="M629" s="430" t="s">
        <v>7158</v>
      </c>
      <c r="N629" s="430" t="s">
        <v>1261</v>
      </c>
      <c r="O629" s="431">
        <v>150</v>
      </c>
      <c r="P629" s="422">
        <v>150</v>
      </c>
      <c r="Q629" s="422"/>
      <c r="R629" s="431"/>
      <c r="S629" s="431">
        <v>0</v>
      </c>
      <c r="T629" s="431">
        <v>0</v>
      </c>
      <c r="U629" s="431">
        <v>0</v>
      </c>
      <c r="V629" s="431">
        <v>900</v>
      </c>
      <c r="W629" s="431">
        <v>900</v>
      </c>
      <c r="X629" s="431">
        <v>150</v>
      </c>
      <c r="Y629" s="431">
        <v>0</v>
      </c>
      <c r="Z629" s="431">
        <v>0</v>
      </c>
      <c r="AA629" s="431">
        <v>0</v>
      </c>
      <c r="AB629" s="431">
        <v>150</v>
      </c>
      <c r="AC629" s="431">
        <v>150</v>
      </c>
      <c r="AD629" s="431">
        <v>0</v>
      </c>
      <c r="AE629" s="431">
        <v>0</v>
      </c>
      <c r="AF629" s="431">
        <v>0</v>
      </c>
      <c r="AG629" s="431">
        <v>0</v>
      </c>
      <c r="AH629" s="431">
        <v>0</v>
      </c>
      <c r="AI629" s="431">
        <v>150</v>
      </c>
      <c r="AJ629" s="431">
        <v>0</v>
      </c>
      <c r="AK629" s="431">
        <v>150</v>
      </c>
      <c r="AL629" s="432">
        <v>0</v>
      </c>
      <c r="AM629" s="431">
        <v>0</v>
      </c>
      <c r="AN629" s="432">
        <v>0</v>
      </c>
      <c r="AO629" s="431">
        <v>0</v>
      </c>
      <c r="AP629" s="431">
        <v>900</v>
      </c>
      <c r="AQ629" s="431"/>
    </row>
    <row r="630" spans="1:43" ht="12.75" customHeight="1">
      <c r="A630" s="157">
        <v>629</v>
      </c>
      <c r="B630" s="345">
        <v>42158</v>
      </c>
      <c r="C630" s="360" t="s">
        <v>1289</v>
      </c>
      <c r="D630" s="430" t="s">
        <v>1251</v>
      </c>
      <c r="E630" s="430" t="s">
        <v>1289</v>
      </c>
      <c r="F630" s="430" t="s">
        <v>7095</v>
      </c>
      <c r="G630" s="359"/>
      <c r="H630" s="430" t="s">
        <v>7103</v>
      </c>
      <c r="I630" s="359"/>
      <c r="J630" s="430"/>
      <c r="K630" s="430" t="s">
        <v>7127</v>
      </c>
      <c r="L630" s="430" t="s">
        <v>1256</v>
      </c>
      <c r="M630" s="430" t="s">
        <v>7158</v>
      </c>
      <c r="N630" s="430" t="s">
        <v>1261</v>
      </c>
      <c r="O630" s="431">
        <v>150</v>
      </c>
      <c r="P630" s="422">
        <v>150</v>
      </c>
      <c r="Q630" s="422"/>
      <c r="R630" s="431"/>
      <c r="S630" s="431">
        <v>0</v>
      </c>
      <c r="T630" s="431">
        <v>0</v>
      </c>
      <c r="U630" s="431">
        <v>0</v>
      </c>
      <c r="V630" s="431">
        <v>900</v>
      </c>
      <c r="W630" s="431">
        <v>900</v>
      </c>
      <c r="X630" s="431">
        <v>150</v>
      </c>
      <c r="Y630" s="431">
        <v>0</v>
      </c>
      <c r="Z630" s="431">
        <v>0</v>
      </c>
      <c r="AA630" s="431">
        <v>0</v>
      </c>
      <c r="AB630" s="431">
        <v>150</v>
      </c>
      <c r="AC630" s="431">
        <v>150</v>
      </c>
      <c r="AD630" s="431">
        <v>0</v>
      </c>
      <c r="AE630" s="431">
        <v>0</v>
      </c>
      <c r="AF630" s="431">
        <v>0</v>
      </c>
      <c r="AG630" s="431">
        <v>0</v>
      </c>
      <c r="AH630" s="431">
        <v>0</v>
      </c>
      <c r="AI630" s="431">
        <v>150</v>
      </c>
      <c r="AJ630" s="431">
        <v>0</v>
      </c>
      <c r="AK630" s="431">
        <v>150</v>
      </c>
      <c r="AL630" s="432">
        <v>0</v>
      </c>
      <c r="AM630" s="431">
        <v>0</v>
      </c>
      <c r="AN630" s="432">
        <v>0</v>
      </c>
      <c r="AO630" s="431">
        <v>0</v>
      </c>
      <c r="AP630" s="431">
        <v>900</v>
      </c>
      <c r="AQ630" s="431"/>
    </row>
    <row r="631" spans="1:43" ht="12.75" customHeight="1">
      <c r="A631" s="157">
        <v>630</v>
      </c>
      <c r="B631" s="345">
        <v>42158</v>
      </c>
      <c r="C631" s="360" t="s">
        <v>1321</v>
      </c>
      <c r="D631" s="430" t="s">
        <v>1251</v>
      </c>
      <c r="E631" s="51" t="s">
        <v>1272</v>
      </c>
      <c r="F631" s="51" t="s">
        <v>7095</v>
      </c>
      <c r="G631" s="359"/>
      <c r="H631" s="51" t="s">
        <v>7307</v>
      </c>
      <c r="I631" s="359"/>
      <c r="J631" s="51" t="s">
        <v>1262</v>
      </c>
      <c r="K631" s="51" t="s">
        <v>1259</v>
      </c>
      <c r="L631" s="430" t="s">
        <v>1256</v>
      </c>
      <c r="M631" s="430" t="s">
        <v>7158</v>
      </c>
      <c r="N631" s="430" t="s">
        <v>1261</v>
      </c>
      <c r="O631" s="55">
        <v>140</v>
      </c>
      <c r="P631" s="422"/>
      <c r="Q631" s="58"/>
      <c r="R631" s="431"/>
      <c r="S631" s="50">
        <v>140</v>
      </c>
      <c r="T631" s="50">
        <v>0</v>
      </c>
      <c r="U631" s="50">
        <v>0</v>
      </c>
      <c r="V631" s="50">
        <v>0</v>
      </c>
      <c r="W631" s="50">
        <v>0</v>
      </c>
      <c r="X631" s="50">
        <v>0</v>
      </c>
      <c r="Y631" s="50">
        <v>0</v>
      </c>
      <c r="Z631" s="50">
        <v>0</v>
      </c>
      <c r="AA631" s="50">
        <v>0</v>
      </c>
      <c r="AB631" s="50">
        <v>0</v>
      </c>
      <c r="AC631" s="50">
        <v>0</v>
      </c>
      <c r="AD631" s="431">
        <v>0</v>
      </c>
      <c r="AE631" s="431">
        <v>0</v>
      </c>
      <c r="AF631" s="431">
        <v>0</v>
      </c>
      <c r="AG631" s="50">
        <v>0</v>
      </c>
      <c r="AH631" s="431">
        <v>0</v>
      </c>
      <c r="AI631" s="50">
        <v>0</v>
      </c>
      <c r="AJ631" s="422">
        <v>0</v>
      </c>
      <c r="AK631" s="422">
        <v>0</v>
      </c>
      <c r="AL631" s="422">
        <v>0</v>
      </c>
      <c r="AM631" s="422">
        <v>0</v>
      </c>
      <c r="AN631" s="422">
        <v>0</v>
      </c>
      <c r="AO631" s="422">
        <v>0</v>
      </c>
      <c r="AP631" s="422">
        <v>0</v>
      </c>
      <c r="AQ631" s="431"/>
    </row>
    <row r="632" spans="1:43" s="62" customFormat="1" ht="12.75" customHeight="1">
      <c r="A632" s="157">
        <v>631</v>
      </c>
      <c r="B632" s="345">
        <v>42158</v>
      </c>
      <c r="C632" s="360" t="s">
        <v>1321</v>
      </c>
      <c r="D632" s="430" t="s">
        <v>1251</v>
      </c>
      <c r="E632" s="51" t="s">
        <v>1321</v>
      </c>
      <c r="F632" s="51" t="s">
        <v>7095</v>
      </c>
      <c r="G632" s="359"/>
      <c r="H632" s="51" t="s">
        <v>7307</v>
      </c>
      <c r="I632" s="359"/>
      <c r="J632" s="51" t="s">
        <v>7165</v>
      </c>
      <c r="K632" s="51" t="s">
        <v>1259</v>
      </c>
      <c r="L632" s="430" t="s">
        <v>1256</v>
      </c>
      <c r="M632" s="430" t="s">
        <v>7158</v>
      </c>
      <c r="N632" s="430" t="s">
        <v>1261</v>
      </c>
      <c r="O632" s="50">
        <v>125</v>
      </c>
      <c r="P632" s="58">
        <v>125</v>
      </c>
      <c r="Q632" s="58"/>
      <c r="R632" s="431"/>
      <c r="S632" s="50">
        <v>0</v>
      </c>
      <c r="T632" s="50">
        <v>0</v>
      </c>
      <c r="U632" s="50">
        <v>125</v>
      </c>
      <c r="V632" s="50">
        <v>750</v>
      </c>
      <c r="W632" s="50">
        <v>750</v>
      </c>
      <c r="X632" s="50">
        <v>125</v>
      </c>
      <c r="Y632" s="50">
        <v>125</v>
      </c>
      <c r="Z632" s="50">
        <v>0</v>
      </c>
      <c r="AA632" s="50">
        <v>0</v>
      </c>
      <c r="AB632" s="50">
        <v>125</v>
      </c>
      <c r="AC632" s="50">
        <v>125</v>
      </c>
      <c r="AD632" s="431">
        <v>0</v>
      </c>
      <c r="AE632" s="431">
        <v>0</v>
      </c>
      <c r="AF632" s="431">
        <v>0</v>
      </c>
      <c r="AG632" s="50">
        <v>0</v>
      </c>
      <c r="AH632" s="431">
        <v>0</v>
      </c>
      <c r="AI632" s="50">
        <v>0</v>
      </c>
      <c r="AJ632" s="422">
        <v>0</v>
      </c>
      <c r="AK632" s="422">
        <v>0</v>
      </c>
      <c r="AL632" s="422">
        <v>0</v>
      </c>
      <c r="AM632" s="422">
        <v>0</v>
      </c>
      <c r="AN632" s="422">
        <v>0</v>
      </c>
      <c r="AO632" s="422">
        <v>0</v>
      </c>
      <c r="AP632" s="422">
        <v>0</v>
      </c>
      <c r="AQ632" s="422"/>
    </row>
    <row r="633" spans="1:43" ht="12.75" customHeight="1">
      <c r="A633" s="157">
        <v>632</v>
      </c>
      <c r="B633" s="345">
        <v>42158</v>
      </c>
      <c r="C633" s="360" t="s">
        <v>1321</v>
      </c>
      <c r="D633" s="430" t="s">
        <v>1251</v>
      </c>
      <c r="E633" s="245" t="s">
        <v>1297</v>
      </c>
      <c r="F633" s="245" t="s">
        <v>7095</v>
      </c>
      <c r="G633" s="359"/>
      <c r="H633" s="245" t="s">
        <v>7307</v>
      </c>
      <c r="I633" s="359"/>
      <c r="J633" s="245" t="s">
        <v>1262</v>
      </c>
      <c r="K633" s="245" t="s">
        <v>1259</v>
      </c>
      <c r="L633" s="430" t="s">
        <v>1256</v>
      </c>
      <c r="M633" s="430" t="s">
        <v>7158</v>
      </c>
      <c r="N633" s="430" t="s">
        <v>1261</v>
      </c>
      <c r="O633" s="160">
        <v>140</v>
      </c>
      <c r="P633" s="422"/>
      <c r="Q633" s="178"/>
      <c r="R633" s="431"/>
      <c r="S633" s="174">
        <v>140</v>
      </c>
      <c r="T633" s="174">
        <v>0</v>
      </c>
      <c r="U633" s="174">
        <v>0</v>
      </c>
      <c r="V633" s="174">
        <v>0</v>
      </c>
      <c r="W633" s="174">
        <v>0</v>
      </c>
      <c r="X633" s="174">
        <v>0</v>
      </c>
      <c r="Y633" s="174">
        <v>0</v>
      </c>
      <c r="Z633" s="174">
        <v>0</v>
      </c>
      <c r="AA633" s="174">
        <v>0</v>
      </c>
      <c r="AB633" s="174">
        <v>0</v>
      </c>
      <c r="AC633" s="174">
        <v>0</v>
      </c>
      <c r="AD633" s="431">
        <v>0</v>
      </c>
      <c r="AE633" s="431">
        <v>0</v>
      </c>
      <c r="AF633" s="431">
        <v>0</v>
      </c>
      <c r="AG633" s="174">
        <v>0</v>
      </c>
      <c r="AH633" s="431">
        <v>0</v>
      </c>
      <c r="AI633" s="174">
        <v>0</v>
      </c>
      <c r="AJ633" s="422">
        <v>0</v>
      </c>
      <c r="AK633" s="422">
        <v>0</v>
      </c>
      <c r="AL633" s="422">
        <v>0</v>
      </c>
      <c r="AM633" s="422">
        <v>0</v>
      </c>
      <c r="AN633" s="422">
        <v>0</v>
      </c>
      <c r="AO633" s="422">
        <v>0</v>
      </c>
      <c r="AP633" s="422">
        <v>0</v>
      </c>
      <c r="AQ633" s="431"/>
    </row>
    <row r="634" spans="1:43" ht="12.75" customHeight="1">
      <c r="A634" s="157">
        <v>633</v>
      </c>
      <c r="B634" s="345">
        <v>42158</v>
      </c>
      <c r="C634" s="48" t="s">
        <v>1321</v>
      </c>
      <c r="D634" s="430" t="s">
        <v>1251</v>
      </c>
      <c r="E634" s="430" t="s">
        <v>1308</v>
      </c>
      <c r="F634" s="430" t="s">
        <v>1347</v>
      </c>
      <c r="G634" s="359"/>
      <c r="H634" s="355" t="s">
        <v>31</v>
      </c>
      <c r="I634" s="359"/>
      <c r="J634" s="430"/>
      <c r="K634" s="430" t="s">
        <v>7127</v>
      </c>
      <c r="L634" s="430" t="s">
        <v>1256</v>
      </c>
      <c r="M634" s="430" t="s">
        <v>7158</v>
      </c>
      <c r="N634" s="430" t="s">
        <v>1261</v>
      </c>
      <c r="O634" s="53">
        <v>800</v>
      </c>
      <c r="P634" s="422"/>
      <c r="Q634" s="163"/>
      <c r="R634" s="431"/>
      <c r="S634" s="431">
        <v>0</v>
      </c>
      <c r="T634" s="431">
        <v>0</v>
      </c>
      <c r="U634" s="347">
        <v>0</v>
      </c>
      <c r="V634" s="347">
        <v>0</v>
      </c>
      <c r="W634" s="347">
        <v>0</v>
      </c>
      <c r="X634" s="347">
        <v>800</v>
      </c>
      <c r="Y634" s="347">
        <v>0</v>
      </c>
      <c r="Z634" s="431">
        <v>0</v>
      </c>
      <c r="AA634" s="347">
        <v>0</v>
      </c>
      <c r="AB634" s="347">
        <v>0</v>
      </c>
      <c r="AC634" s="347">
        <v>0</v>
      </c>
      <c r="AD634" s="431">
        <v>0</v>
      </c>
      <c r="AE634" s="431">
        <v>0</v>
      </c>
      <c r="AF634" s="431">
        <v>0</v>
      </c>
      <c r="AG634" s="347">
        <v>1600</v>
      </c>
      <c r="AH634" s="431">
        <v>0</v>
      </c>
      <c r="AI634" s="347">
        <v>800</v>
      </c>
      <c r="AJ634" s="431">
        <v>0</v>
      </c>
      <c r="AK634" s="431">
        <v>0</v>
      </c>
      <c r="AL634" s="432">
        <v>0</v>
      </c>
      <c r="AM634" s="431">
        <v>0</v>
      </c>
      <c r="AN634" s="432">
        <v>0</v>
      </c>
      <c r="AO634" s="431">
        <v>0</v>
      </c>
      <c r="AP634" s="431">
        <v>0</v>
      </c>
      <c r="AQ634" s="431"/>
    </row>
    <row r="635" spans="1:43" ht="12.75" customHeight="1">
      <c r="A635" s="157">
        <v>634</v>
      </c>
      <c r="B635" s="345">
        <v>42159</v>
      </c>
      <c r="C635" s="360" t="s">
        <v>1289</v>
      </c>
      <c r="D635" s="430" t="s">
        <v>1251</v>
      </c>
      <c r="E635" s="430" t="s">
        <v>1289</v>
      </c>
      <c r="F635" s="430" t="s">
        <v>7085</v>
      </c>
      <c r="G635" s="359"/>
      <c r="H635" s="430" t="s">
        <v>7092</v>
      </c>
      <c r="I635" s="359"/>
      <c r="J635" s="430"/>
      <c r="K635" s="430" t="s">
        <v>7127</v>
      </c>
      <c r="L635" s="430" t="s">
        <v>1256</v>
      </c>
      <c r="M635" s="430" t="s">
        <v>7158</v>
      </c>
      <c r="N635" s="430" t="s">
        <v>1261</v>
      </c>
      <c r="O635" s="431">
        <v>350</v>
      </c>
      <c r="P635" s="422">
        <v>350</v>
      </c>
      <c r="Q635" s="422"/>
      <c r="R635" s="431"/>
      <c r="S635" s="431">
        <v>0</v>
      </c>
      <c r="T635" s="431">
        <v>0</v>
      </c>
      <c r="U635" s="431">
        <v>0</v>
      </c>
      <c r="V635" s="431">
        <v>2100</v>
      </c>
      <c r="W635" s="431">
        <v>2100</v>
      </c>
      <c r="X635" s="431">
        <v>350</v>
      </c>
      <c r="Y635" s="431">
        <v>0</v>
      </c>
      <c r="Z635" s="431">
        <v>0</v>
      </c>
      <c r="AA635" s="431">
        <v>0</v>
      </c>
      <c r="AB635" s="431">
        <v>350</v>
      </c>
      <c r="AC635" s="431">
        <v>350</v>
      </c>
      <c r="AD635" s="431">
        <v>0</v>
      </c>
      <c r="AE635" s="431">
        <v>0</v>
      </c>
      <c r="AF635" s="431">
        <v>0</v>
      </c>
      <c r="AG635" s="431">
        <v>0</v>
      </c>
      <c r="AH635" s="431">
        <v>0</v>
      </c>
      <c r="AI635" s="431">
        <v>350</v>
      </c>
      <c r="AJ635" s="431">
        <v>0</v>
      </c>
      <c r="AK635" s="431">
        <v>350</v>
      </c>
      <c r="AL635" s="432">
        <v>0</v>
      </c>
      <c r="AM635" s="431">
        <v>0</v>
      </c>
      <c r="AN635" s="432">
        <v>0</v>
      </c>
      <c r="AO635" s="431">
        <v>0</v>
      </c>
      <c r="AP635" s="431">
        <v>2100</v>
      </c>
      <c r="AQ635" s="431"/>
    </row>
    <row r="636" spans="1:43" ht="12.75" customHeight="1">
      <c r="A636" s="157">
        <v>635</v>
      </c>
      <c r="B636" s="345">
        <v>42159</v>
      </c>
      <c r="C636" s="360" t="s">
        <v>1289</v>
      </c>
      <c r="D636" s="430" t="s">
        <v>1251</v>
      </c>
      <c r="E636" s="430" t="s">
        <v>1289</v>
      </c>
      <c r="F636" s="430" t="s">
        <v>7095</v>
      </c>
      <c r="G636" s="359"/>
      <c r="H636" s="430" t="s">
        <v>7103</v>
      </c>
      <c r="I636" s="359"/>
      <c r="J636" s="430"/>
      <c r="K636" s="430" t="s">
        <v>7127</v>
      </c>
      <c r="L636" s="430" t="s">
        <v>1256</v>
      </c>
      <c r="M636" s="430" t="s">
        <v>7158</v>
      </c>
      <c r="N636" s="430" t="s">
        <v>1261</v>
      </c>
      <c r="O636" s="431">
        <v>150</v>
      </c>
      <c r="P636" s="422">
        <v>150</v>
      </c>
      <c r="Q636" s="422"/>
      <c r="R636" s="431"/>
      <c r="S636" s="431">
        <v>0</v>
      </c>
      <c r="T636" s="431">
        <v>0</v>
      </c>
      <c r="U636" s="431">
        <v>0</v>
      </c>
      <c r="V636" s="431">
        <v>900</v>
      </c>
      <c r="W636" s="431">
        <v>900</v>
      </c>
      <c r="X636" s="431">
        <v>150</v>
      </c>
      <c r="Y636" s="431">
        <v>0</v>
      </c>
      <c r="Z636" s="431">
        <v>0</v>
      </c>
      <c r="AA636" s="431">
        <v>0</v>
      </c>
      <c r="AB636" s="431">
        <v>150</v>
      </c>
      <c r="AC636" s="431">
        <v>150</v>
      </c>
      <c r="AD636" s="431">
        <v>0</v>
      </c>
      <c r="AE636" s="431">
        <v>0</v>
      </c>
      <c r="AF636" s="431">
        <v>0</v>
      </c>
      <c r="AG636" s="431">
        <v>0</v>
      </c>
      <c r="AH636" s="431">
        <v>0</v>
      </c>
      <c r="AI636" s="431">
        <v>150</v>
      </c>
      <c r="AJ636" s="431">
        <v>0</v>
      </c>
      <c r="AK636" s="431">
        <v>150</v>
      </c>
      <c r="AL636" s="432">
        <v>0</v>
      </c>
      <c r="AM636" s="431">
        <v>0</v>
      </c>
      <c r="AN636" s="432">
        <v>0</v>
      </c>
      <c r="AO636" s="431">
        <v>0</v>
      </c>
      <c r="AP636" s="431">
        <v>900</v>
      </c>
      <c r="AQ636" s="431"/>
    </row>
    <row r="637" spans="1:43" ht="12.75" customHeight="1">
      <c r="A637" s="157">
        <v>636</v>
      </c>
      <c r="B637" s="345">
        <v>42159</v>
      </c>
      <c r="C637" s="360" t="s">
        <v>1289</v>
      </c>
      <c r="D637" s="430" t="s">
        <v>1251</v>
      </c>
      <c r="E637" s="430" t="s">
        <v>1289</v>
      </c>
      <c r="F637" s="430" t="s">
        <v>7095</v>
      </c>
      <c r="G637" s="359"/>
      <c r="H637" s="430" t="s">
        <v>7103</v>
      </c>
      <c r="I637" s="359"/>
      <c r="J637" s="430"/>
      <c r="K637" s="430" t="s">
        <v>7127</v>
      </c>
      <c r="L637" s="430" t="s">
        <v>1256</v>
      </c>
      <c r="M637" s="430" t="s">
        <v>7158</v>
      </c>
      <c r="N637" s="430" t="s">
        <v>1261</v>
      </c>
      <c r="O637" s="431">
        <v>150</v>
      </c>
      <c r="P637" s="422">
        <v>150</v>
      </c>
      <c r="Q637" s="422"/>
      <c r="R637" s="431"/>
      <c r="S637" s="431">
        <v>0</v>
      </c>
      <c r="T637" s="431">
        <v>0</v>
      </c>
      <c r="U637" s="431">
        <v>0</v>
      </c>
      <c r="V637" s="431">
        <v>900</v>
      </c>
      <c r="W637" s="431">
        <v>900</v>
      </c>
      <c r="X637" s="431">
        <v>150</v>
      </c>
      <c r="Y637" s="431">
        <v>0</v>
      </c>
      <c r="Z637" s="431">
        <v>0</v>
      </c>
      <c r="AA637" s="431">
        <v>0</v>
      </c>
      <c r="AB637" s="431">
        <v>150</v>
      </c>
      <c r="AC637" s="431">
        <v>150</v>
      </c>
      <c r="AD637" s="431">
        <v>0</v>
      </c>
      <c r="AE637" s="431">
        <v>0</v>
      </c>
      <c r="AF637" s="431">
        <v>0</v>
      </c>
      <c r="AG637" s="431">
        <v>0</v>
      </c>
      <c r="AH637" s="431">
        <v>0</v>
      </c>
      <c r="AI637" s="431">
        <v>150</v>
      </c>
      <c r="AJ637" s="431">
        <v>0</v>
      </c>
      <c r="AK637" s="431">
        <v>150</v>
      </c>
      <c r="AL637" s="432">
        <v>0</v>
      </c>
      <c r="AM637" s="431">
        <v>0</v>
      </c>
      <c r="AN637" s="432">
        <v>0</v>
      </c>
      <c r="AO637" s="431">
        <v>0</v>
      </c>
      <c r="AP637" s="431">
        <v>900</v>
      </c>
      <c r="AQ637" s="431"/>
    </row>
    <row r="638" spans="1:43" ht="12.75" customHeight="1">
      <c r="A638" s="157">
        <v>637</v>
      </c>
      <c r="B638" s="345">
        <v>42159</v>
      </c>
      <c r="C638" s="360" t="s">
        <v>1289</v>
      </c>
      <c r="D638" s="430" t="s">
        <v>1251</v>
      </c>
      <c r="E638" s="430" t="s">
        <v>1289</v>
      </c>
      <c r="F638" s="430" t="s">
        <v>7104</v>
      </c>
      <c r="G638" s="359"/>
      <c r="H638" s="430" t="s">
        <v>7105</v>
      </c>
      <c r="I638" s="359"/>
      <c r="J638" s="430"/>
      <c r="K638" s="430" t="s">
        <v>7127</v>
      </c>
      <c r="L638" s="430" t="s">
        <v>1256</v>
      </c>
      <c r="M638" s="430" t="s">
        <v>7158</v>
      </c>
      <c r="N638" s="430" t="s">
        <v>1261</v>
      </c>
      <c r="O638" s="431">
        <v>300</v>
      </c>
      <c r="P638" s="422">
        <v>300</v>
      </c>
      <c r="Q638" s="422"/>
      <c r="R638" s="431"/>
      <c r="S638" s="431">
        <v>0</v>
      </c>
      <c r="T638" s="431">
        <v>0</v>
      </c>
      <c r="U638" s="431">
        <v>0</v>
      </c>
      <c r="V638" s="431">
        <v>1800</v>
      </c>
      <c r="W638" s="431">
        <v>1800</v>
      </c>
      <c r="X638" s="431">
        <v>300</v>
      </c>
      <c r="Y638" s="431">
        <v>0</v>
      </c>
      <c r="Z638" s="431">
        <v>0</v>
      </c>
      <c r="AA638" s="431">
        <v>0</v>
      </c>
      <c r="AB638" s="431">
        <v>300</v>
      </c>
      <c r="AC638" s="431">
        <v>300</v>
      </c>
      <c r="AD638" s="431">
        <v>0</v>
      </c>
      <c r="AE638" s="431">
        <v>0</v>
      </c>
      <c r="AF638" s="431">
        <v>0</v>
      </c>
      <c r="AG638" s="431">
        <v>0</v>
      </c>
      <c r="AH638" s="431">
        <v>0</v>
      </c>
      <c r="AI638" s="431">
        <v>300</v>
      </c>
      <c r="AJ638" s="431">
        <v>0</v>
      </c>
      <c r="AK638" s="431">
        <v>300</v>
      </c>
      <c r="AL638" s="432">
        <v>0</v>
      </c>
      <c r="AM638" s="431">
        <v>0</v>
      </c>
      <c r="AN638" s="432">
        <v>0</v>
      </c>
      <c r="AO638" s="431">
        <v>0</v>
      </c>
      <c r="AP638" s="431">
        <v>1800</v>
      </c>
      <c r="AQ638" s="431"/>
    </row>
    <row r="639" spans="1:43" ht="12.75" customHeight="1">
      <c r="A639" s="157">
        <v>638</v>
      </c>
      <c r="B639" s="345">
        <v>42159</v>
      </c>
      <c r="C639" s="360" t="s">
        <v>1321</v>
      </c>
      <c r="D639" s="430" t="s">
        <v>1251</v>
      </c>
      <c r="E639" s="51" t="s">
        <v>1321</v>
      </c>
      <c r="F639" s="51" t="s">
        <v>7101</v>
      </c>
      <c r="G639" s="359"/>
      <c r="H639" s="51" t="s">
        <v>7299</v>
      </c>
      <c r="I639" s="359"/>
      <c r="J639" s="51" t="s">
        <v>7169</v>
      </c>
      <c r="K639" s="51" t="s">
        <v>1259</v>
      </c>
      <c r="L639" s="430" t="s">
        <v>1256</v>
      </c>
      <c r="M639" s="430" t="s">
        <v>7158</v>
      </c>
      <c r="N639" s="430" t="s">
        <v>1261</v>
      </c>
      <c r="O639" s="50">
        <v>50</v>
      </c>
      <c r="P639" s="58">
        <v>50</v>
      </c>
      <c r="Q639" s="58"/>
      <c r="R639" s="431"/>
      <c r="S639" s="50">
        <v>0</v>
      </c>
      <c r="T639" s="50">
        <v>0</v>
      </c>
      <c r="U639" s="50">
        <v>50</v>
      </c>
      <c r="V639" s="50">
        <v>300</v>
      </c>
      <c r="W639" s="50">
        <v>300</v>
      </c>
      <c r="X639" s="50">
        <v>50</v>
      </c>
      <c r="Y639" s="50">
        <v>50</v>
      </c>
      <c r="Z639" s="50">
        <v>0</v>
      </c>
      <c r="AA639" s="50">
        <v>0</v>
      </c>
      <c r="AB639" s="50">
        <v>50</v>
      </c>
      <c r="AC639" s="50">
        <v>50</v>
      </c>
      <c r="AD639" s="431">
        <v>0</v>
      </c>
      <c r="AE639" s="431">
        <v>0</v>
      </c>
      <c r="AF639" s="431">
        <v>0</v>
      </c>
      <c r="AG639" s="50">
        <v>0</v>
      </c>
      <c r="AH639" s="431">
        <v>0</v>
      </c>
      <c r="AI639" s="50">
        <v>50</v>
      </c>
      <c r="AJ639" s="422">
        <v>0</v>
      </c>
      <c r="AK639" s="422">
        <v>0</v>
      </c>
      <c r="AL639" s="422">
        <v>0</v>
      </c>
      <c r="AM639" s="422">
        <v>0</v>
      </c>
      <c r="AN639" s="422">
        <v>0</v>
      </c>
      <c r="AO639" s="422">
        <v>0</v>
      </c>
      <c r="AP639" s="422">
        <v>0</v>
      </c>
      <c r="AQ639" s="431"/>
    </row>
    <row r="640" spans="1:43" ht="12.75" customHeight="1">
      <c r="A640" s="157">
        <v>639</v>
      </c>
      <c r="B640" s="345">
        <v>42159</v>
      </c>
      <c r="C640" s="360" t="s">
        <v>1321</v>
      </c>
      <c r="D640" s="430" t="s">
        <v>1251</v>
      </c>
      <c r="E640" s="51" t="s">
        <v>1272</v>
      </c>
      <c r="F640" s="51" t="s">
        <v>7095</v>
      </c>
      <c r="G640" s="359"/>
      <c r="H640" s="51" t="s">
        <v>7307</v>
      </c>
      <c r="I640" s="359"/>
      <c r="J640" s="51" t="s">
        <v>1262</v>
      </c>
      <c r="K640" s="51" t="s">
        <v>1259</v>
      </c>
      <c r="L640" s="430" t="s">
        <v>1256</v>
      </c>
      <c r="M640" s="430" t="s">
        <v>7158</v>
      </c>
      <c r="N640" s="430" t="s">
        <v>1261</v>
      </c>
      <c r="O640" s="50">
        <v>15</v>
      </c>
      <c r="P640" s="58">
        <v>15</v>
      </c>
      <c r="Q640" s="58"/>
      <c r="R640" s="431"/>
      <c r="S640" s="50">
        <v>0</v>
      </c>
      <c r="T640" s="50">
        <v>0</v>
      </c>
      <c r="U640" s="50">
        <v>15</v>
      </c>
      <c r="V640" s="50">
        <v>90</v>
      </c>
      <c r="W640" s="50">
        <v>90</v>
      </c>
      <c r="X640" s="50">
        <v>15</v>
      </c>
      <c r="Y640" s="50">
        <v>15</v>
      </c>
      <c r="Z640" s="50">
        <v>0</v>
      </c>
      <c r="AA640" s="50">
        <v>0</v>
      </c>
      <c r="AB640" s="50">
        <v>15</v>
      </c>
      <c r="AC640" s="50">
        <v>15</v>
      </c>
      <c r="AD640" s="431">
        <v>0</v>
      </c>
      <c r="AE640" s="431">
        <v>0</v>
      </c>
      <c r="AF640" s="431">
        <v>0</v>
      </c>
      <c r="AG640" s="50">
        <v>0</v>
      </c>
      <c r="AH640" s="431">
        <v>0</v>
      </c>
      <c r="AI640" s="50">
        <v>0</v>
      </c>
      <c r="AJ640" s="422">
        <v>0</v>
      </c>
      <c r="AK640" s="422">
        <v>0</v>
      </c>
      <c r="AL640" s="422">
        <v>0</v>
      </c>
      <c r="AM640" s="422">
        <v>0</v>
      </c>
      <c r="AN640" s="422">
        <v>0</v>
      </c>
      <c r="AO640" s="422">
        <v>0</v>
      </c>
      <c r="AP640" s="422">
        <v>0</v>
      </c>
      <c r="AQ640" s="431"/>
    </row>
    <row r="641" spans="1:43" ht="12.75" customHeight="1">
      <c r="A641" s="157">
        <v>640</v>
      </c>
      <c r="B641" s="345">
        <v>42159</v>
      </c>
      <c r="C641" s="360" t="s">
        <v>1321</v>
      </c>
      <c r="D641" s="430" t="s">
        <v>1251</v>
      </c>
      <c r="E641" s="246" t="s">
        <v>1308</v>
      </c>
      <c r="F641" s="246" t="s">
        <v>7095</v>
      </c>
      <c r="G641" s="359"/>
      <c r="H641" s="246" t="s">
        <v>7307</v>
      </c>
      <c r="I641" s="359"/>
      <c r="J641" s="247" t="s">
        <v>7165</v>
      </c>
      <c r="K641" s="247" t="s">
        <v>1259</v>
      </c>
      <c r="L641" s="430" t="s">
        <v>1256</v>
      </c>
      <c r="M641" s="430" t="s">
        <v>7158</v>
      </c>
      <c r="N641" s="430" t="s">
        <v>1261</v>
      </c>
      <c r="O641" s="159">
        <v>260</v>
      </c>
      <c r="P641" s="198">
        <v>260</v>
      </c>
      <c r="Q641" s="198"/>
      <c r="R641" s="431"/>
      <c r="S641" s="248">
        <v>0</v>
      </c>
      <c r="T641" s="248">
        <v>0</v>
      </c>
      <c r="U641" s="248">
        <v>260</v>
      </c>
      <c r="V641" s="248">
        <v>1560</v>
      </c>
      <c r="W641" s="248">
        <v>1560</v>
      </c>
      <c r="X641" s="248">
        <v>260</v>
      </c>
      <c r="Y641" s="248">
        <v>260</v>
      </c>
      <c r="Z641" s="248">
        <v>0</v>
      </c>
      <c r="AA641" s="248">
        <v>0</v>
      </c>
      <c r="AB641" s="248">
        <v>260</v>
      </c>
      <c r="AC641" s="248">
        <v>260</v>
      </c>
      <c r="AD641" s="431">
        <v>0</v>
      </c>
      <c r="AE641" s="431">
        <v>0</v>
      </c>
      <c r="AF641" s="431">
        <v>0</v>
      </c>
      <c r="AG641" s="248">
        <v>0</v>
      </c>
      <c r="AH641" s="431">
        <v>0</v>
      </c>
      <c r="AI641" s="248">
        <v>0</v>
      </c>
      <c r="AJ641" s="422">
        <v>0</v>
      </c>
      <c r="AK641" s="422">
        <v>0</v>
      </c>
      <c r="AL641" s="422">
        <v>0</v>
      </c>
      <c r="AM641" s="422">
        <v>0</v>
      </c>
      <c r="AN641" s="422">
        <v>0</v>
      </c>
      <c r="AO641" s="422">
        <v>0</v>
      </c>
      <c r="AP641" s="422">
        <v>0</v>
      </c>
      <c r="AQ641" s="431"/>
    </row>
    <row r="642" spans="1:43" ht="12.75" customHeight="1">
      <c r="A642" s="157">
        <v>641</v>
      </c>
      <c r="B642" s="345">
        <v>42159</v>
      </c>
      <c r="C642" s="48" t="s">
        <v>1321</v>
      </c>
      <c r="D642" s="430" t="s">
        <v>1251</v>
      </c>
      <c r="E642" s="430" t="s">
        <v>1308</v>
      </c>
      <c r="F642" s="430" t="s">
        <v>1347</v>
      </c>
      <c r="G642" s="359"/>
      <c r="H642" s="355" t="s">
        <v>31</v>
      </c>
      <c r="I642" s="359"/>
      <c r="J642" s="430"/>
      <c r="K642" s="430" t="s">
        <v>7127</v>
      </c>
      <c r="L642" s="430" t="s">
        <v>1256</v>
      </c>
      <c r="M642" s="430" t="s">
        <v>7158</v>
      </c>
      <c r="N642" s="430" t="s">
        <v>1261</v>
      </c>
      <c r="O642" s="53">
        <v>849</v>
      </c>
      <c r="P642" s="422"/>
      <c r="Q642" s="163"/>
      <c r="R642" s="431"/>
      <c r="S642" s="431">
        <v>0</v>
      </c>
      <c r="T642" s="431">
        <v>0</v>
      </c>
      <c r="U642" s="347">
        <v>0</v>
      </c>
      <c r="V642" s="347">
        <v>0</v>
      </c>
      <c r="W642" s="347">
        <v>0</v>
      </c>
      <c r="X642" s="347">
        <v>849</v>
      </c>
      <c r="Y642" s="347">
        <v>0</v>
      </c>
      <c r="Z642" s="431">
        <v>0</v>
      </c>
      <c r="AA642" s="347">
        <v>0</v>
      </c>
      <c r="AB642" s="347">
        <v>0</v>
      </c>
      <c r="AC642" s="347">
        <v>0</v>
      </c>
      <c r="AD642" s="431">
        <v>0</v>
      </c>
      <c r="AE642" s="431">
        <v>0</v>
      </c>
      <c r="AF642" s="431">
        <v>0</v>
      </c>
      <c r="AG642" s="347">
        <v>1600</v>
      </c>
      <c r="AH642" s="431">
        <v>0</v>
      </c>
      <c r="AI642" s="347">
        <v>849</v>
      </c>
      <c r="AJ642" s="431">
        <v>0</v>
      </c>
      <c r="AK642" s="431">
        <v>0</v>
      </c>
      <c r="AL642" s="432">
        <v>0</v>
      </c>
      <c r="AM642" s="431">
        <v>0</v>
      </c>
      <c r="AN642" s="432">
        <v>0</v>
      </c>
      <c r="AO642" s="431">
        <v>0</v>
      </c>
      <c r="AP642" s="431">
        <v>0</v>
      </c>
      <c r="AQ642" s="431"/>
    </row>
    <row r="643" spans="1:43" ht="12.75" customHeight="1">
      <c r="A643" s="157">
        <v>642</v>
      </c>
      <c r="B643" s="345">
        <v>42160</v>
      </c>
      <c r="C643" s="360" t="s">
        <v>1289</v>
      </c>
      <c r="D643" s="430" t="s">
        <v>1251</v>
      </c>
      <c r="E643" s="430" t="s">
        <v>1289</v>
      </c>
      <c r="F643" s="430" t="s">
        <v>7231</v>
      </c>
      <c r="G643" s="359"/>
      <c r="H643" s="430" t="s">
        <v>7286</v>
      </c>
      <c r="I643" s="359"/>
      <c r="J643" s="430"/>
      <c r="K643" s="430" t="s">
        <v>7127</v>
      </c>
      <c r="L643" s="430" t="s">
        <v>1256</v>
      </c>
      <c r="M643" s="430" t="s">
        <v>7158</v>
      </c>
      <c r="N643" s="430" t="s">
        <v>1261</v>
      </c>
      <c r="O643" s="431">
        <v>250</v>
      </c>
      <c r="P643" s="422">
        <v>250</v>
      </c>
      <c r="Q643" s="422"/>
      <c r="R643" s="431"/>
      <c r="S643" s="431">
        <v>0</v>
      </c>
      <c r="T643" s="431">
        <v>0</v>
      </c>
      <c r="U643" s="431">
        <v>0</v>
      </c>
      <c r="V643" s="431">
        <v>1500</v>
      </c>
      <c r="W643" s="431">
        <v>1500</v>
      </c>
      <c r="X643" s="431">
        <v>250</v>
      </c>
      <c r="Y643" s="431">
        <v>0</v>
      </c>
      <c r="Z643" s="431">
        <v>0</v>
      </c>
      <c r="AA643" s="431">
        <v>0</v>
      </c>
      <c r="AB643" s="431">
        <v>250</v>
      </c>
      <c r="AC643" s="431">
        <v>250</v>
      </c>
      <c r="AD643" s="431">
        <v>0</v>
      </c>
      <c r="AE643" s="431">
        <v>0</v>
      </c>
      <c r="AF643" s="431">
        <v>0</v>
      </c>
      <c r="AG643" s="431">
        <v>0</v>
      </c>
      <c r="AH643" s="431">
        <v>0</v>
      </c>
      <c r="AI643" s="431">
        <v>250</v>
      </c>
      <c r="AJ643" s="431">
        <v>0</v>
      </c>
      <c r="AK643" s="431">
        <v>250</v>
      </c>
      <c r="AL643" s="432">
        <v>0</v>
      </c>
      <c r="AM643" s="431">
        <v>0</v>
      </c>
      <c r="AN643" s="432">
        <v>0</v>
      </c>
      <c r="AO643" s="431">
        <v>0</v>
      </c>
      <c r="AP643" s="431">
        <v>1500</v>
      </c>
      <c r="AQ643" s="431"/>
    </row>
    <row r="644" spans="1:43" ht="12.75" customHeight="1">
      <c r="A644" s="157">
        <v>643</v>
      </c>
      <c r="B644" s="345">
        <v>42161</v>
      </c>
      <c r="C644" s="360" t="s">
        <v>1289</v>
      </c>
      <c r="D644" s="430" t="s">
        <v>1251</v>
      </c>
      <c r="E644" s="430" t="s">
        <v>1289</v>
      </c>
      <c r="F644" s="430" t="s">
        <v>7101</v>
      </c>
      <c r="G644" s="359"/>
      <c r="H644" s="430" t="s">
        <v>7122</v>
      </c>
      <c r="I644" s="359"/>
      <c r="J644" s="430"/>
      <c r="K644" s="430" t="s">
        <v>7127</v>
      </c>
      <c r="L644" s="430" t="s">
        <v>1256</v>
      </c>
      <c r="M644" s="430" t="s">
        <v>7158</v>
      </c>
      <c r="N644" s="430" t="s">
        <v>1261</v>
      </c>
      <c r="O644" s="431">
        <v>150</v>
      </c>
      <c r="P644" s="422">
        <v>150</v>
      </c>
      <c r="Q644" s="422"/>
      <c r="R644" s="431"/>
      <c r="S644" s="431">
        <v>0</v>
      </c>
      <c r="T644" s="431">
        <v>0</v>
      </c>
      <c r="U644" s="431">
        <v>0</v>
      </c>
      <c r="V644" s="431">
        <v>900</v>
      </c>
      <c r="W644" s="431">
        <v>900</v>
      </c>
      <c r="X644" s="431">
        <v>0</v>
      </c>
      <c r="Y644" s="431">
        <v>0</v>
      </c>
      <c r="Z644" s="431">
        <v>0</v>
      </c>
      <c r="AA644" s="431">
        <v>0</v>
      </c>
      <c r="AB644" s="431">
        <v>150</v>
      </c>
      <c r="AC644" s="431">
        <v>150</v>
      </c>
      <c r="AD644" s="431">
        <v>0</v>
      </c>
      <c r="AE644" s="431">
        <v>0</v>
      </c>
      <c r="AF644" s="431">
        <v>0</v>
      </c>
      <c r="AG644" s="431">
        <v>0</v>
      </c>
      <c r="AH644" s="431">
        <v>0</v>
      </c>
      <c r="AI644" s="431">
        <v>150</v>
      </c>
      <c r="AJ644" s="431">
        <v>0</v>
      </c>
      <c r="AK644" s="431">
        <v>150</v>
      </c>
      <c r="AL644" s="432">
        <v>0</v>
      </c>
      <c r="AM644" s="431">
        <v>0</v>
      </c>
      <c r="AN644" s="432">
        <v>0</v>
      </c>
      <c r="AO644" s="431">
        <v>0</v>
      </c>
      <c r="AP644" s="431">
        <v>900</v>
      </c>
      <c r="AQ644" s="431"/>
    </row>
    <row r="645" spans="1:43" ht="12.75" customHeight="1">
      <c r="A645" s="157">
        <v>644</v>
      </c>
      <c r="B645" s="345">
        <v>42162</v>
      </c>
      <c r="C645" s="360" t="s">
        <v>1321</v>
      </c>
      <c r="D645" s="430" t="s">
        <v>1251</v>
      </c>
      <c r="E645" s="245" t="s">
        <v>1308</v>
      </c>
      <c r="F645" s="245" t="s">
        <v>7095</v>
      </c>
      <c r="G645" s="359"/>
      <c r="H645" s="245" t="s">
        <v>7307</v>
      </c>
      <c r="I645" s="359"/>
      <c r="J645" s="245" t="s">
        <v>7165</v>
      </c>
      <c r="K645" s="245" t="s">
        <v>1259</v>
      </c>
      <c r="L645" s="430" t="s">
        <v>1256</v>
      </c>
      <c r="M645" s="430" t="s">
        <v>7158</v>
      </c>
      <c r="N645" s="430" t="s">
        <v>1261</v>
      </c>
      <c r="O645" s="174">
        <v>75</v>
      </c>
      <c r="P645" s="178">
        <v>75</v>
      </c>
      <c r="Q645" s="178"/>
      <c r="R645" s="431"/>
      <c r="S645" s="174">
        <v>0</v>
      </c>
      <c r="T645" s="174">
        <v>0</v>
      </c>
      <c r="U645" s="174">
        <v>75</v>
      </c>
      <c r="V645" s="174">
        <v>375</v>
      </c>
      <c r="W645" s="174">
        <v>375</v>
      </c>
      <c r="X645" s="174">
        <v>75</v>
      </c>
      <c r="Y645" s="174">
        <v>75</v>
      </c>
      <c r="Z645" s="174">
        <v>0</v>
      </c>
      <c r="AA645" s="174">
        <v>0</v>
      </c>
      <c r="AB645" s="174">
        <v>75</v>
      </c>
      <c r="AC645" s="174">
        <v>75</v>
      </c>
      <c r="AD645" s="431">
        <v>0</v>
      </c>
      <c r="AE645" s="431">
        <v>0</v>
      </c>
      <c r="AF645" s="431">
        <v>0</v>
      </c>
      <c r="AG645" s="174">
        <v>0</v>
      </c>
      <c r="AH645" s="431">
        <v>0</v>
      </c>
      <c r="AI645" s="174">
        <v>0</v>
      </c>
      <c r="AJ645" s="422">
        <v>0</v>
      </c>
      <c r="AK645" s="422">
        <v>0</v>
      </c>
      <c r="AL645" s="422">
        <v>0</v>
      </c>
      <c r="AM645" s="422">
        <v>0</v>
      </c>
      <c r="AN645" s="422">
        <v>0</v>
      </c>
      <c r="AO645" s="422">
        <v>0</v>
      </c>
      <c r="AP645" s="422">
        <v>0</v>
      </c>
      <c r="AQ645" s="431"/>
    </row>
    <row r="646" spans="1:43" ht="12.75" customHeight="1">
      <c r="A646" s="157">
        <v>645</v>
      </c>
      <c r="B646" s="345">
        <v>42162</v>
      </c>
      <c r="C646" s="48" t="s">
        <v>1321</v>
      </c>
      <c r="D646" s="430" t="s">
        <v>1251</v>
      </c>
      <c r="E646" s="430" t="s">
        <v>1308</v>
      </c>
      <c r="F646" s="430" t="s">
        <v>1347</v>
      </c>
      <c r="G646" s="359"/>
      <c r="H646" s="415" t="s">
        <v>7220</v>
      </c>
      <c r="I646" s="359"/>
      <c r="J646" s="430"/>
      <c r="K646" s="430" t="s">
        <v>7127</v>
      </c>
      <c r="L646" s="430" t="s">
        <v>1256</v>
      </c>
      <c r="M646" s="430" t="s">
        <v>7158</v>
      </c>
      <c r="N646" s="430" t="s">
        <v>1261</v>
      </c>
      <c r="O646" s="53">
        <v>398</v>
      </c>
      <c r="P646" s="422"/>
      <c r="Q646" s="163"/>
      <c r="R646" s="431"/>
      <c r="S646" s="431">
        <v>0</v>
      </c>
      <c r="T646" s="431">
        <v>0</v>
      </c>
      <c r="U646" s="347">
        <v>398</v>
      </c>
      <c r="V646" s="347">
        <v>0</v>
      </c>
      <c r="W646" s="347">
        <v>0</v>
      </c>
      <c r="X646" s="347">
        <v>398</v>
      </c>
      <c r="Y646" s="347">
        <v>0</v>
      </c>
      <c r="Z646" s="431">
        <v>0</v>
      </c>
      <c r="AA646" s="347">
        <v>0</v>
      </c>
      <c r="AB646" s="347">
        <v>0</v>
      </c>
      <c r="AC646" s="347">
        <v>0</v>
      </c>
      <c r="AD646" s="431">
        <v>0</v>
      </c>
      <c r="AE646" s="431">
        <v>0</v>
      </c>
      <c r="AF646" s="431">
        <v>0</v>
      </c>
      <c r="AG646" s="347">
        <v>796</v>
      </c>
      <c r="AH646" s="431">
        <v>0</v>
      </c>
      <c r="AI646" s="347">
        <v>398</v>
      </c>
      <c r="AJ646" s="431">
        <v>0</v>
      </c>
      <c r="AK646" s="431">
        <v>0</v>
      </c>
      <c r="AL646" s="432">
        <v>0</v>
      </c>
      <c r="AM646" s="431">
        <v>0</v>
      </c>
      <c r="AN646" s="432">
        <v>0</v>
      </c>
      <c r="AO646" s="431">
        <v>0</v>
      </c>
      <c r="AP646" s="431">
        <v>0</v>
      </c>
      <c r="AQ646" s="431"/>
    </row>
    <row r="647" spans="1:43" ht="12.75" customHeight="1">
      <c r="A647" s="157">
        <v>646</v>
      </c>
      <c r="B647" s="345">
        <v>42162</v>
      </c>
      <c r="C647" s="48" t="s">
        <v>1321</v>
      </c>
      <c r="D647" s="430" t="s">
        <v>1251</v>
      </c>
      <c r="E647" s="430" t="s">
        <v>1308</v>
      </c>
      <c r="F647" s="430" t="s">
        <v>1347</v>
      </c>
      <c r="G647" s="359"/>
      <c r="H647" s="415" t="s">
        <v>7220</v>
      </c>
      <c r="I647" s="359"/>
      <c r="J647" s="430"/>
      <c r="K647" s="430" t="s">
        <v>7127</v>
      </c>
      <c r="L647" s="430" t="s">
        <v>1256</v>
      </c>
      <c r="M647" s="430" t="s">
        <v>7158</v>
      </c>
      <c r="N647" s="430" t="s">
        <v>1261</v>
      </c>
      <c r="O647" s="53">
        <v>114</v>
      </c>
      <c r="P647" s="422"/>
      <c r="Q647" s="163"/>
      <c r="R647" s="431"/>
      <c r="S647" s="431">
        <v>0</v>
      </c>
      <c r="T647" s="431">
        <v>0</v>
      </c>
      <c r="U647" s="347">
        <v>0</v>
      </c>
      <c r="V647" s="347">
        <v>0</v>
      </c>
      <c r="W647" s="347">
        <v>0</v>
      </c>
      <c r="X647" s="347">
        <v>114</v>
      </c>
      <c r="Y647" s="347">
        <v>0</v>
      </c>
      <c r="Z647" s="431">
        <v>0</v>
      </c>
      <c r="AA647" s="347">
        <v>0</v>
      </c>
      <c r="AB647" s="347">
        <v>0</v>
      </c>
      <c r="AC647" s="347">
        <v>0</v>
      </c>
      <c r="AD647" s="431">
        <v>0</v>
      </c>
      <c r="AE647" s="431">
        <v>0</v>
      </c>
      <c r="AF647" s="431">
        <v>0</v>
      </c>
      <c r="AG647" s="347">
        <v>228</v>
      </c>
      <c r="AH647" s="431">
        <v>0</v>
      </c>
      <c r="AI647" s="347">
        <v>114</v>
      </c>
      <c r="AJ647" s="431">
        <v>0</v>
      </c>
      <c r="AK647" s="431">
        <v>0</v>
      </c>
      <c r="AL647" s="432">
        <v>0</v>
      </c>
      <c r="AM647" s="431">
        <v>0</v>
      </c>
      <c r="AN647" s="432">
        <v>0</v>
      </c>
      <c r="AO647" s="431">
        <v>0</v>
      </c>
      <c r="AP647" s="431">
        <v>0</v>
      </c>
      <c r="AQ647" s="431"/>
    </row>
    <row r="648" spans="1:43" ht="12.75" customHeight="1">
      <c r="A648" s="157">
        <v>647</v>
      </c>
      <c r="B648" s="345">
        <v>42163</v>
      </c>
      <c r="C648" s="360" t="s">
        <v>1289</v>
      </c>
      <c r="D648" s="430" t="s">
        <v>1251</v>
      </c>
      <c r="E648" s="430" t="s">
        <v>1289</v>
      </c>
      <c r="F648" s="430" t="s">
        <v>7095</v>
      </c>
      <c r="G648" s="359"/>
      <c r="H648" s="430" t="s">
        <v>7238</v>
      </c>
      <c r="I648" s="359"/>
      <c r="J648" s="430"/>
      <c r="K648" s="430" t="s">
        <v>7127</v>
      </c>
      <c r="L648" s="430" t="s">
        <v>1256</v>
      </c>
      <c r="M648" s="430" t="s">
        <v>7158</v>
      </c>
      <c r="N648" s="430" t="s">
        <v>1261</v>
      </c>
      <c r="O648" s="431">
        <v>100</v>
      </c>
      <c r="P648" s="422">
        <v>100</v>
      </c>
      <c r="Q648" s="422"/>
      <c r="R648" s="431"/>
      <c r="S648" s="431">
        <v>0</v>
      </c>
      <c r="T648" s="431">
        <v>0</v>
      </c>
      <c r="U648" s="431">
        <v>0</v>
      </c>
      <c r="V648" s="431">
        <v>600</v>
      </c>
      <c r="W648" s="431">
        <v>600</v>
      </c>
      <c r="X648" s="431">
        <v>100</v>
      </c>
      <c r="Y648" s="431">
        <v>0</v>
      </c>
      <c r="Z648" s="431">
        <v>0</v>
      </c>
      <c r="AA648" s="431">
        <v>0</v>
      </c>
      <c r="AB648" s="431">
        <v>100</v>
      </c>
      <c r="AC648" s="431">
        <v>100</v>
      </c>
      <c r="AD648" s="431">
        <v>0</v>
      </c>
      <c r="AE648" s="431">
        <v>0</v>
      </c>
      <c r="AF648" s="431">
        <v>0</v>
      </c>
      <c r="AG648" s="431">
        <v>0</v>
      </c>
      <c r="AH648" s="431">
        <v>0</v>
      </c>
      <c r="AI648" s="431">
        <v>100</v>
      </c>
      <c r="AJ648" s="431">
        <v>0</v>
      </c>
      <c r="AK648" s="431">
        <v>100</v>
      </c>
      <c r="AL648" s="432">
        <v>0</v>
      </c>
      <c r="AM648" s="431">
        <v>0</v>
      </c>
      <c r="AN648" s="432">
        <v>0</v>
      </c>
      <c r="AO648" s="431">
        <v>0</v>
      </c>
      <c r="AP648" s="431">
        <v>600</v>
      </c>
      <c r="AQ648" s="431"/>
    </row>
    <row r="649" spans="1:43" ht="12.75" customHeight="1">
      <c r="A649" s="157">
        <v>648</v>
      </c>
      <c r="B649" s="345">
        <v>42163</v>
      </c>
      <c r="C649" s="360" t="s">
        <v>1289</v>
      </c>
      <c r="D649" s="430" t="s">
        <v>1251</v>
      </c>
      <c r="E649" s="430" t="s">
        <v>1289</v>
      </c>
      <c r="F649" s="430" t="s">
        <v>7095</v>
      </c>
      <c r="G649" s="359"/>
      <c r="H649" s="430" t="s">
        <v>7103</v>
      </c>
      <c r="I649" s="359"/>
      <c r="J649" s="430"/>
      <c r="K649" s="430" t="s">
        <v>7127</v>
      </c>
      <c r="L649" s="430" t="s">
        <v>1256</v>
      </c>
      <c r="M649" s="430" t="s">
        <v>7158</v>
      </c>
      <c r="N649" s="430" t="s">
        <v>1261</v>
      </c>
      <c r="O649" s="431">
        <v>150</v>
      </c>
      <c r="P649" s="422">
        <v>150</v>
      </c>
      <c r="Q649" s="422"/>
      <c r="R649" s="431"/>
      <c r="S649" s="431">
        <v>0</v>
      </c>
      <c r="T649" s="431">
        <v>0</v>
      </c>
      <c r="U649" s="431">
        <v>0</v>
      </c>
      <c r="V649" s="431">
        <v>900</v>
      </c>
      <c r="W649" s="431">
        <v>900</v>
      </c>
      <c r="X649" s="431">
        <v>150</v>
      </c>
      <c r="Y649" s="431">
        <v>0</v>
      </c>
      <c r="Z649" s="431">
        <v>0</v>
      </c>
      <c r="AA649" s="431">
        <v>0</v>
      </c>
      <c r="AB649" s="431">
        <v>150</v>
      </c>
      <c r="AC649" s="431">
        <v>150</v>
      </c>
      <c r="AD649" s="431">
        <v>0</v>
      </c>
      <c r="AE649" s="431">
        <v>0</v>
      </c>
      <c r="AF649" s="431">
        <v>0</v>
      </c>
      <c r="AG649" s="431">
        <v>0</v>
      </c>
      <c r="AH649" s="431">
        <v>0</v>
      </c>
      <c r="AI649" s="431">
        <v>150</v>
      </c>
      <c r="AJ649" s="431">
        <v>0</v>
      </c>
      <c r="AK649" s="431">
        <v>150</v>
      </c>
      <c r="AL649" s="432">
        <v>0</v>
      </c>
      <c r="AM649" s="431">
        <v>0</v>
      </c>
      <c r="AN649" s="432">
        <v>0</v>
      </c>
      <c r="AO649" s="431">
        <v>0</v>
      </c>
      <c r="AP649" s="431">
        <v>900</v>
      </c>
      <c r="AQ649" s="431"/>
    </row>
    <row r="650" spans="1:43" ht="12.75" customHeight="1">
      <c r="A650" s="157">
        <v>649</v>
      </c>
      <c r="B650" s="345">
        <v>42163</v>
      </c>
      <c r="C650" s="360" t="s">
        <v>1321</v>
      </c>
      <c r="D650" s="430" t="s">
        <v>1251</v>
      </c>
      <c r="E650" s="51" t="s">
        <v>1321</v>
      </c>
      <c r="F650" s="51" t="s">
        <v>7101</v>
      </c>
      <c r="G650" s="359"/>
      <c r="H650" s="51" t="s">
        <v>7299</v>
      </c>
      <c r="I650" s="359"/>
      <c r="J650" s="51" t="s">
        <v>7169</v>
      </c>
      <c r="K650" s="51" t="s">
        <v>1259</v>
      </c>
      <c r="L650" s="430" t="s">
        <v>1256</v>
      </c>
      <c r="M650" s="430" t="s">
        <v>7158</v>
      </c>
      <c r="N650" s="430" t="s">
        <v>1261</v>
      </c>
      <c r="O650" s="50">
        <v>50</v>
      </c>
      <c r="P650" s="58">
        <v>50</v>
      </c>
      <c r="Q650" s="58"/>
      <c r="R650" s="431"/>
      <c r="S650" s="50">
        <v>0</v>
      </c>
      <c r="T650" s="50">
        <v>0</v>
      </c>
      <c r="U650" s="50">
        <v>50</v>
      </c>
      <c r="V650" s="50">
        <v>300</v>
      </c>
      <c r="W650" s="50">
        <v>300</v>
      </c>
      <c r="X650" s="50">
        <v>50</v>
      </c>
      <c r="Y650" s="50">
        <v>50</v>
      </c>
      <c r="Z650" s="50">
        <v>0</v>
      </c>
      <c r="AA650" s="50">
        <v>0</v>
      </c>
      <c r="AB650" s="50">
        <v>50</v>
      </c>
      <c r="AC650" s="50">
        <v>50</v>
      </c>
      <c r="AD650" s="431">
        <v>0</v>
      </c>
      <c r="AE650" s="431">
        <v>0</v>
      </c>
      <c r="AF650" s="431">
        <v>0</v>
      </c>
      <c r="AG650" s="50">
        <v>0</v>
      </c>
      <c r="AH650" s="431">
        <v>0</v>
      </c>
      <c r="AI650" s="50">
        <v>50</v>
      </c>
      <c r="AJ650" s="422">
        <v>0</v>
      </c>
      <c r="AK650" s="422">
        <v>0</v>
      </c>
      <c r="AL650" s="422">
        <v>0</v>
      </c>
      <c r="AM650" s="422">
        <v>0</v>
      </c>
      <c r="AN650" s="422">
        <v>0</v>
      </c>
      <c r="AO650" s="422">
        <v>0</v>
      </c>
      <c r="AP650" s="422">
        <v>0</v>
      </c>
      <c r="AQ650" s="431"/>
    </row>
    <row r="651" spans="1:43" ht="12.75" customHeight="1">
      <c r="A651" s="157">
        <v>650</v>
      </c>
      <c r="B651" s="345">
        <v>42163</v>
      </c>
      <c r="C651" s="360" t="s">
        <v>1321</v>
      </c>
      <c r="D651" s="430" t="s">
        <v>1251</v>
      </c>
      <c r="E651" s="51" t="s">
        <v>1308</v>
      </c>
      <c r="F651" s="51" t="s">
        <v>7095</v>
      </c>
      <c r="G651" s="359"/>
      <c r="H651" s="51" t="s">
        <v>7307</v>
      </c>
      <c r="I651" s="359"/>
      <c r="J651" s="51" t="s">
        <v>7165</v>
      </c>
      <c r="K651" s="51" t="s">
        <v>1259</v>
      </c>
      <c r="L651" s="430" t="s">
        <v>1256</v>
      </c>
      <c r="M651" s="430" t="s">
        <v>7158</v>
      </c>
      <c r="N651" s="430" t="s">
        <v>1261</v>
      </c>
      <c r="O651" s="50">
        <v>510</v>
      </c>
      <c r="P651" s="58">
        <v>510</v>
      </c>
      <c r="Q651" s="58"/>
      <c r="R651" s="431"/>
      <c r="S651" s="50">
        <v>0</v>
      </c>
      <c r="T651" s="50">
        <v>0</v>
      </c>
      <c r="U651" s="50">
        <v>510</v>
      </c>
      <c r="V651" s="50">
        <v>3060</v>
      </c>
      <c r="W651" s="50">
        <v>3060</v>
      </c>
      <c r="X651" s="50">
        <v>510</v>
      </c>
      <c r="Y651" s="50">
        <v>510</v>
      </c>
      <c r="Z651" s="50">
        <v>0</v>
      </c>
      <c r="AA651" s="50">
        <v>0</v>
      </c>
      <c r="AB651" s="50">
        <v>510</v>
      </c>
      <c r="AC651" s="50">
        <v>510</v>
      </c>
      <c r="AD651" s="431">
        <v>0</v>
      </c>
      <c r="AE651" s="431">
        <v>0</v>
      </c>
      <c r="AF651" s="431">
        <v>0</v>
      </c>
      <c r="AG651" s="50">
        <v>0</v>
      </c>
      <c r="AH651" s="431">
        <v>0</v>
      </c>
      <c r="AI651" s="50">
        <v>0</v>
      </c>
      <c r="AJ651" s="422">
        <v>0</v>
      </c>
      <c r="AK651" s="422">
        <v>0</v>
      </c>
      <c r="AL651" s="422">
        <v>0</v>
      </c>
      <c r="AM651" s="422">
        <v>0</v>
      </c>
      <c r="AN651" s="422">
        <v>0</v>
      </c>
      <c r="AO651" s="422">
        <v>0</v>
      </c>
      <c r="AP651" s="422">
        <v>0</v>
      </c>
      <c r="AQ651" s="431"/>
    </row>
    <row r="652" spans="1:43" ht="12.75" customHeight="1">
      <c r="A652" s="157">
        <v>651</v>
      </c>
      <c r="B652" s="345">
        <v>42163</v>
      </c>
      <c r="C652" s="360" t="s">
        <v>1321</v>
      </c>
      <c r="D652" s="430" t="s">
        <v>1251</v>
      </c>
      <c r="E652" s="51" t="s">
        <v>1308</v>
      </c>
      <c r="F652" s="51" t="s">
        <v>7095</v>
      </c>
      <c r="G652" s="359"/>
      <c r="H652" s="51" t="s">
        <v>7328</v>
      </c>
      <c r="I652" s="359"/>
      <c r="J652" s="51" t="s">
        <v>7165</v>
      </c>
      <c r="K652" s="51" t="s">
        <v>7127</v>
      </c>
      <c r="L652" s="430" t="s">
        <v>1256</v>
      </c>
      <c r="M652" s="430" t="s">
        <v>7158</v>
      </c>
      <c r="N652" s="430" t="s">
        <v>1261</v>
      </c>
      <c r="O652" s="55">
        <v>250</v>
      </c>
      <c r="P652" s="422"/>
      <c r="Q652" s="58"/>
      <c r="R652" s="431"/>
      <c r="S652" s="50">
        <v>0</v>
      </c>
      <c r="T652" s="50">
        <v>0</v>
      </c>
      <c r="U652" s="50">
        <v>0</v>
      </c>
      <c r="V652" s="50">
        <v>0</v>
      </c>
      <c r="W652" s="50">
        <v>0</v>
      </c>
      <c r="X652" s="50">
        <v>250</v>
      </c>
      <c r="Y652" s="50">
        <v>0</v>
      </c>
      <c r="Z652" s="50">
        <v>0</v>
      </c>
      <c r="AA652" s="50">
        <v>0</v>
      </c>
      <c r="AB652" s="50">
        <v>0</v>
      </c>
      <c r="AC652" s="50">
        <v>0</v>
      </c>
      <c r="AD652" s="431">
        <v>0</v>
      </c>
      <c r="AE652" s="431">
        <v>0</v>
      </c>
      <c r="AF652" s="431">
        <v>0</v>
      </c>
      <c r="AG652" s="50">
        <v>500</v>
      </c>
      <c r="AH652" s="431">
        <v>0</v>
      </c>
      <c r="AI652" s="50">
        <v>250</v>
      </c>
      <c r="AJ652" s="422">
        <v>0</v>
      </c>
      <c r="AK652" s="422">
        <v>0</v>
      </c>
      <c r="AL652" s="422">
        <v>0</v>
      </c>
      <c r="AM652" s="422">
        <v>0</v>
      </c>
      <c r="AN652" s="422">
        <v>0</v>
      </c>
      <c r="AO652" s="422">
        <v>0</v>
      </c>
      <c r="AP652" s="422">
        <v>0</v>
      </c>
      <c r="AQ652" s="431"/>
    </row>
    <row r="653" spans="1:43" ht="12.75" customHeight="1">
      <c r="A653" s="157">
        <v>652</v>
      </c>
      <c r="B653" s="345">
        <v>42163</v>
      </c>
      <c r="C653" s="360" t="s">
        <v>1321</v>
      </c>
      <c r="D653" s="430" t="s">
        <v>1251</v>
      </c>
      <c r="E653" s="51" t="s">
        <v>1308</v>
      </c>
      <c r="F653" s="51" t="s">
        <v>7095</v>
      </c>
      <c r="G653" s="359"/>
      <c r="H653" s="51" t="s">
        <v>7328</v>
      </c>
      <c r="I653" s="359"/>
      <c r="J653" s="51" t="s">
        <v>7165</v>
      </c>
      <c r="K653" s="51" t="s">
        <v>7127</v>
      </c>
      <c r="L653" s="430" t="s">
        <v>1256</v>
      </c>
      <c r="M653" s="430" t="s">
        <v>7158</v>
      </c>
      <c r="N653" s="430" t="s">
        <v>1261</v>
      </c>
      <c r="O653" s="55">
        <v>200</v>
      </c>
      <c r="P653" s="422"/>
      <c r="Q653" s="58"/>
      <c r="R653" s="431"/>
      <c r="S653" s="50">
        <v>0</v>
      </c>
      <c r="T653" s="50">
        <v>0</v>
      </c>
      <c r="U653" s="50">
        <v>0</v>
      </c>
      <c r="V653" s="50">
        <v>0</v>
      </c>
      <c r="W653" s="50">
        <v>0</v>
      </c>
      <c r="X653" s="50">
        <v>200</v>
      </c>
      <c r="Y653" s="50">
        <v>0</v>
      </c>
      <c r="Z653" s="50">
        <v>0</v>
      </c>
      <c r="AA653" s="50">
        <v>0</v>
      </c>
      <c r="AB653" s="50">
        <v>0</v>
      </c>
      <c r="AC653" s="50">
        <v>0</v>
      </c>
      <c r="AD653" s="431">
        <v>0</v>
      </c>
      <c r="AE653" s="431">
        <v>0</v>
      </c>
      <c r="AF653" s="431">
        <v>0</v>
      </c>
      <c r="AG653" s="50">
        <v>400</v>
      </c>
      <c r="AH653" s="431">
        <v>0</v>
      </c>
      <c r="AI653" s="50">
        <v>200</v>
      </c>
      <c r="AJ653" s="422">
        <v>0</v>
      </c>
      <c r="AK653" s="422">
        <v>0</v>
      </c>
      <c r="AL653" s="422">
        <v>0</v>
      </c>
      <c r="AM653" s="422">
        <v>0</v>
      </c>
      <c r="AN653" s="422">
        <v>0</v>
      </c>
      <c r="AO653" s="422">
        <v>0</v>
      </c>
      <c r="AP653" s="422">
        <v>0</v>
      </c>
      <c r="AQ653" s="431"/>
    </row>
    <row r="654" spans="1:43" ht="12.75" customHeight="1">
      <c r="A654" s="157">
        <v>653</v>
      </c>
      <c r="B654" s="345">
        <v>42163</v>
      </c>
      <c r="C654" s="360" t="s">
        <v>1321</v>
      </c>
      <c r="D654" s="430" t="s">
        <v>1251</v>
      </c>
      <c r="E654" s="51" t="s">
        <v>1308</v>
      </c>
      <c r="F654" s="51" t="s">
        <v>7095</v>
      </c>
      <c r="G654" s="359"/>
      <c r="H654" s="51" t="s">
        <v>7328</v>
      </c>
      <c r="I654" s="359"/>
      <c r="J654" s="51" t="s">
        <v>7165</v>
      </c>
      <c r="K654" s="51" t="s">
        <v>7127</v>
      </c>
      <c r="L654" s="430" t="s">
        <v>1256</v>
      </c>
      <c r="M654" s="430" t="s">
        <v>7158</v>
      </c>
      <c r="N654" s="430" t="s">
        <v>1261</v>
      </c>
      <c r="O654" s="55">
        <v>100</v>
      </c>
      <c r="P654" s="422"/>
      <c r="Q654" s="58"/>
      <c r="R654" s="431"/>
      <c r="S654" s="50">
        <v>0</v>
      </c>
      <c r="T654" s="50">
        <v>0</v>
      </c>
      <c r="U654" s="50">
        <v>0</v>
      </c>
      <c r="V654" s="50">
        <v>0</v>
      </c>
      <c r="W654" s="50">
        <v>0</v>
      </c>
      <c r="X654" s="50">
        <v>100</v>
      </c>
      <c r="Y654" s="50">
        <v>0</v>
      </c>
      <c r="Z654" s="50">
        <v>0</v>
      </c>
      <c r="AA654" s="50">
        <v>0</v>
      </c>
      <c r="AB654" s="50">
        <v>0</v>
      </c>
      <c r="AC654" s="50">
        <v>0</v>
      </c>
      <c r="AD654" s="431">
        <v>0</v>
      </c>
      <c r="AE654" s="431">
        <v>0</v>
      </c>
      <c r="AF654" s="431">
        <v>0</v>
      </c>
      <c r="AG654" s="50">
        <v>200</v>
      </c>
      <c r="AH654" s="431">
        <v>0</v>
      </c>
      <c r="AI654" s="50">
        <v>100</v>
      </c>
      <c r="AJ654" s="422">
        <v>0</v>
      </c>
      <c r="AK654" s="422">
        <v>0</v>
      </c>
      <c r="AL654" s="422">
        <v>0</v>
      </c>
      <c r="AM654" s="422">
        <v>0</v>
      </c>
      <c r="AN654" s="422">
        <v>0</v>
      </c>
      <c r="AO654" s="422">
        <v>0</v>
      </c>
      <c r="AP654" s="422">
        <v>0</v>
      </c>
      <c r="AQ654" s="431"/>
    </row>
    <row r="655" spans="1:43" ht="12.75" customHeight="1">
      <c r="A655" s="157">
        <v>654</v>
      </c>
      <c r="B655" s="345">
        <v>42163</v>
      </c>
      <c r="C655" s="360" t="s">
        <v>1321</v>
      </c>
      <c r="D655" s="430" t="s">
        <v>1251</v>
      </c>
      <c r="E655" s="51" t="s">
        <v>1308</v>
      </c>
      <c r="F655" s="51" t="s">
        <v>7095</v>
      </c>
      <c r="G655" s="359"/>
      <c r="H655" s="51" t="s">
        <v>7328</v>
      </c>
      <c r="I655" s="359"/>
      <c r="J655" s="51" t="s">
        <v>7165</v>
      </c>
      <c r="K655" s="51" t="s">
        <v>7127</v>
      </c>
      <c r="L655" s="430" t="s">
        <v>1256</v>
      </c>
      <c r="M655" s="430" t="s">
        <v>7158</v>
      </c>
      <c r="N655" s="430" t="s">
        <v>1261</v>
      </c>
      <c r="O655" s="55">
        <v>100</v>
      </c>
      <c r="P655" s="422"/>
      <c r="Q655" s="58"/>
      <c r="R655" s="431"/>
      <c r="S655" s="50">
        <v>0</v>
      </c>
      <c r="T655" s="50">
        <v>0</v>
      </c>
      <c r="U655" s="50">
        <v>0</v>
      </c>
      <c r="V655" s="50">
        <v>0</v>
      </c>
      <c r="W655" s="50">
        <v>0</v>
      </c>
      <c r="X655" s="50">
        <v>100</v>
      </c>
      <c r="Y655" s="50">
        <v>0</v>
      </c>
      <c r="Z655" s="50">
        <v>0</v>
      </c>
      <c r="AA655" s="50">
        <v>0</v>
      </c>
      <c r="AB655" s="50">
        <v>0</v>
      </c>
      <c r="AC655" s="50">
        <v>0</v>
      </c>
      <c r="AD655" s="431">
        <v>0</v>
      </c>
      <c r="AE655" s="431">
        <v>0</v>
      </c>
      <c r="AF655" s="431">
        <v>0</v>
      </c>
      <c r="AG655" s="50">
        <v>200</v>
      </c>
      <c r="AH655" s="431">
        <v>0</v>
      </c>
      <c r="AI655" s="50">
        <v>100</v>
      </c>
      <c r="AJ655" s="422">
        <v>0</v>
      </c>
      <c r="AK655" s="422">
        <v>0</v>
      </c>
      <c r="AL655" s="422">
        <v>0</v>
      </c>
      <c r="AM655" s="422">
        <v>0</v>
      </c>
      <c r="AN655" s="422">
        <v>0</v>
      </c>
      <c r="AO655" s="422">
        <v>0</v>
      </c>
      <c r="AP655" s="422">
        <v>0</v>
      </c>
      <c r="AQ655" s="431"/>
    </row>
    <row r="656" spans="1:43" ht="12.75" customHeight="1">
      <c r="A656" s="157">
        <v>655</v>
      </c>
      <c r="B656" s="345">
        <v>42163</v>
      </c>
      <c r="C656" s="360" t="s">
        <v>1321</v>
      </c>
      <c r="D656" s="430" t="s">
        <v>1251</v>
      </c>
      <c r="E656" s="51" t="s">
        <v>1308</v>
      </c>
      <c r="F656" s="51" t="s">
        <v>7095</v>
      </c>
      <c r="G656" s="359"/>
      <c r="H656" s="51" t="s">
        <v>7328</v>
      </c>
      <c r="I656" s="359"/>
      <c r="J656" s="51" t="s">
        <v>7165</v>
      </c>
      <c r="K656" s="51" t="s">
        <v>7127</v>
      </c>
      <c r="L656" s="430" t="s">
        <v>1256</v>
      </c>
      <c r="M656" s="430" t="s">
        <v>7158</v>
      </c>
      <c r="N656" s="430" t="s">
        <v>1261</v>
      </c>
      <c r="O656" s="55">
        <v>100</v>
      </c>
      <c r="P656" s="422"/>
      <c r="Q656" s="58"/>
      <c r="R656" s="431"/>
      <c r="S656" s="50">
        <v>0</v>
      </c>
      <c r="T656" s="50">
        <v>0</v>
      </c>
      <c r="U656" s="50">
        <v>0</v>
      </c>
      <c r="V656" s="50">
        <v>0</v>
      </c>
      <c r="W656" s="50">
        <v>0</v>
      </c>
      <c r="X656" s="50">
        <v>100</v>
      </c>
      <c r="Y656" s="50">
        <v>0</v>
      </c>
      <c r="Z656" s="50">
        <v>0</v>
      </c>
      <c r="AA656" s="50">
        <v>0</v>
      </c>
      <c r="AB656" s="50">
        <v>0</v>
      </c>
      <c r="AC656" s="50">
        <v>0</v>
      </c>
      <c r="AD656" s="431">
        <v>0</v>
      </c>
      <c r="AE656" s="431">
        <v>0</v>
      </c>
      <c r="AF656" s="431">
        <v>0</v>
      </c>
      <c r="AG656" s="50">
        <v>200</v>
      </c>
      <c r="AH656" s="431">
        <v>0</v>
      </c>
      <c r="AI656" s="50">
        <v>100</v>
      </c>
      <c r="AJ656" s="422">
        <v>0</v>
      </c>
      <c r="AK656" s="422">
        <v>0</v>
      </c>
      <c r="AL656" s="422">
        <v>0</v>
      </c>
      <c r="AM656" s="422">
        <v>0</v>
      </c>
      <c r="AN656" s="422">
        <v>0</v>
      </c>
      <c r="AO656" s="422">
        <v>0</v>
      </c>
      <c r="AP656" s="422">
        <v>0</v>
      </c>
      <c r="AQ656" s="431"/>
    </row>
    <row r="657" spans="1:43" ht="12.75" customHeight="1">
      <c r="A657" s="157">
        <v>656</v>
      </c>
      <c r="B657" s="345">
        <v>42163</v>
      </c>
      <c r="C657" s="360" t="s">
        <v>1321</v>
      </c>
      <c r="D657" s="430" t="s">
        <v>1251</v>
      </c>
      <c r="E657" s="51" t="s">
        <v>1308</v>
      </c>
      <c r="F657" s="51" t="s">
        <v>7095</v>
      </c>
      <c r="G657" s="359"/>
      <c r="H657" s="51" t="s">
        <v>7328</v>
      </c>
      <c r="I657" s="359"/>
      <c r="J657" s="51" t="s">
        <v>7165</v>
      </c>
      <c r="K657" s="51" t="s">
        <v>7127</v>
      </c>
      <c r="L657" s="430" t="s">
        <v>1256</v>
      </c>
      <c r="M657" s="430" t="s">
        <v>7158</v>
      </c>
      <c r="N657" s="430" t="s">
        <v>1261</v>
      </c>
      <c r="O657" s="55">
        <v>100</v>
      </c>
      <c r="P657" s="422"/>
      <c r="Q657" s="58"/>
      <c r="R657" s="431"/>
      <c r="S657" s="50">
        <v>0</v>
      </c>
      <c r="T657" s="50">
        <v>0</v>
      </c>
      <c r="U657" s="50">
        <v>0</v>
      </c>
      <c r="V657" s="50">
        <v>0</v>
      </c>
      <c r="W657" s="50">
        <v>0</v>
      </c>
      <c r="X657" s="50">
        <v>100</v>
      </c>
      <c r="Y657" s="50">
        <v>0</v>
      </c>
      <c r="Z657" s="50">
        <v>0</v>
      </c>
      <c r="AA657" s="50">
        <v>0</v>
      </c>
      <c r="AB657" s="50">
        <v>0</v>
      </c>
      <c r="AC657" s="50">
        <v>0</v>
      </c>
      <c r="AD657" s="431">
        <v>0</v>
      </c>
      <c r="AE657" s="431">
        <v>0</v>
      </c>
      <c r="AF657" s="431">
        <v>0</v>
      </c>
      <c r="AG657" s="50">
        <v>200</v>
      </c>
      <c r="AH657" s="431">
        <v>0</v>
      </c>
      <c r="AI657" s="50">
        <v>100</v>
      </c>
      <c r="AJ657" s="422">
        <v>0</v>
      </c>
      <c r="AK657" s="422">
        <v>0</v>
      </c>
      <c r="AL657" s="422">
        <v>0</v>
      </c>
      <c r="AM657" s="422">
        <v>0</v>
      </c>
      <c r="AN657" s="422">
        <v>0</v>
      </c>
      <c r="AO657" s="422">
        <v>0</v>
      </c>
      <c r="AP657" s="422">
        <v>0</v>
      </c>
      <c r="AQ657" s="431"/>
    </row>
    <row r="658" spans="1:43" ht="12.75" customHeight="1">
      <c r="A658" s="157">
        <v>657</v>
      </c>
      <c r="B658" s="345">
        <v>42163</v>
      </c>
      <c r="C658" s="360" t="s">
        <v>1321</v>
      </c>
      <c r="D658" s="430" t="s">
        <v>1251</v>
      </c>
      <c r="E658" s="232" t="s">
        <v>7288</v>
      </c>
      <c r="F658" s="51" t="s">
        <v>7085</v>
      </c>
      <c r="G658" s="359"/>
      <c r="H658" s="51" t="s">
        <v>7302</v>
      </c>
      <c r="I658" s="359"/>
      <c r="J658" s="51" t="s">
        <v>7169</v>
      </c>
      <c r="K658" s="51" t="s">
        <v>1259</v>
      </c>
      <c r="L658" s="430" t="s">
        <v>1256</v>
      </c>
      <c r="M658" s="430" t="s">
        <v>7158</v>
      </c>
      <c r="N658" s="430" t="s">
        <v>1261</v>
      </c>
      <c r="O658" s="50">
        <v>28</v>
      </c>
      <c r="P658" s="58">
        <v>28</v>
      </c>
      <c r="Q658" s="58"/>
      <c r="R658" s="431"/>
      <c r="S658" s="50">
        <v>0</v>
      </c>
      <c r="T658" s="50">
        <v>0</v>
      </c>
      <c r="U658" s="50">
        <v>28</v>
      </c>
      <c r="V658" s="50">
        <v>168</v>
      </c>
      <c r="W658" s="50">
        <v>168</v>
      </c>
      <c r="X658" s="50">
        <v>28</v>
      </c>
      <c r="Y658" s="50">
        <v>28</v>
      </c>
      <c r="Z658" s="50"/>
      <c r="AA658" s="50">
        <v>0</v>
      </c>
      <c r="AB658" s="50">
        <v>28</v>
      </c>
      <c r="AC658" s="50">
        <v>28</v>
      </c>
      <c r="AD658" s="431">
        <v>0</v>
      </c>
      <c r="AE658" s="431">
        <v>0</v>
      </c>
      <c r="AF658" s="431">
        <v>0</v>
      </c>
      <c r="AG658" s="50"/>
      <c r="AH658" s="431">
        <v>0</v>
      </c>
      <c r="AI658" s="50">
        <v>28</v>
      </c>
      <c r="AJ658" s="422">
        <v>0</v>
      </c>
      <c r="AK658" s="422">
        <v>0</v>
      </c>
      <c r="AL658" s="422">
        <v>0</v>
      </c>
      <c r="AM658" s="422">
        <v>0</v>
      </c>
      <c r="AN658" s="422">
        <v>0</v>
      </c>
      <c r="AO658" s="422">
        <v>0</v>
      </c>
      <c r="AP658" s="422">
        <v>0</v>
      </c>
      <c r="AQ658" s="431"/>
    </row>
    <row r="659" spans="1:43" ht="12.75" customHeight="1">
      <c r="A659" s="157">
        <v>658</v>
      </c>
      <c r="B659" s="345">
        <v>42163</v>
      </c>
      <c r="C659" s="48" t="s">
        <v>1321</v>
      </c>
      <c r="D659" s="430" t="s">
        <v>1251</v>
      </c>
      <c r="E659" s="430" t="s">
        <v>1308</v>
      </c>
      <c r="F659" s="430" t="s">
        <v>1347</v>
      </c>
      <c r="G659" s="359"/>
      <c r="H659" s="415" t="s">
        <v>7220</v>
      </c>
      <c r="I659" s="359"/>
      <c r="J659" s="430"/>
      <c r="K659" s="430" t="s">
        <v>7127</v>
      </c>
      <c r="L659" s="430" t="s">
        <v>1256</v>
      </c>
      <c r="M659" s="430" t="s">
        <v>7158</v>
      </c>
      <c r="N659" s="430" t="s">
        <v>1261</v>
      </c>
      <c r="O659" s="53">
        <v>547</v>
      </c>
      <c r="P659" s="422"/>
      <c r="Q659" s="163"/>
      <c r="R659" s="431"/>
      <c r="S659" s="431">
        <v>0</v>
      </c>
      <c r="T659" s="431">
        <v>0</v>
      </c>
      <c r="U659" s="347">
        <v>547</v>
      </c>
      <c r="V659" s="347">
        <v>0</v>
      </c>
      <c r="W659" s="347">
        <v>0</v>
      </c>
      <c r="X659" s="347">
        <v>547</v>
      </c>
      <c r="Y659" s="347">
        <v>0</v>
      </c>
      <c r="Z659" s="431">
        <v>0</v>
      </c>
      <c r="AA659" s="347">
        <v>0</v>
      </c>
      <c r="AB659" s="347">
        <v>0</v>
      </c>
      <c r="AC659" s="347">
        <v>0</v>
      </c>
      <c r="AD659" s="431">
        <v>0</v>
      </c>
      <c r="AE659" s="431">
        <v>0</v>
      </c>
      <c r="AF659" s="431">
        <v>0</v>
      </c>
      <c r="AG659" s="347">
        <v>1094</v>
      </c>
      <c r="AH659" s="431">
        <v>0</v>
      </c>
      <c r="AI659" s="347">
        <v>547</v>
      </c>
      <c r="AJ659" s="431">
        <v>0</v>
      </c>
      <c r="AK659" s="431">
        <v>0</v>
      </c>
      <c r="AL659" s="432">
        <v>0</v>
      </c>
      <c r="AM659" s="431">
        <v>0</v>
      </c>
      <c r="AN659" s="432">
        <v>0</v>
      </c>
      <c r="AO659" s="431">
        <v>0</v>
      </c>
      <c r="AP659" s="431">
        <v>0</v>
      </c>
      <c r="AQ659" s="431"/>
    </row>
    <row r="660" spans="1:43" ht="12.75" customHeight="1">
      <c r="A660" s="157">
        <v>659</v>
      </c>
      <c r="B660" s="345">
        <v>42163</v>
      </c>
      <c r="C660" s="48" t="s">
        <v>1321</v>
      </c>
      <c r="D660" s="430" t="s">
        <v>1251</v>
      </c>
      <c r="E660" s="430" t="s">
        <v>1308</v>
      </c>
      <c r="F660" s="430" t="s">
        <v>1347</v>
      </c>
      <c r="G660" s="359"/>
      <c r="H660" s="415" t="s">
        <v>7220</v>
      </c>
      <c r="I660" s="359"/>
      <c r="J660" s="430"/>
      <c r="K660" s="430" t="s">
        <v>7127</v>
      </c>
      <c r="L660" s="430" t="s">
        <v>1256</v>
      </c>
      <c r="M660" s="430" t="s">
        <v>7158</v>
      </c>
      <c r="N660" s="430" t="s">
        <v>1261</v>
      </c>
      <c r="O660" s="53">
        <v>1082</v>
      </c>
      <c r="P660" s="422"/>
      <c r="Q660" s="163"/>
      <c r="R660" s="431"/>
      <c r="S660" s="431">
        <v>0</v>
      </c>
      <c r="T660" s="431">
        <v>0</v>
      </c>
      <c r="U660" s="347">
        <v>0</v>
      </c>
      <c r="V660" s="347">
        <v>0</v>
      </c>
      <c r="W660" s="347">
        <v>0</v>
      </c>
      <c r="X660" s="347">
        <v>1082</v>
      </c>
      <c r="Y660" s="347">
        <v>0</v>
      </c>
      <c r="Z660" s="431">
        <v>0</v>
      </c>
      <c r="AA660" s="347">
        <v>0</v>
      </c>
      <c r="AB660" s="347">
        <v>0</v>
      </c>
      <c r="AC660" s="347">
        <v>0</v>
      </c>
      <c r="AD660" s="431">
        <v>0</v>
      </c>
      <c r="AE660" s="431">
        <v>0</v>
      </c>
      <c r="AF660" s="431">
        <v>0</v>
      </c>
      <c r="AG660" s="347">
        <v>2164</v>
      </c>
      <c r="AH660" s="431">
        <v>0</v>
      </c>
      <c r="AI660" s="347">
        <v>1082</v>
      </c>
      <c r="AJ660" s="431">
        <v>0</v>
      </c>
      <c r="AK660" s="431">
        <v>0</v>
      </c>
      <c r="AL660" s="432">
        <v>0</v>
      </c>
      <c r="AM660" s="431">
        <v>0</v>
      </c>
      <c r="AN660" s="432">
        <v>0</v>
      </c>
      <c r="AO660" s="431">
        <v>0</v>
      </c>
      <c r="AP660" s="431">
        <v>0</v>
      </c>
      <c r="AQ660" s="431"/>
    </row>
    <row r="661" spans="1:43" ht="12.75" customHeight="1">
      <c r="A661" s="157">
        <v>660</v>
      </c>
      <c r="B661" s="345">
        <v>42163</v>
      </c>
      <c r="C661" s="49" t="s">
        <v>1286</v>
      </c>
      <c r="D661" s="430" t="s">
        <v>1250</v>
      </c>
      <c r="E661" s="430"/>
      <c r="F661" s="430" t="s">
        <v>1347</v>
      </c>
      <c r="G661" s="359"/>
      <c r="H661" s="52" t="s">
        <v>23</v>
      </c>
      <c r="I661" s="359"/>
      <c r="J661" s="430"/>
      <c r="K661" s="430" t="s">
        <v>7127</v>
      </c>
      <c r="L661" s="430" t="s">
        <v>1256</v>
      </c>
      <c r="M661" s="430" t="s">
        <v>7158</v>
      </c>
      <c r="N661" s="430" t="s">
        <v>7125</v>
      </c>
      <c r="O661" s="53">
        <v>200</v>
      </c>
      <c r="P661" s="422"/>
      <c r="Q661" s="163"/>
      <c r="R661" s="431"/>
      <c r="S661" s="431">
        <v>0</v>
      </c>
      <c r="T661" s="431">
        <v>0</v>
      </c>
      <c r="U661" s="81">
        <v>200</v>
      </c>
      <c r="V661" s="347">
        <v>0</v>
      </c>
      <c r="W661" s="81">
        <v>800</v>
      </c>
      <c r="X661" s="81">
        <v>400</v>
      </c>
      <c r="Y661" s="347">
        <v>0</v>
      </c>
      <c r="Z661" s="431">
        <v>0</v>
      </c>
      <c r="AA661" s="347">
        <v>0</v>
      </c>
      <c r="AB661" s="347">
        <v>0</v>
      </c>
      <c r="AC661" s="81">
        <v>200</v>
      </c>
      <c r="AD661" s="431">
        <v>0</v>
      </c>
      <c r="AE661" s="431">
        <v>0</v>
      </c>
      <c r="AF661" s="431">
        <v>0</v>
      </c>
      <c r="AG661" s="81">
        <v>0</v>
      </c>
      <c r="AH661" s="431">
        <v>0</v>
      </c>
      <c r="AI661" s="81">
        <v>0</v>
      </c>
      <c r="AJ661" s="431">
        <v>0</v>
      </c>
      <c r="AK661" s="431">
        <v>0</v>
      </c>
      <c r="AL661" s="432">
        <v>0</v>
      </c>
      <c r="AM661" s="431">
        <v>0</v>
      </c>
      <c r="AN661" s="432">
        <v>0</v>
      </c>
      <c r="AO661" s="431">
        <v>0</v>
      </c>
      <c r="AP661" s="431">
        <v>0</v>
      </c>
      <c r="AQ661" s="431"/>
    </row>
    <row r="662" spans="1:43" ht="12.75" customHeight="1">
      <c r="A662" s="157">
        <v>661</v>
      </c>
      <c r="B662" s="345">
        <v>42164</v>
      </c>
      <c r="C662" s="360" t="s">
        <v>1289</v>
      </c>
      <c r="D662" s="430" t="s">
        <v>1251</v>
      </c>
      <c r="E662" s="430" t="s">
        <v>1289</v>
      </c>
      <c r="F662" s="430" t="s">
        <v>7101</v>
      </c>
      <c r="G662" s="359"/>
      <c r="H662" s="430" t="s">
        <v>7322</v>
      </c>
      <c r="I662" s="359"/>
      <c r="J662" s="430"/>
      <c r="K662" s="430" t="s">
        <v>7127</v>
      </c>
      <c r="L662" s="430" t="s">
        <v>1256</v>
      </c>
      <c r="M662" s="430" t="s">
        <v>7158</v>
      </c>
      <c r="N662" s="430" t="s">
        <v>1261</v>
      </c>
      <c r="O662" s="431">
        <v>200</v>
      </c>
      <c r="P662" s="422">
        <v>200</v>
      </c>
      <c r="Q662" s="422"/>
      <c r="R662" s="431"/>
      <c r="S662" s="431">
        <v>0</v>
      </c>
      <c r="T662" s="431">
        <v>0</v>
      </c>
      <c r="U662" s="431">
        <v>0</v>
      </c>
      <c r="V662" s="431">
        <v>1200</v>
      </c>
      <c r="W662" s="431">
        <v>1200</v>
      </c>
      <c r="X662" s="431">
        <v>200</v>
      </c>
      <c r="Y662" s="431">
        <v>0</v>
      </c>
      <c r="Z662" s="431">
        <v>0</v>
      </c>
      <c r="AA662" s="431">
        <v>0</v>
      </c>
      <c r="AB662" s="431">
        <v>200</v>
      </c>
      <c r="AC662" s="431">
        <v>200</v>
      </c>
      <c r="AD662" s="431">
        <v>0</v>
      </c>
      <c r="AE662" s="431">
        <v>0</v>
      </c>
      <c r="AF662" s="431">
        <v>0</v>
      </c>
      <c r="AG662" s="431">
        <v>0</v>
      </c>
      <c r="AH662" s="431">
        <v>0</v>
      </c>
      <c r="AI662" s="431">
        <v>200</v>
      </c>
      <c r="AJ662" s="431">
        <v>0</v>
      </c>
      <c r="AK662" s="431">
        <v>200</v>
      </c>
      <c r="AL662" s="432">
        <v>0</v>
      </c>
      <c r="AM662" s="431">
        <v>0</v>
      </c>
      <c r="AN662" s="432">
        <v>0</v>
      </c>
      <c r="AO662" s="431">
        <v>0</v>
      </c>
      <c r="AP662" s="431">
        <v>1200</v>
      </c>
      <c r="AQ662" s="431"/>
    </row>
    <row r="663" spans="1:43" ht="12.75" customHeight="1">
      <c r="A663" s="157">
        <v>662</v>
      </c>
      <c r="B663" s="345">
        <v>42164</v>
      </c>
      <c r="C663" s="360" t="s">
        <v>1289</v>
      </c>
      <c r="D663" s="430" t="s">
        <v>1251</v>
      </c>
      <c r="E663" s="430" t="s">
        <v>1289</v>
      </c>
      <c r="F663" s="430" t="s">
        <v>7095</v>
      </c>
      <c r="G663" s="359"/>
      <c r="H663" s="430" t="s">
        <v>7238</v>
      </c>
      <c r="I663" s="359"/>
      <c r="J663" s="430"/>
      <c r="K663" s="430" t="s">
        <v>7127</v>
      </c>
      <c r="L663" s="430" t="s">
        <v>1256</v>
      </c>
      <c r="M663" s="430" t="s">
        <v>7158</v>
      </c>
      <c r="N663" s="430" t="s">
        <v>1261</v>
      </c>
      <c r="O663" s="431">
        <v>100</v>
      </c>
      <c r="P663" s="422">
        <v>100</v>
      </c>
      <c r="Q663" s="422"/>
      <c r="R663" s="431"/>
      <c r="S663" s="431">
        <v>0</v>
      </c>
      <c r="T663" s="431">
        <v>0</v>
      </c>
      <c r="U663" s="431">
        <v>0</v>
      </c>
      <c r="V663" s="431">
        <v>600</v>
      </c>
      <c r="W663" s="431">
        <v>600</v>
      </c>
      <c r="X663" s="431">
        <v>100</v>
      </c>
      <c r="Y663" s="431">
        <v>0</v>
      </c>
      <c r="Z663" s="431">
        <v>0</v>
      </c>
      <c r="AA663" s="431">
        <v>0</v>
      </c>
      <c r="AB663" s="431">
        <v>100</v>
      </c>
      <c r="AC663" s="431">
        <v>100</v>
      </c>
      <c r="AD663" s="431">
        <v>0</v>
      </c>
      <c r="AE663" s="431">
        <v>0</v>
      </c>
      <c r="AF663" s="431">
        <v>0</v>
      </c>
      <c r="AG663" s="431">
        <v>0</v>
      </c>
      <c r="AH663" s="431">
        <v>0</v>
      </c>
      <c r="AI663" s="431">
        <v>100</v>
      </c>
      <c r="AJ663" s="431">
        <v>0</v>
      </c>
      <c r="AK663" s="431">
        <v>100</v>
      </c>
      <c r="AL663" s="432">
        <v>0</v>
      </c>
      <c r="AM663" s="431">
        <v>0</v>
      </c>
      <c r="AN663" s="432">
        <v>0</v>
      </c>
      <c r="AO663" s="431">
        <v>0</v>
      </c>
      <c r="AP663" s="431">
        <v>600</v>
      </c>
      <c r="AQ663" s="431"/>
    </row>
    <row r="664" spans="1:43" ht="12.75" customHeight="1">
      <c r="A664" s="157">
        <v>663</v>
      </c>
      <c r="B664" s="345">
        <v>42164</v>
      </c>
      <c r="C664" s="360" t="s">
        <v>1289</v>
      </c>
      <c r="D664" s="430" t="s">
        <v>1251</v>
      </c>
      <c r="E664" s="430" t="s">
        <v>1289</v>
      </c>
      <c r="F664" s="430" t="s">
        <v>7095</v>
      </c>
      <c r="G664" s="359"/>
      <c r="H664" s="430" t="s">
        <v>7103</v>
      </c>
      <c r="I664" s="359"/>
      <c r="J664" s="430"/>
      <c r="K664" s="430" t="s">
        <v>7127</v>
      </c>
      <c r="L664" s="430" t="s">
        <v>1256</v>
      </c>
      <c r="M664" s="430" t="s">
        <v>7158</v>
      </c>
      <c r="N664" s="430" t="s">
        <v>1261</v>
      </c>
      <c r="O664" s="431">
        <v>150</v>
      </c>
      <c r="P664" s="422">
        <v>150</v>
      </c>
      <c r="Q664" s="422"/>
      <c r="R664" s="431"/>
      <c r="S664" s="431">
        <v>0</v>
      </c>
      <c r="T664" s="431">
        <v>0</v>
      </c>
      <c r="U664" s="431">
        <v>0</v>
      </c>
      <c r="V664" s="431">
        <v>900</v>
      </c>
      <c r="W664" s="431">
        <v>900</v>
      </c>
      <c r="X664" s="431">
        <v>150</v>
      </c>
      <c r="Y664" s="431">
        <v>0</v>
      </c>
      <c r="Z664" s="431">
        <v>0</v>
      </c>
      <c r="AA664" s="431">
        <v>0</v>
      </c>
      <c r="AB664" s="431">
        <v>150</v>
      </c>
      <c r="AC664" s="431">
        <v>150</v>
      </c>
      <c r="AD664" s="431">
        <v>0</v>
      </c>
      <c r="AE664" s="431">
        <v>0</v>
      </c>
      <c r="AF664" s="431">
        <v>0</v>
      </c>
      <c r="AG664" s="431">
        <v>0</v>
      </c>
      <c r="AH664" s="431">
        <v>0</v>
      </c>
      <c r="AI664" s="431">
        <v>150</v>
      </c>
      <c r="AJ664" s="431">
        <v>0</v>
      </c>
      <c r="AK664" s="431">
        <v>150</v>
      </c>
      <c r="AL664" s="432">
        <v>0</v>
      </c>
      <c r="AM664" s="431">
        <v>0</v>
      </c>
      <c r="AN664" s="432">
        <v>0</v>
      </c>
      <c r="AO664" s="431">
        <v>0</v>
      </c>
      <c r="AP664" s="431">
        <v>900</v>
      </c>
      <c r="AQ664" s="431"/>
    </row>
    <row r="665" spans="1:43" ht="12.75" customHeight="1">
      <c r="A665" s="157">
        <v>664</v>
      </c>
      <c r="B665" s="345">
        <v>42164</v>
      </c>
      <c r="C665" s="360" t="s">
        <v>1289</v>
      </c>
      <c r="D665" s="430" t="s">
        <v>1251</v>
      </c>
      <c r="E665" s="430" t="s">
        <v>1289</v>
      </c>
      <c r="F665" s="430" t="s">
        <v>7104</v>
      </c>
      <c r="G665" s="359"/>
      <c r="H665" s="430" t="s">
        <v>7105</v>
      </c>
      <c r="I665" s="359"/>
      <c r="J665" s="430"/>
      <c r="K665" s="430" t="s">
        <v>7127</v>
      </c>
      <c r="L665" s="430" t="s">
        <v>1256</v>
      </c>
      <c r="M665" s="430" t="s">
        <v>7158</v>
      </c>
      <c r="N665" s="430" t="s">
        <v>1261</v>
      </c>
      <c r="O665" s="431">
        <v>200</v>
      </c>
      <c r="P665" s="422">
        <v>200</v>
      </c>
      <c r="Q665" s="422"/>
      <c r="R665" s="431"/>
      <c r="S665" s="431">
        <v>0</v>
      </c>
      <c r="T665" s="431">
        <v>0</v>
      </c>
      <c r="U665" s="431">
        <v>0</v>
      </c>
      <c r="V665" s="431">
        <v>1200</v>
      </c>
      <c r="W665" s="431">
        <v>1200</v>
      </c>
      <c r="X665" s="431">
        <v>200</v>
      </c>
      <c r="Y665" s="431">
        <v>0</v>
      </c>
      <c r="Z665" s="431">
        <v>0</v>
      </c>
      <c r="AA665" s="431">
        <v>0</v>
      </c>
      <c r="AB665" s="431">
        <v>200</v>
      </c>
      <c r="AC665" s="431">
        <v>200</v>
      </c>
      <c r="AD665" s="431">
        <v>0</v>
      </c>
      <c r="AE665" s="431">
        <v>0</v>
      </c>
      <c r="AF665" s="431">
        <v>0</v>
      </c>
      <c r="AG665" s="431">
        <v>0</v>
      </c>
      <c r="AH665" s="431">
        <v>0</v>
      </c>
      <c r="AI665" s="431">
        <v>200</v>
      </c>
      <c r="AJ665" s="431">
        <v>0</v>
      </c>
      <c r="AK665" s="431">
        <v>200</v>
      </c>
      <c r="AL665" s="432">
        <v>0</v>
      </c>
      <c r="AM665" s="431">
        <v>0</v>
      </c>
      <c r="AN665" s="432">
        <v>0</v>
      </c>
      <c r="AO665" s="431">
        <v>0</v>
      </c>
      <c r="AP665" s="431">
        <v>1200</v>
      </c>
      <c r="AQ665" s="431"/>
    </row>
    <row r="666" spans="1:43" ht="12.75" customHeight="1">
      <c r="A666" s="157">
        <v>665</v>
      </c>
      <c r="B666" s="345">
        <v>42164</v>
      </c>
      <c r="C666" s="360" t="s">
        <v>1289</v>
      </c>
      <c r="D666" s="430" t="s">
        <v>1251</v>
      </c>
      <c r="E666" s="430" t="s">
        <v>1289</v>
      </c>
      <c r="F666" s="430" t="s">
        <v>7099</v>
      </c>
      <c r="G666" s="359"/>
      <c r="H666" s="430" t="s">
        <v>7100</v>
      </c>
      <c r="I666" s="359"/>
      <c r="J666" s="430"/>
      <c r="K666" s="430" t="s">
        <v>7127</v>
      </c>
      <c r="L666" s="430" t="s">
        <v>1256</v>
      </c>
      <c r="M666" s="430" t="s">
        <v>7158</v>
      </c>
      <c r="N666" s="430" t="s">
        <v>1261</v>
      </c>
      <c r="O666" s="431">
        <v>150</v>
      </c>
      <c r="P666" s="422">
        <v>150</v>
      </c>
      <c r="Q666" s="422"/>
      <c r="R666" s="431"/>
      <c r="S666" s="431">
        <v>0</v>
      </c>
      <c r="T666" s="431">
        <v>0</v>
      </c>
      <c r="U666" s="431">
        <v>0</v>
      </c>
      <c r="V666" s="431">
        <v>900</v>
      </c>
      <c r="W666" s="431">
        <v>900</v>
      </c>
      <c r="X666" s="431">
        <v>150</v>
      </c>
      <c r="Y666" s="431">
        <v>0</v>
      </c>
      <c r="Z666" s="431">
        <v>0</v>
      </c>
      <c r="AA666" s="431">
        <v>0</v>
      </c>
      <c r="AB666" s="431">
        <v>150</v>
      </c>
      <c r="AC666" s="431">
        <v>150</v>
      </c>
      <c r="AD666" s="431">
        <v>0</v>
      </c>
      <c r="AE666" s="431">
        <v>0</v>
      </c>
      <c r="AF666" s="431">
        <v>0</v>
      </c>
      <c r="AG666" s="431">
        <v>0</v>
      </c>
      <c r="AH666" s="431">
        <v>0</v>
      </c>
      <c r="AI666" s="431">
        <v>150</v>
      </c>
      <c r="AJ666" s="431">
        <v>0</v>
      </c>
      <c r="AK666" s="431">
        <v>150</v>
      </c>
      <c r="AL666" s="432">
        <v>0</v>
      </c>
      <c r="AM666" s="431">
        <v>0</v>
      </c>
      <c r="AN666" s="432">
        <v>0</v>
      </c>
      <c r="AO666" s="431">
        <v>0</v>
      </c>
      <c r="AP666" s="431">
        <v>900</v>
      </c>
      <c r="AQ666" s="431"/>
    </row>
    <row r="667" spans="1:43" ht="12.75" customHeight="1">
      <c r="A667" s="157">
        <v>666</v>
      </c>
      <c r="B667" s="345">
        <v>42164</v>
      </c>
      <c r="C667" s="360" t="s">
        <v>1289</v>
      </c>
      <c r="D667" s="430" t="s">
        <v>1251</v>
      </c>
      <c r="E667" s="430" t="s">
        <v>1289</v>
      </c>
      <c r="F667" s="430" t="s">
        <v>7231</v>
      </c>
      <c r="G667" s="359"/>
      <c r="H667" s="430" t="s">
        <v>7251</v>
      </c>
      <c r="I667" s="359"/>
      <c r="J667" s="430"/>
      <c r="K667" s="430" t="s">
        <v>7127</v>
      </c>
      <c r="L667" s="430" t="s">
        <v>1256</v>
      </c>
      <c r="M667" s="430" t="s">
        <v>7158</v>
      </c>
      <c r="N667" s="430" t="s">
        <v>1261</v>
      </c>
      <c r="O667" s="431">
        <v>400</v>
      </c>
      <c r="P667" s="422">
        <v>400</v>
      </c>
      <c r="Q667" s="422"/>
      <c r="R667" s="431"/>
      <c r="S667" s="431">
        <v>0</v>
      </c>
      <c r="T667" s="431">
        <v>0</v>
      </c>
      <c r="U667" s="431">
        <v>0</v>
      </c>
      <c r="V667" s="431">
        <v>2400</v>
      </c>
      <c r="W667" s="431">
        <v>2400</v>
      </c>
      <c r="X667" s="431">
        <v>400</v>
      </c>
      <c r="Y667" s="431">
        <v>0</v>
      </c>
      <c r="Z667" s="431">
        <v>0</v>
      </c>
      <c r="AA667" s="431">
        <v>0</v>
      </c>
      <c r="AB667" s="431">
        <v>400</v>
      </c>
      <c r="AC667" s="431">
        <v>400</v>
      </c>
      <c r="AD667" s="431">
        <v>0</v>
      </c>
      <c r="AE667" s="431">
        <v>0</v>
      </c>
      <c r="AF667" s="431">
        <v>0</v>
      </c>
      <c r="AG667" s="431">
        <v>0</v>
      </c>
      <c r="AH667" s="431">
        <v>0</v>
      </c>
      <c r="AI667" s="431">
        <v>400</v>
      </c>
      <c r="AJ667" s="431">
        <v>0</v>
      </c>
      <c r="AK667" s="431">
        <v>400</v>
      </c>
      <c r="AL667" s="432">
        <v>0</v>
      </c>
      <c r="AM667" s="431">
        <v>0</v>
      </c>
      <c r="AN667" s="432">
        <v>0</v>
      </c>
      <c r="AO667" s="431">
        <v>0</v>
      </c>
      <c r="AP667" s="431">
        <v>2400</v>
      </c>
      <c r="AQ667" s="431"/>
    </row>
    <row r="668" spans="1:43" ht="12.75" customHeight="1">
      <c r="A668" s="157">
        <v>667</v>
      </c>
      <c r="B668" s="345">
        <v>42164</v>
      </c>
      <c r="C668" s="360" t="s">
        <v>1321</v>
      </c>
      <c r="D668" s="430" t="s">
        <v>1251</v>
      </c>
      <c r="E668" s="51" t="s">
        <v>1308</v>
      </c>
      <c r="F668" s="51" t="s">
        <v>7095</v>
      </c>
      <c r="G668" s="359"/>
      <c r="H668" s="51" t="s">
        <v>7329</v>
      </c>
      <c r="I668" s="359"/>
      <c r="J668" s="51" t="s">
        <v>7165</v>
      </c>
      <c r="K668" s="51" t="s">
        <v>7127</v>
      </c>
      <c r="L668" s="430" t="s">
        <v>1256</v>
      </c>
      <c r="M668" s="430" t="s">
        <v>7158</v>
      </c>
      <c r="N668" s="430" t="s">
        <v>1261</v>
      </c>
      <c r="O668" s="55">
        <v>200</v>
      </c>
      <c r="P668" s="422"/>
      <c r="Q668" s="58"/>
      <c r="R668" s="431"/>
      <c r="S668" s="50">
        <v>0</v>
      </c>
      <c r="T668" s="50">
        <v>0</v>
      </c>
      <c r="U668" s="50">
        <v>0</v>
      </c>
      <c r="V668" s="50">
        <v>0</v>
      </c>
      <c r="W668" s="50">
        <v>0</v>
      </c>
      <c r="X668" s="50">
        <v>200</v>
      </c>
      <c r="Y668" s="50">
        <v>0</v>
      </c>
      <c r="Z668" s="50">
        <v>0</v>
      </c>
      <c r="AA668" s="50">
        <v>0</v>
      </c>
      <c r="AB668" s="50">
        <v>0</v>
      </c>
      <c r="AC668" s="50">
        <v>0</v>
      </c>
      <c r="AD668" s="431">
        <v>0</v>
      </c>
      <c r="AE668" s="431">
        <v>0</v>
      </c>
      <c r="AF668" s="431">
        <v>0</v>
      </c>
      <c r="AG668" s="50">
        <v>400</v>
      </c>
      <c r="AH668" s="431">
        <v>0</v>
      </c>
      <c r="AI668" s="50">
        <v>200</v>
      </c>
      <c r="AJ668" s="422">
        <v>0</v>
      </c>
      <c r="AK668" s="422">
        <v>0</v>
      </c>
      <c r="AL668" s="422">
        <v>0</v>
      </c>
      <c r="AM668" s="422">
        <v>0</v>
      </c>
      <c r="AN668" s="422">
        <v>0</v>
      </c>
      <c r="AO668" s="422">
        <v>0</v>
      </c>
      <c r="AP668" s="422">
        <v>0</v>
      </c>
      <c r="AQ668" s="431"/>
    </row>
    <row r="669" spans="1:43" ht="12.75" customHeight="1">
      <c r="A669" s="157">
        <v>668</v>
      </c>
      <c r="B669" s="345">
        <v>42164</v>
      </c>
      <c r="C669" s="360" t="s">
        <v>1321</v>
      </c>
      <c r="D669" s="430" t="s">
        <v>1251</v>
      </c>
      <c r="E669" s="51" t="s">
        <v>1308</v>
      </c>
      <c r="F669" s="51" t="s">
        <v>7095</v>
      </c>
      <c r="G669" s="359"/>
      <c r="H669" s="51" t="s">
        <v>7329</v>
      </c>
      <c r="I669" s="359"/>
      <c r="J669" s="51" t="s">
        <v>7165</v>
      </c>
      <c r="K669" s="51" t="s">
        <v>7127</v>
      </c>
      <c r="L669" s="430" t="s">
        <v>1256</v>
      </c>
      <c r="M669" s="430" t="s">
        <v>7158</v>
      </c>
      <c r="N669" s="430" t="s">
        <v>1261</v>
      </c>
      <c r="O669" s="55">
        <v>200</v>
      </c>
      <c r="P669" s="422"/>
      <c r="Q669" s="58"/>
      <c r="R669" s="431"/>
      <c r="S669" s="50">
        <v>0</v>
      </c>
      <c r="T669" s="50">
        <v>0</v>
      </c>
      <c r="U669" s="50">
        <v>0</v>
      </c>
      <c r="V669" s="50">
        <v>0</v>
      </c>
      <c r="W669" s="50">
        <v>0</v>
      </c>
      <c r="X669" s="50">
        <v>200</v>
      </c>
      <c r="Y669" s="50">
        <v>0</v>
      </c>
      <c r="Z669" s="50">
        <v>0</v>
      </c>
      <c r="AA669" s="50">
        <v>0</v>
      </c>
      <c r="AB669" s="50">
        <v>0</v>
      </c>
      <c r="AC669" s="50">
        <v>0</v>
      </c>
      <c r="AD669" s="431">
        <v>0</v>
      </c>
      <c r="AE669" s="431">
        <v>0</v>
      </c>
      <c r="AF669" s="431">
        <v>0</v>
      </c>
      <c r="AG669" s="50">
        <v>400</v>
      </c>
      <c r="AH669" s="431">
        <v>0</v>
      </c>
      <c r="AI669" s="50">
        <v>200</v>
      </c>
      <c r="AJ669" s="422">
        <v>0</v>
      </c>
      <c r="AK669" s="422">
        <v>0</v>
      </c>
      <c r="AL669" s="422">
        <v>0</v>
      </c>
      <c r="AM669" s="422">
        <v>0</v>
      </c>
      <c r="AN669" s="422">
        <v>0</v>
      </c>
      <c r="AO669" s="422">
        <v>0</v>
      </c>
      <c r="AP669" s="422">
        <v>0</v>
      </c>
      <c r="AQ669" s="431"/>
    </row>
    <row r="670" spans="1:43" ht="12.75" customHeight="1">
      <c r="A670" s="157">
        <v>669</v>
      </c>
      <c r="B670" s="345">
        <v>42164</v>
      </c>
      <c r="C670" s="360" t="s">
        <v>1321</v>
      </c>
      <c r="D670" s="430" t="s">
        <v>1251</v>
      </c>
      <c r="E670" s="51" t="s">
        <v>1308</v>
      </c>
      <c r="F670" s="51" t="s">
        <v>7095</v>
      </c>
      <c r="G670" s="359"/>
      <c r="H670" s="51" t="s">
        <v>7329</v>
      </c>
      <c r="I670" s="359"/>
      <c r="J670" s="51" t="s">
        <v>7165</v>
      </c>
      <c r="K670" s="51" t="s">
        <v>7127</v>
      </c>
      <c r="L670" s="430" t="s">
        <v>1256</v>
      </c>
      <c r="M670" s="430" t="s">
        <v>7158</v>
      </c>
      <c r="N670" s="430" t="s">
        <v>1261</v>
      </c>
      <c r="O670" s="55">
        <v>200</v>
      </c>
      <c r="P670" s="422"/>
      <c r="Q670" s="58"/>
      <c r="R670" s="431"/>
      <c r="S670" s="50">
        <v>0</v>
      </c>
      <c r="T670" s="50">
        <v>0</v>
      </c>
      <c r="U670" s="50">
        <v>0</v>
      </c>
      <c r="V670" s="50">
        <v>0</v>
      </c>
      <c r="W670" s="50">
        <v>0</v>
      </c>
      <c r="X670" s="50">
        <v>200</v>
      </c>
      <c r="Y670" s="50">
        <v>0</v>
      </c>
      <c r="Z670" s="50">
        <v>0</v>
      </c>
      <c r="AA670" s="50">
        <v>0</v>
      </c>
      <c r="AB670" s="50">
        <v>0</v>
      </c>
      <c r="AC670" s="50">
        <v>0</v>
      </c>
      <c r="AD670" s="431">
        <v>0</v>
      </c>
      <c r="AE670" s="431">
        <v>0</v>
      </c>
      <c r="AF670" s="431">
        <v>0</v>
      </c>
      <c r="AG670" s="50">
        <v>400</v>
      </c>
      <c r="AH670" s="431">
        <v>0</v>
      </c>
      <c r="AI670" s="50">
        <v>200</v>
      </c>
      <c r="AJ670" s="422">
        <v>0</v>
      </c>
      <c r="AK670" s="422">
        <v>0</v>
      </c>
      <c r="AL670" s="422">
        <v>0</v>
      </c>
      <c r="AM670" s="422">
        <v>0</v>
      </c>
      <c r="AN670" s="422">
        <v>0</v>
      </c>
      <c r="AO670" s="422">
        <v>0</v>
      </c>
      <c r="AP670" s="422">
        <v>0</v>
      </c>
      <c r="AQ670" s="431"/>
    </row>
    <row r="671" spans="1:43" ht="12.75" customHeight="1">
      <c r="A671" s="157">
        <v>670</v>
      </c>
      <c r="B671" s="345">
        <v>42164</v>
      </c>
      <c r="C671" s="360" t="s">
        <v>1321</v>
      </c>
      <c r="D671" s="430" t="s">
        <v>1251</v>
      </c>
      <c r="E671" s="51" t="s">
        <v>1308</v>
      </c>
      <c r="F671" s="51" t="s">
        <v>7095</v>
      </c>
      <c r="G671" s="359"/>
      <c r="H671" s="51" t="s">
        <v>7329</v>
      </c>
      <c r="I671" s="359"/>
      <c r="J671" s="51" t="s">
        <v>7165</v>
      </c>
      <c r="K671" s="51" t="s">
        <v>7127</v>
      </c>
      <c r="L671" s="430" t="s">
        <v>1256</v>
      </c>
      <c r="M671" s="430" t="s">
        <v>7158</v>
      </c>
      <c r="N671" s="430" t="s">
        <v>1261</v>
      </c>
      <c r="O671" s="55">
        <v>200</v>
      </c>
      <c r="P671" s="422"/>
      <c r="Q671" s="58"/>
      <c r="R671" s="431"/>
      <c r="S671" s="50">
        <v>0</v>
      </c>
      <c r="T671" s="50">
        <v>0</v>
      </c>
      <c r="U671" s="50">
        <v>0</v>
      </c>
      <c r="V671" s="50">
        <v>0</v>
      </c>
      <c r="W671" s="50">
        <v>0</v>
      </c>
      <c r="X671" s="50">
        <v>200</v>
      </c>
      <c r="Y671" s="50">
        <v>0</v>
      </c>
      <c r="Z671" s="50">
        <v>0</v>
      </c>
      <c r="AA671" s="50">
        <v>0</v>
      </c>
      <c r="AB671" s="50">
        <v>0</v>
      </c>
      <c r="AC671" s="50">
        <v>0</v>
      </c>
      <c r="AD671" s="431">
        <v>0</v>
      </c>
      <c r="AE671" s="431">
        <v>0</v>
      </c>
      <c r="AF671" s="431">
        <v>0</v>
      </c>
      <c r="AG671" s="50">
        <v>400</v>
      </c>
      <c r="AH671" s="431">
        <v>0</v>
      </c>
      <c r="AI671" s="50">
        <v>200</v>
      </c>
      <c r="AJ671" s="422">
        <v>0</v>
      </c>
      <c r="AK671" s="422">
        <v>0</v>
      </c>
      <c r="AL671" s="422">
        <v>0</v>
      </c>
      <c r="AM671" s="422">
        <v>0</v>
      </c>
      <c r="AN671" s="422">
        <v>0</v>
      </c>
      <c r="AO671" s="422">
        <v>0</v>
      </c>
      <c r="AP671" s="422">
        <v>0</v>
      </c>
      <c r="AQ671" s="431"/>
    </row>
    <row r="672" spans="1:43" ht="12.75" customHeight="1">
      <c r="A672" s="157">
        <v>671</v>
      </c>
      <c r="B672" s="345">
        <v>42164</v>
      </c>
      <c r="C672" s="360" t="s">
        <v>1321</v>
      </c>
      <c r="D672" s="430" t="s">
        <v>1251</v>
      </c>
      <c r="E672" s="51" t="s">
        <v>1308</v>
      </c>
      <c r="F672" s="51" t="s">
        <v>7095</v>
      </c>
      <c r="G672" s="359"/>
      <c r="H672" s="51" t="s">
        <v>7329</v>
      </c>
      <c r="I672" s="359"/>
      <c r="J672" s="51" t="s">
        <v>7165</v>
      </c>
      <c r="K672" s="51" t="s">
        <v>7127</v>
      </c>
      <c r="L672" s="430" t="s">
        <v>1256</v>
      </c>
      <c r="M672" s="430" t="s">
        <v>7158</v>
      </c>
      <c r="N672" s="430" t="s">
        <v>1261</v>
      </c>
      <c r="O672" s="55">
        <v>200</v>
      </c>
      <c r="P672" s="422"/>
      <c r="Q672" s="58"/>
      <c r="R672" s="431"/>
      <c r="S672" s="50">
        <v>0</v>
      </c>
      <c r="T672" s="50">
        <v>0</v>
      </c>
      <c r="U672" s="50">
        <v>0</v>
      </c>
      <c r="V672" s="50">
        <v>0</v>
      </c>
      <c r="W672" s="50">
        <v>0</v>
      </c>
      <c r="X672" s="50">
        <v>200</v>
      </c>
      <c r="Y672" s="50">
        <v>0</v>
      </c>
      <c r="Z672" s="50">
        <v>0</v>
      </c>
      <c r="AA672" s="50">
        <v>0</v>
      </c>
      <c r="AB672" s="50">
        <v>0</v>
      </c>
      <c r="AC672" s="50">
        <v>0</v>
      </c>
      <c r="AD672" s="431">
        <v>0</v>
      </c>
      <c r="AE672" s="431">
        <v>0</v>
      </c>
      <c r="AF672" s="431">
        <v>0</v>
      </c>
      <c r="AG672" s="50">
        <v>400</v>
      </c>
      <c r="AH672" s="431">
        <v>0</v>
      </c>
      <c r="AI672" s="50">
        <v>200</v>
      </c>
      <c r="AJ672" s="422">
        <v>0</v>
      </c>
      <c r="AK672" s="422">
        <v>0</v>
      </c>
      <c r="AL672" s="422">
        <v>0</v>
      </c>
      <c r="AM672" s="422">
        <v>0</v>
      </c>
      <c r="AN672" s="422">
        <v>0</v>
      </c>
      <c r="AO672" s="422">
        <v>0</v>
      </c>
      <c r="AP672" s="422">
        <v>0</v>
      </c>
      <c r="AQ672" s="431"/>
    </row>
    <row r="673" spans="1:43" ht="12.75" customHeight="1">
      <c r="A673" s="157">
        <v>672</v>
      </c>
      <c r="B673" s="345">
        <v>42164</v>
      </c>
      <c r="C673" s="360" t="s">
        <v>1321</v>
      </c>
      <c r="D673" s="430" t="s">
        <v>1251</v>
      </c>
      <c r="E673" s="232" t="s">
        <v>7288</v>
      </c>
      <c r="F673" s="51" t="s">
        <v>7085</v>
      </c>
      <c r="G673" s="359"/>
      <c r="H673" s="51" t="s">
        <v>7302</v>
      </c>
      <c r="I673" s="359"/>
      <c r="J673" s="51" t="s">
        <v>1262</v>
      </c>
      <c r="K673" s="51" t="s">
        <v>1259</v>
      </c>
      <c r="L673" s="430" t="s">
        <v>1256</v>
      </c>
      <c r="M673" s="430" t="s">
        <v>7158</v>
      </c>
      <c r="N673" s="430" t="s">
        <v>1261</v>
      </c>
      <c r="O673" s="50">
        <v>118</v>
      </c>
      <c r="P673" s="58">
        <v>118</v>
      </c>
      <c r="Q673" s="58"/>
      <c r="R673" s="431"/>
      <c r="S673" s="50">
        <v>0</v>
      </c>
      <c r="T673" s="50">
        <v>0</v>
      </c>
      <c r="U673" s="50">
        <v>118</v>
      </c>
      <c r="V673" s="50">
        <v>708</v>
      </c>
      <c r="W673" s="50">
        <v>708</v>
      </c>
      <c r="X673" s="50">
        <v>118</v>
      </c>
      <c r="Y673" s="50">
        <v>118</v>
      </c>
      <c r="Z673" s="50">
        <v>0</v>
      </c>
      <c r="AA673" s="50">
        <v>0</v>
      </c>
      <c r="AB673" s="50">
        <v>118</v>
      </c>
      <c r="AC673" s="50">
        <v>118</v>
      </c>
      <c r="AD673" s="431">
        <v>0</v>
      </c>
      <c r="AE673" s="431">
        <v>0</v>
      </c>
      <c r="AF673" s="431">
        <v>0</v>
      </c>
      <c r="AG673" s="50">
        <v>0</v>
      </c>
      <c r="AH673" s="431">
        <v>0</v>
      </c>
      <c r="AI673" s="50">
        <v>118</v>
      </c>
      <c r="AJ673" s="422">
        <v>0</v>
      </c>
      <c r="AK673" s="422">
        <v>0</v>
      </c>
      <c r="AL673" s="422">
        <v>0</v>
      </c>
      <c r="AM673" s="422">
        <v>0</v>
      </c>
      <c r="AN673" s="422">
        <v>0</v>
      </c>
      <c r="AO673" s="422">
        <v>0</v>
      </c>
      <c r="AP673" s="422">
        <v>0</v>
      </c>
      <c r="AQ673" s="431"/>
    </row>
    <row r="674" spans="1:43" ht="12.75" customHeight="1">
      <c r="A674" s="157">
        <v>673</v>
      </c>
      <c r="B674" s="345">
        <v>42164</v>
      </c>
      <c r="C674" s="48" t="s">
        <v>1321</v>
      </c>
      <c r="D674" s="430" t="s">
        <v>1251</v>
      </c>
      <c r="E674" s="430" t="s">
        <v>1308</v>
      </c>
      <c r="F674" s="430" t="s">
        <v>1347</v>
      </c>
      <c r="G674" s="359"/>
      <c r="H674" s="415" t="s">
        <v>7220</v>
      </c>
      <c r="I674" s="359"/>
      <c r="J674" s="430"/>
      <c r="K674" s="430" t="s">
        <v>7127</v>
      </c>
      <c r="L674" s="430" t="s">
        <v>1256</v>
      </c>
      <c r="M674" s="430" t="s">
        <v>7158</v>
      </c>
      <c r="N674" s="430" t="s">
        <v>1261</v>
      </c>
      <c r="O674" s="53">
        <v>1000</v>
      </c>
      <c r="P674" s="422"/>
      <c r="Q674" s="163"/>
      <c r="R674" s="431"/>
      <c r="S674" s="431">
        <v>0</v>
      </c>
      <c r="T674" s="431">
        <v>0</v>
      </c>
      <c r="U674" s="347">
        <v>0</v>
      </c>
      <c r="V674" s="347">
        <v>0</v>
      </c>
      <c r="W674" s="347">
        <v>0</v>
      </c>
      <c r="X674" s="347">
        <v>1000</v>
      </c>
      <c r="Y674" s="347">
        <v>0</v>
      </c>
      <c r="Z674" s="431">
        <v>0</v>
      </c>
      <c r="AA674" s="347">
        <v>0</v>
      </c>
      <c r="AB674" s="347">
        <v>0</v>
      </c>
      <c r="AC674" s="347">
        <v>0</v>
      </c>
      <c r="AD674" s="431">
        <v>0</v>
      </c>
      <c r="AE674" s="431">
        <v>0</v>
      </c>
      <c r="AF674" s="431">
        <v>0</v>
      </c>
      <c r="AG674" s="347">
        <v>2000</v>
      </c>
      <c r="AH674" s="431">
        <v>0</v>
      </c>
      <c r="AI674" s="347">
        <v>1000</v>
      </c>
      <c r="AJ674" s="431">
        <v>0</v>
      </c>
      <c r="AK674" s="431">
        <v>0</v>
      </c>
      <c r="AL674" s="432">
        <v>0</v>
      </c>
      <c r="AM674" s="431">
        <v>0</v>
      </c>
      <c r="AN674" s="432">
        <v>0</v>
      </c>
      <c r="AO674" s="431">
        <v>0</v>
      </c>
      <c r="AP674" s="431">
        <v>0</v>
      </c>
      <c r="AQ674" s="431"/>
    </row>
    <row r="675" spans="1:43" ht="12.75" customHeight="1">
      <c r="A675" s="157">
        <v>674</v>
      </c>
      <c r="B675" s="345">
        <v>42164</v>
      </c>
      <c r="C675" s="48" t="s">
        <v>1321</v>
      </c>
      <c r="D675" s="430" t="s">
        <v>1251</v>
      </c>
      <c r="E675" s="430" t="s">
        <v>1308</v>
      </c>
      <c r="F675" s="430" t="s">
        <v>1347</v>
      </c>
      <c r="G675" s="359"/>
      <c r="H675" s="355" t="s">
        <v>1176</v>
      </c>
      <c r="I675" s="359"/>
      <c r="J675" s="430"/>
      <c r="K675" s="430" t="s">
        <v>7127</v>
      </c>
      <c r="L675" s="430" t="s">
        <v>1256</v>
      </c>
      <c r="M675" s="430" t="s">
        <v>7158</v>
      </c>
      <c r="N675" s="430" t="s">
        <v>1261</v>
      </c>
      <c r="O675" s="53">
        <v>80</v>
      </c>
      <c r="P675" s="422"/>
      <c r="Q675" s="163"/>
      <c r="R675" s="431"/>
      <c r="S675" s="431">
        <v>0</v>
      </c>
      <c r="T675" s="431">
        <v>0</v>
      </c>
      <c r="U675" s="347">
        <v>0</v>
      </c>
      <c r="V675" s="347">
        <v>0</v>
      </c>
      <c r="W675" s="347">
        <v>0</v>
      </c>
      <c r="X675" s="347">
        <v>80</v>
      </c>
      <c r="Y675" s="347">
        <v>0</v>
      </c>
      <c r="Z675" s="431">
        <v>0</v>
      </c>
      <c r="AA675" s="347">
        <v>0</v>
      </c>
      <c r="AB675" s="347">
        <v>0</v>
      </c>
      <c r="AC675" s="347">
        <v>0</v>
      </c>
      <c r="AD675" s="431">
        <v>0</v>
      </c>
      <c r="AE675" s="431">
        <v>0</v>
      </c>
      <c r="AF675" s="431">
        <v>0</v>
      </c>
      <c r="AG675" s="347">
        <v>160</v>
      </c>
      <c r="AH675" s="431">
        <v>0</v>
      </c>
      <c r="AI675" s="347">
        <v>80</v>
      </c>
      <c r="AJ675" s="431">
        <v>0</v>
      </c>
      <c r="AK675" s="431">
        <v>0</v>
      </c>
      <c r="AL675" s="432">
        <v>0</v>
      </c>
      <c r="AM675" s="431">
        <v>0</v>
      </c>
      <c r="AN675" s="432">
        <v>0</v>
      </c>
      <c r="AO675" s="431">
        <v>0</v>
      </c>
      <c r="AP675" s="431">
        <v>0</v>
      </c>
      <c r="AQ675" s="431"/>
    </row>
    <row r="676" spans="1:43" ht="12.75" customHeight="1">
      <c r="A676" s="157">
        <v>675</v>
      </c>
      <c r="B676" s="345">
        <v>42164</v>
      </c>
      <c r="C676" s="48" t="s">
        <v>1321</v>
      </c>
      <c r="D676" s="430" t="s">
        <v>1251</v>
      </c>
      <c r="E676" s="430" t="s">
        <v>1308</v>
      </c>
      <c r="F676" s="430" t="s">
        <v>1347</v>
      </c>
      <c r="G676" s="359"/>
      <c r="H676" s="355" t="s">
        <v>1176</v>
      </c>
      <c r="I676" s="359"/>
      <c r="J676" s="430"/>
      <c r="K676" s="430" t="s">
        <v>7127</v>
      </c>
      <c r="L676" s="430" t="s">
        <v>1256</v>
      </c>
      <c r="M676" s="430" t="s">
        <v>7158</v>
      </c>
      <c r="N676" s="430" t="s">
        <v>1261</v>
      </c>
      <c r="O676" s="53">
        <v>112</v>
      </c>
      <c r="P676" s="422"/>
      <c r="Q676" s="163"/>
      <c r="R676" s="431"/>
      <c r="S676" s="431">
        <v>0</v>
      </c>
      <c r="T676" s="431">
        <v>0</v>
      </c>
      <c r="U676" s="347">
        <v>0</v>
      </c>
      <c r="V676" s="347">
        <v>672</v>
      </c>
      <c r="W676" s="347">
        <v>0</v>
      </c>
      <c r="X676" s="347">
        <v>112</v>
      </c>
      <c r="Y676" s="347">
        <v>112</v>
      </c>
      <c r="Z676" s="431">
        <v>0</v>
      </c>
      <c r="AA676" s="347">
        <v>0</v>
      </c>
      <c r="AB676" s="347">
        <v>112</v>
      </c>
      <c r="AC676" s="347">
        <v>112</v>
      </c>
      <c r="AD676" s="431">
        <v>0</v>
      </c>
      <c r="AE676" s="431">
        <v>0</v>
      </c>
      <c r="AF676" s="431">
        <v>0</v>
      </c>
      <c r="AG676" s="347">
        <v>0</v>
      </c>
      <c r="AH676" s="431">
        <v>0</v>
      </c>
      <c r="AI676" s="347">
        <v>0</v>
      </c>
      <c r="AJ676" s="431">
        <v>0</v>
      </c>
      <c r="AK676" s="431">
        <v>0</v>
      </c>
      <c r="AL676" s="432">
        <v>0</v>
      </c>
      <c r="AM676" s="431">
        <v>0</v>
      </c>
      <c r="AN676" s="432">
        <v>0</v>
      </c>
      <c r="AO676" s="431">
        <v>0</v>
      </c>
      <c r="AP676" s="431">
        <v>0</v>
      </c>
      <c r="AQ676" s="431"/>
    </row>
    <row r="677" spans="1:43" ht="12.75" customHeight="1">
      <c r="A677" s="157">
        <v>676</v>
      </c>
      <c r="B677" s="345">
        <v>42165</v>
      </c>
      <c r="C677" s="360" t="s">
        <v>1289</v>
      </c>
      <c r="D677" s="430" t="s">
        <v>1251</v>
      </c>
      <c r="E677" s="430" t="s">
        <v>1289</v>
      </c>
      <c r="F677" s="430" t="s">
        <v>7231</v>
      </c>
      <c r="G677" s="359"/>
      <c r="H677" s="430" t="s">
        <v>7286</v>
      </c>
      <c r="I677" s="359"/>
      <c r="J677" s="430"/>
      <c r="K677" s="430" t="s">
        <v>7127</v>
      </c>
      <c r="L677" s="430" t="s">
        <v>1256</v>
      </c>
      <c r="M677" s="430" t="s">
        <v>7158</v>
      </c>
      <c r="N677" s="430" t="s">
        <v>1261</v>
      </c>
      <c r="O677" s="431">
        <v>250</v>
      </c>
      <c r="P677" s="422">
        <v>250</v>
      </c>
      <c r="Q677" s="422"/>
      <c r="R677" s="431"/>
      <c r="S677" s="431">
        <v>0</v>
      </c>
      <c r="T677" s="431">
        <v>0</v>
      </c>
      <c r="U677" s="431">
        <v>0</v>
      </c>
      <c r="V677" s="431">
        <v>1500</v>
      </c>
      <c r="W677" s="431">
        <v>1500</v>
      </c>
      <c r="X677" s="431">
        <v>250</v>
      </c>
      <c r="Y677" s="431">
        <v>0</v>
      </c>
      <c r="Z677" s="431">
        <v>0</v>
      </c>
      <c r="AA677" s="431">
        <v>0</v>
      </c>
      <c r="AB677" s="431">
        <v>250</v>
      </c>
      <c r="AC677" s="431">
        <v>250</v>
      </c>
      <c r="AD677" s="431">
        <v>0</v>
      </c>
      <c r="AE677" s="431">
        <v>0</v>
      </c>
      <c r="AF677" s="431">
        <v>0</v>
      </c>
      <c r="AG677" s="431">
        <v>0</v>
      </c>
      <c r="AH677" s="431">
        <v>0</v>
      </c>
      <c r="AI677" s="431">
        <v>250</v>
      </c>
      <c r="AJ677" s="431">
        <v>0</v>
      </c>
      <c r="AK677" s="431">
        <v>250</v>
      </c>
      <c r="AL677" s="432">
        <v>0</v>
      </c>
      <c r="AM677" s="431">
        <v>0</v>
      </c>
      <c r="AN677" s="432">
        <v>0</v>
      </c>
      <c r="AO677" s="431">
        <v>0</v>
      </c>
      <c r="AP677" s="431">
        <v>1500</v>
      </c>
      <c r="AQ677" s="431"/>
    </row>
    <row r="678" spans="1:43" ht="12.75" customHeight="1">
      <c r="A678" s="157">
        <v>677</v>
      </c>
      <c r="B678" s="345">
        <v>42165</v>
      </c>
      <c r="C678" s="360" t="s">
        <v>1289</v>
      </c>
      <c r="D678" s="430" t="s">
        <v>1251</v>
      </c>
      <c r="E678" s="430" t="s">
        <v>1289</v>
      </c>
      <c r="F678" s="430" t="s">
        <v>7095</v>
      </c>
      <c r="G678" s="359"/>
      <c r="H678" s="430" t="s">
        <v>7238</v>
      </c>
      <c r="I678" s="359"/>
      <c r="J678" s="430"/>
      <c r="K678" s="430" t="s">
        <v>7127</v>
      </c>
      <c r="L678" s="430" t="s">
        <v>1256</v>
      </c>
      <c r="M678" s="430" t="s">
        <v>7158</v>
      </c>
      <c r="N678" s="430" t="s">
        <v>1261</v>
      </c>
      <c r="O678" s="431">
        <v>100</v>
      </c>
      <c r="P678" s="422">
        <v>100</v>
      </c>
      <c r="Q678" s="422"/>
      <c r="R678" s="431"/>
      <c r="S678" s="431">
        <v>0</v>
      </c>
      <c r="T678" s="431">
        <v>0</v>
      </c>
      <c r="U678" s="431">
        <v>0</v>
      </c>
      <c r="V678" s="431">
        <v>600</v>
      </c>
      <c r="W678" s="431">
        <v>600</v>
      </c>
      <c r="X678" s="431">
        <v>100</v>
      </c>
      <c r="Y678" s="431">
        <v>0</v>
      </c>
      <c r="Z678" s="431">
        <v>0</v>
      </c>
      <c r="AA678" s="431">
        <v>0</v>
      </c>
      <c r="AB678" s="431">
        <v>100</v>
      </c>
      <c r="AC678" s="431">
        <v>100</v>
      </c>
      <c r="AD678" s="431">
        <v>0</v>
      </c>
      <c r="AE678" s="431">
        <v>0</v>
      </c>
      <c r="AF678" s="431">
        <v>0</v>
      </c>
      <c r="AG678" s="431">
        <v>0</v>
      </c>
      <c r="AH678" s="431">
        <v>0</v>
      </c>
      <c r="AI678" s="431">
        <v>100</v>
      </c>
      <c r="AJ678" s="431">
        <v>0</v>
      </c>
      <c r="AK678" s="431">
        <v>100</v>
      </c>
      <c r="AL678" s="432">
        <v>0</v>
      </c>
      <c r="AM678" s="431">
        <v>0</v>
      </c>
      <c r="AN678" s="432">
        <v>0</v>
      </c>
      <c r="AO678" s="431">
        <v>0</v>
      </c>
      <c r="AP678" s="431">
        <v>600</v>
      </c>
      <c r="AQ678" s="431"/>
    </row>
    <row r="679" spans="1:43" ht="12.75" customHeight="1">
      <c r="A679" s="157">
        <v>678</v>
      </c>
      <c r="B679" s="345">
        <v>42165</v>
      </c>
      <c r="C679" s="360" t="s">
        <v>1289</v>
      </c>
      <c r="D679" s="430" t="s">
        <v>1251</v>
      </c>
      <c r="E679" s="430" t="s">
        <v>1289</v>
      </c>
      <c r="F679" s="430" t="s">
        <v>7095</v>
      </c>
      <c r="G679" s="359"/>
      <c r="H679" s="430" t="s">
        <v>7103</v>
      </c>
      <c r="I679" s="359"/>
      <c r="J679" s="430"/>
      <c r="K679" s="430" t="s">
        <v>7127</v>
      </c>
      <c r="L679" s="430" t="s">
        <v>1256</v>
      </c>
      <c r="M679" s="430" t="s">
        <v>7158</v>
      </c>
      <c r="N679" s="430" t="s">
        <v>1261</v>
      </c>
      <c r="O679" s="431">
        <v>150</v>
      </c>
      <c r="P679" s="422">
        <v>150</v>
      </c>
      <c r="Q679" s="422"/>
      <c r="R679" s="431"/>
      <c r="S679" s="431">
        <v>0</v>
      </c>
      <c r="T679" s="431">
        <v>0</v>
      </c>
      <c r="U679" s="431">
        <v>0</v>
      </c>
      <c r="V679" s="431">
        <v>900</v>
      </c>
      <c r="W679" s="431">
        <v>900</v>
      </c>
      <c r="X679" s="431">
        <v>150</v>
      </c>
      <c r="Y679" s="431">
        <v>0</v>
      </c>
      <c r="Z679" s="431">
        <v>0</v>
      </c>
      <c r="AA679" s="431">
        <v>0</v>
      </c>
      <c r="AB679" s="431">
        <v>150</v>
      </c>
      <c r="AC679" s="431">
        <v>150</v>
      </c>
      <c r="AD679" s="431">
        <v>0</v>
      </c>
      <c r="AE679" s="431">
        <v>0</v>
      </c>
      <c r="AF679" s="431">
        <v>0</v>
      </c>
      <c r="AG679" s="431">
        <v>0</v>
      </c>
      <c r="AH679" s="431">
        <v>0</v>
      </c>
      <c r="AI679" s="431">
        <v>150</v>
      </c>
      <c r="AJ679" s="431">
        <v>0</v>
      </c>
      <c r="AK679" s="431">
        <v>150</v>
      </c>
      <c r="AL679" s="432">
        <v>0</v>
      </c>
      <c r="AM679" s="431">
        <v>0</v>
      </c>
      <c r="AN679" s="432">
        <v>0</v>
      </c>
      <c r="AO679" s="431">
        <v>0</v>
      </c>
      <c r="AP679" s="431">
        <v>900</v>
      </c>
      <c r="AQ679" s="431"/>
    </row>
    <row r="680" spans="1:43" ht="12.75" customHeight="1">
      <c r="A680" s="157">
        <v>679</v>
      </c>
      <c r="B680" s="345">
        <v>42165</v>
      </c>
      <c r="C680" s="360" t="s">
        <v>1289</v>
      </c>
      <c r="D680" s="430" t="s">
        <v>1251</v>
      </c>
      <c r="E680" s="430" t="s">
        <v>1289</v>
      </c>
      <c r="F680" s="430" t="s">
        <v>7104</v>
      </c>
      <c r="G680" s="359"/>
      <c r="H680" s="430" t="s">
        <v>7105</v>
      </c>
      <c r="I680" s="359"/>
      <c r="J680" s="430"/>
      <c r="K680" s="430" t="s">
        <v>7127</v>
      </c>
      <c r="L680" s="430" t="s">
        <v>1256</v>
      </c>
      <c r="M680" s="430" t="s">
        <v>7158</v>
      </c>
      <c r="N680" s="430" t="s">
        <v>1261</v>
      </c>
      <c r="O680" s="431">
        <v>200</v>
      </c>
      <c r="P680" s="422">
        <v>200</v>
      </c>
      <c r="Q680" s="422"/>
      <c r="R680" s="431"/>
      <c r="S680" s="431">
        <v>0</v>
      </c>
      <c r="T680" s="431">
        <v>0</v>
      </c>
      <c r="U680" s="431">
        <v>0</v>
      </c>
      <c r="V680" s="431">
        <v>1200</v>
      </c>
      <c r="W680" s="431">
        <v>1200</v>
      </c>
      <c r="X680" s="431">
        <v>200</v>
      </c>
      <c r="Y680" s="431">
        <v>0</v>
      </c>
      <c r="Z680" s="431">
        <v>0</v>
      </c>
      <c r="AA680" s="431">
        <v>0</v>
      </c>
      <c r="AB680" s="431">
        <v>200</v>
      </c>
      <c r="AC680" s="431">
        <v>200</v>
      </c>
      <c r="AD680" s="431">
        <v>0</v>
      </c>
      <c r="AE680" s="431">
        <v>0</v>
      </c>
      <c r="AF680" s="431">
        <v>0</v>
      </c>
      <c r="AG680" s="431">
        <v>0</v>
      </c>
      <c r="AH680" s="431">
        <v>0</v>
      </c>
      <c r="AI680" s="431">
        <v>200</v>
      </c>
      <c r="AJ680" s="431">
        <v>0</v>
      </c>
      <c r="AK680" s="431">
        <v>200</v>
      </c>
      <c r="AL680" s="432">
        <v>0</v>
      </c>
      <c r="AM680" s="431">
        <v>0</v>
      </c>
      <c r="AN680" s="432">
        <v>0</v>
      </c>
      <c r="AO680" s="431">
        <v>0</v>
      </c>
      <c r="AP680" s="431">
        <v>1200</v>
      </c>
      <c r="AQ680" s="431"/>
    </row>
    <row r="681" spans="1:43" ht="12.75" customHeight="1">
      <c r="A681" s="157">
        <v>680</v>
      </c>
      <c r="B681" s="345">
        <v>42165</v>
      </c>
      <c r="C681" s="360" t="s">
        <v>1321</v>
      </c>
      <c r="D681" s="430" t="s">
        <v>1251</v>
      </c>
      <c r="E681" s="51" t="s">
        <v>1308</v>
      </c>
      <c r="F681" s="51" t="s">
        <v>7095</v>
      </c>
      <c r="G681" s="359"/>
      <c r="H681" s="51" t="s">
        <v>7307</v>
      </c>
      <c r="I681" s="359"/>
      <c r="J681" s="51" t="s">
        <v>7165</v>
      </c>
      <c r="K681" s="51" t="s">
        <v>7127</v>
      </c>
      <c r="L681" s="430" t="s">
        <v>1256</v>
      </c>
      <c r="M681" s="430" t="s">
        <v>7158</v>
      </c>
      <c r="N681" s="430" t="s">
        <v>1261</v>
      </c>
      <c r="O681" s="55">
        <v>510</v>
      </c>
      <c r="P681" s="422"/>
      <c r="Q681" s="58"/>
      <c r="R681" s="431"/>
      <c r="S681" s="50">
        <v>0</v>
      </c>
      <c r="T681" s="50">
        <v>0</v>
      </c>
      <c r="U681" s="50">
        <v>0</v>
      </c>
      <c r="V681" s="50">
        <v>0</v>
      </c>
      <c r="W681" s="50">
        <v>0</v>
      </c>
      <c r="X681" s="50">
        <v>510</v>
      </c>
      <c r="Y681" s="50">
        <v>0</v>
      </c>
      <c r="Z681" s="50">
        <v>0</v>
      </c>
      <c r="AA681" s="50">
        <v>0</v>
      </c>
      <c r="AB681" s="50">
        <v>0</v>
      </c>
      <c r="AC681" s="50">
        <v>0</v>
      </c>
      <c r="AD681" s="431">
        <v>0</v>
      </c>
      <c r="AE681" s="431">
        <v>0</v>
      </c>
      <c r="AF681" s="431">
        <v>0</v>
      </c>
      <c r="AG681" s="50">
        <v>1100</v>
      </c>
      <c r="AH681" s="431">
        <v>0</v>
      </c>
      <c r="AI681" s="50">
        <v>510</v>
      </c>
      <c r="AJ681" s="422">
        <v>0</v>
      </c>
      <c r="AK681" s="422">
        <v>0</v>
      </c>
      <c r="AL681" s="422">
        <v>0</v>
      </c>
      <c r="AM681" s="422">
        <v>0</v>
      </c>
      <c r="AN681" s="422">
        <v>0</v>
      </c>
      <c r="AO681" s="422">
        <v>0</v>
      </c>
      <c r="AP681" s="422">
        <v>0</v>
      </c>
      <c r="AQ681" s="431"/>
    </row>
    <row r="682" spans="1:43" ht="12.75" customHeight="1">
      <c r="A682" s="157">
        <v>681</v>
      </c>
      <c r="B682" s="345">
        <v>42165</v>
      </c>
      <c r="C682" s="360" t="s">
        <v>1321</v>
      </c>
      <c r="D682" s="430" t="s">
        <v>1251</v>
      </c>
      <c r="E682" s="232" t="s">
        <v>7288</v>
      </c>
      <c r="F682" s="51" t="s">
        <v>7085</v>
      </c>
      <c r="G682" s="359"/>
      <c r="H682" s="51" t="s">
        <v>7302</v>
      </c>
      <c r="I682" s="359"/>
      <c r="J682" s="51" t="s">
        <v>1262</v>
      </c>
      <c r="K682" s="51" t="s">
        <v>1259</v>
      </c>
      <c r="L682" s="430" t="s">
        <v>1256</v>
      </c>
      <c r="M682" s="430" t="s">
        <v>7158</v>
      </c>
      <c r="N682" s="430" t="s">
        <v>1261</v>
      </c>
      <c r="O682" s="50">
        <v>59</v>
      </c>
      <c r="P682" s="58">
        <v>59</v>
      </c>
      <c r="Q682" s="58"/>
      <c r="R682" s="431"/>
      <c r="S682" s="50">
        <v>0</v>
      </c>
      <c r="T682" s="50">
        <v>0</v>
      </c>
      <c r="U682" s="50">
        <v>59</v>
      </c>
      <c r="V682" s="50">
        <v>354</v>
      </c>
      <c r="W682" s="50">
        <v>354</v>
      </c>
      <c r="X682" s="50">
        <v>59</v>
      </c>
      <c r="Y682" s="50">
        <v>59</v>
      </c>
      <c r="Z682" s="50">
        <v>0</v>
      </c>
      <c r="AA682" s="50">
        <v>0</v>
      </c>
      <c r="AB682" s="50">
        <v>59</v>
      </c>
      <c r="AC682" s="50">
        <v>59</v>
      </c>
      <c r="AD682" s="431">
        <v>0</v>
      </c>
      <c r="AE682" s="431">
        <v>0</v>
      </c>
      <c r="AF682" s="431">
        <v>0</v>
      </c>
      <c r="AG682" s="50">
        <v>0</v>
      </c>
      <c r="AH682" s="431">
        <v>0</v>
      </c>
      <c r="AI682" s="50">
        <v>59</v>
      </c>
      <c r="AJ682" s="422">
        <v>0</v>
      </c>
      <c r="AK682" s="422">
        <v>0</v>
      </c>
      <c r="AL682" s="422">
        <v>0</v>
      </c>
      <c r="AM682" s="422">
        <v>0</v>
      </c>
      <c r="AN682" s="422">
        <v>0</v>
      </c>
      <c r="AO682" s="422">
        <v>0</v>
      </c>
      <c r="AP682" s="422">
        <v>0</v>
      </c>
      <c r="AQ682" s="431"/>
    </row>
    <row r="683" spans="1:43" ht="12.75" customHeight="1">
      <c r="A683" s="157">
        <v>682</v>
      </c>
      <c r="B683" s="345">
        <v>42165</v>
      </c>
      <c r="C683" s="360" t="s">
        <v>1321</v>
      </c>
      <c r="D683" s="430" t="s">
        <v>1251</v>
      </c>
      <c r="E683" s="232" t="s">
        <v>7288</v>
      </c>
      <c r="F683" s="51" t="s">
        <v>7085</v>
      </c>
      <c r="G683" s="359"/>
      <c r="H683" s="51" t="s">
        <v>7302</v>
      </c>
      <c r="I683" s="359"/>
      <c r="J683" s="51" t="s">
        <v>1262</v>
      </c>
      <c r="K683" s="51" t="s">
        <v>1259</v>
      </c>
      <c r="L683" s="430" t="s">
        <v>1256</v>
      </c>
      <c r="M683" s="430" t="s">
        <v>7158</v>
      </c>
      <c r="N683" s="430" t="s">
        <v>1261</v>
      </c>
      <c r="O683" s="50">
        <v>9</v>
      </c>
      <c r="P683" s="58">
        <v>9</v>
      </c>
      <c r="Q683" s="58"/>
      <c r="R683" s="431"/>
      <c r="S683" s="50">
        <v>0</v>
      </c>
      <c r="T683" s="50">
        <v>0</v>
      </c>
      <c r="U683" s="50">
        <v>9</v>
      </c>
      <c r="V683" s="50">
        <v>54</v>
      </c>
      <c r="W683" s="50">
        <v>54</v>
      </c>
      <c r="X683" s="50">
        <v>9</v>
      </c>
      <c r="Y683" s="50">
        <v>9</v>
      </c>
      <c r="Z683" s="50">
        <v>0</v>
      </c>
      <c r="AA683" s="50">
        <v>0</v>
      </c>
      <c r="AB683" s="50">
        <v>9</v>
      </c>
      <c r="AC683" s="50">
        <v>9</v>
      </c>
      <c r="AD683" s="431">
        <v>0</v>
      </c>
      <c r="AE683" s="431">
        <v>0</v>
      </c>
      <c r="AF683" s="431">
        <v>0</v>
      </c>
      <c r="AG683" s="50">
        <v>0</v>
      </c>
      <c r="AH683" s="431">
        <v>0</v>
      </c>
      <c r="AI683" s="50">
        <v>9</v>
      </c>
      <c r="AJ683" s="422">
        <v>0</v>
      </c>
      <c r="AK683" s="422">
        <v>0</v>
      </c>
      <c r="AL683" s="422">
        <v>0</v>
      </c>
      <c r="AM683" s="422">
        <v>0</v>
      </c>
      <c r="AN683" s="422">
        <v>0</v>
      </c>
      <c r="AO683" s="422">
        <v>0</v>
      </c>
      <c r="AP683" s="422">
        <v>0</v>
      </c>
      <c r="AQ683" s="431"/>
    </row>
    <row r="684" spans="1:43" ht="12.75" customHeight="1">
      <c r="A684" s="157">
        <v>683</v>
      </c>
      <c r="B684" s="345">
        <v>42165</v>
      </c>
      <c r="C684" s="48" t="s">
        <v>1321</v>
      </c>
      <c r="D684" s="430" t="s">
        <v>1251</v>
      </c>
      <c r="E684" s="430" t="s">
        <v>1308</v>
      </c>
      <c r="F684" s="430" t="s">
        <v>1347</v>
      </c>
      <c r="G684" s="359"/>
      <c r="H684" s="355" t="s">
        <v>23</v>
      </c>
      <c r="I684" s="359"/>
      <c r="J684" s="430"/>
      <c r="K684" s="430" t="s">
        <v>7127</v>
      </c>
      <c r="L684" s="430" t="s">
        <v>1256</v>
      </c>
      <c r="M684" s="430" t="s">
        <v>7158</v>
      </c>
      <c r="N684" s="430" t="s">
        <v>1261</v>
      </c>
      <c r="O684" s="163">
        <v>3</v>
      </c>
      <c r="P684" s="422">
        <v>3</v>
      </c>
      <c r="Q684" s="163"/>
      <c r="R684" s="431"/>
      <c r="S684" s="431">
        <v>0</v>
      </c>
      <c r="T684" s="431">
        <v>0</v>
      </c>
      <c r="U684" s="347">
        <v>3</v>
      </c>
      <c r="V684" s="347">
        <v>18</v>
      </c>
      <c r="W684" s="347">
        <v>0</v>
      </c>
      <c r="X684" s="347">
        <v>3</v>
      </c>
      <c r="Y684" s="347">
        <v>3</v>
      </c>
      <c r="Z684" s="431">
        <v>0</v>
      </c>
      <c r="AA684" s="347">
        <v>3</v>
      </c>
      <c r="AB684" s="347">
        <v>3</v>
      </c>
      <c r="AC684" s="347">
        <v>3</v>
      </c>
      <c r="AD684" s="431">
        <v>0</v>
      </c>
      <c r="AE684" s="431">
        <v>0</v>
      </c>
      <c r="AF684" s="431">
        <v>0</v>
      </c>
      <c r="AG684" s="347">
        <v>0</v>
      </c>
      <c r="AH684" s="431">
        <v>0</v>
      </c>
      <c r="AI684" s="347">
        <v>3</v>
      </c>
      <c r="AJ684" s="431">
        <v>0</v>
      </c>
      <c r="AK684" s="431">
        <v>0</v>
      </c>
      <c r="AL684" s="432">
        <v>0</v>
      </c>
      <c r="AM684" s="431">
        <v>0</v>
      </c>
      <c r="AN684" s="432">
        <v>0</v>
      </c>
      <c r="AO684" s="431">
        <v>0</v>
      </c>
      <c r="AP684" s="431">
        <v>0</v>
      </c>
      <c r="AQ684" s="431"/>
    </row>
    <row r="685" spans="1:43" ht="12.75" customHeight="1">
      <c r="A685" s="157">
        <v>684</v>
      </c>
      <c r="B685" s="345">
        <v>42165</v>
      </c>
      <c r="C685" s="48" t="s">
        <v>1321</v>
      </c>
      <c r="D685" s="430" t="s">
        <v>1251</v>
      </c>
      <c r="E685" s="430" t="s">
        <v>1308</v>
      </c>
      <c r="F685" s="430" t="s">
        <v>1347</v>
      </c>
      <c r="G685" s="359"/>
      <c r="H685" s="355" t="s">
        <v>7239</v>
      </c>
      <c r="I685" s="359"/>
      <c r="J685" s="430"/>
      <c r="K685" s="430" t="s">
        <v>7127</v>
      </c>
      <c r="L685" s="430" t="s">
        <v>1256</v>
      </c>
      <c r="M685" s="430" t="s">
        <v>7158</v>
      </c>
      <c r="N685" s="430" t="s">
        <v>1261</v>
      </c>
      <c r="O685" s="163">
        <v>6</v>
      </c>
      <c r="P685" s="422">
        <v>6</v>
      </c>
      <c r="Q685" s="163"/>
      <c r="R685" s="431"/>
      <c r="S685" s="431">
        <v>0</v>
      </c>
      <c r="T685" s="431">
        <v>0</v>
      </c>
      <c r="U685" s="347">
        <v>6</v>
      </c>
      <c r="V685" s="347">
        <v>36</v>
      </c>
      <c r="W685" s="347">
        <v>0</v>
      </c>
      <c r="X685" s="347">
        <v>6</v>
      </c>
      <c r="Y685" s="347">
        <v>6</v>
      </c>
      <c r="Z685" s="431">
        <v>0</v>
      </c>
      <c r="AA685" s="347">
        <v>6</v>
      </c>
      <c r="AB685" s="347">
        <v>6</v>
      </c>
      <c r="AC685" s="347">
        <v>6</v>
      </c>
      <c r="AD685" s="431">
        <v>0</v>
      </c>
      <c r="AE685" s="431">
        <v>0</v>
      </c>
      <c r="AF685" s="431">
        <v>0</v>
      </c>
      <c r="AG685" s="347">
        <v>0</v>
      </c>
      <c r="AH685" s="431">
        <v>0</v>
      </c>
      <c r="AI685" s="347">
        <v>6</v>
      </c>
      <c r="AJ685" s="431">
        <v>0</v>
      </c>
      <c r="AK685" s="431">
        <v>0</v>
      </c>
      <c r="AL685" s="432">
        <v>0</v>
      </c>
      <c r="AM685" s="431">
        <v>0</v>
      </c>
      <c r="AN685" s="432">
        <v>0</v>
      </c>
      <c r="AO685" s="431">
        <v>0</v>
      </c>
      <c r="AP685" s="431">
        <v>0</v>
      </c>
      <c r="AQ685" s="431"/>
    </row>
    <row r="686" spans="1:43" ht="12.75" customHeight="1">
      <c r="A686" s="157">
        <v>685</v>
      </c>
      <c r="B686" s="345">
        <v>42165</v>
      </c>
      <c r="C686" s="48" t="s">
        <v>1321</v>
      </c>
      <c r="D686" s="430" t="s">
        <v>1251</v>
      </c>
      <c r="E686" s="430" t="s">
        <v>1308</v>
      </c>
      <c r="F686" s="430" t="s">
        <v>1347</v>
      </c>
      <c r="G686" s="359"/>
      <c r="H686" s="355" t="s">
        <v>31</v>
      </c>
      <c r="I686" s="359"/>
      <c r="J686" s="430"/>
      <c r="K686" s="430" t="s">
        <v>7127</v>
      </c>
      <c r="L686" s="430" t="s">
        <v>1256</v>
      </c>
      <c r="M686" s="430" t="s">
        <v>7158</v>
      </c>
      <c r="N686" s="430" t="s">
        <v>1261</v>
      </c>
      <c r="O686" s="163">
        <v>10</v>
      </c>
      <c r="P686" s="422">
        <v>10</v>
      </c>
      <c r="Q686" s="163"/>
      <c r="R686" s="431"/>
      <c r="S686" s="431">
        <v>0</v>
      </c>
      <c r="T686" s="431">
        <v>0</v>
      </c>
      <c r="U686" s="347">
        <v>10</v>
      </c>
      <c r="V686" s="347">
        <v>60</v>
      </c>
      <c r="W686" s="347">
        <v>0</v>
      </c>
      <c r="X686" s="347">
        <v>10</v>
      </c>
      <c r="Y686" s="347">
        <v>10</v>
      </c>
      <c r="Z686" s="431">
        <v>0</v>
      </c>
      <c r="AA686" s="347">
        <v>10</v>
      </c>
      <c r="AB686" s="347">
        <v>10</v>
      </c>
      <c r="AC686" s="347">
        <v>10</v>
      </c>
      <c r="AD686" s="431">
        <v>0</v>
      </c>
      <c r="AE686" s="431">
        <v>0</v>
      </c>
      <c r="AF686" s="431">
        <v>0</v>
      </c>
      <c r="AG686" s="347">
        <v>0</v>
      </c>
      <c r="AH686" s="431">
        <v>0</v>
      </c>
      <c r="AI686" s="347">
        <v>10</v>
      </c>
      <c r="AJ686" s="431">
        <v>0</v>
      </c>
      <c r="AK686" s="431">
        <v>0</v>
      </c>
      <c r="AL686" s="432">
        <v>0</v>
      </c>
      <c r="AM686" s="431">
        <v>0</v>
      </c>
      <c r="AN686" s="432">
        <v>0</v>
      </c>
      <c r="AO686" s="431">
        <v>0</v>
      </c>
      <c r="AP686" s="431">
        <v>0</v>
      </c>
      <c r="AQ686" s="431"/>
    </row>
    <row r="687" spans="1:43" ht="12.75" customHeight="1">
      <c r="A687" s="157">
        <v>686</v>
      </c>
      <c r="B687" s="345">
        <v>42165</v>
      </c>
      <c r="C687" s="48" t="s">
        <v>1321</v>
      </c>
      <c r="D687" s="430" t="s">
        <v>1251</v>
      </c>
      <c r="E687" s="430" t="s">
        <v>1308</v>
      </c>
      <c r="F687" s="430" t="s">
        <v>1347</v>
      </c>
      <c r="G687" s="359"/>
      <c r="H687" s="415" t="s">
        <v>7220</v>
      </c>
      <c r="I687" s="359"/>
      <c r="J687" s="430"/>
      <c r="K687" s="430" t="s">
        <v>7127</v>
      </c>
      <c r="L687" s="430" t="s">
        <v>1256</v>
      </c>
      <c r="M687" s="430" t="s">
        <v>7158</v>
      </c>
      <c r="N687" s="430" t="s">
        <v>1261</v>
      </c>
      <c r="O687" s="53">
        <v>491</v>
      </c>
      <c r="P687" s="422"/>
      <c r="Q687" s="163"/>
      <c r="R687" s="431"/>
      <c r="S687" s="431">
        <v>0</v>
      </c>
      <c r="T687" s="431">
        <v>0</v>
      </c>
      <c r="U687" s="347">
        <v>0</v>
      </c>
      <c r="V687" s="347">
        <v>0</v>
      </c>
      <c r="W687" s="347">
        <v>0</v>
      </c>
      <c r="X687" s="347">
        <v>491</v>
      </c>
      <c r="Y687" s="431">
        <v>0</v>
      </c>
      <c r="Z687" s="431">
        <v>0</v>
      </c>
      <c r="AA687" s="431">
        <v>0</v>
      </c>
      <c r="AB687" s="431">
        <v>0</v>
      </c>
      <c r="AC687" s="431">
        <v>0</v>
      </c>
      <c r="AD687" s="431">
        <v>0</v>
      </c>
      <c r="AE687" s="431">
        <v>0</v>
      </c>
      <c r="AF687" s="431">
        <v>0</v>
      </c>
      <c r="AG687" s="347">
        <v>982</v>
      </c>
      <c r="AH687" s="431">
        <v>0</v>
      </c>
      <c r="AI687" s="347">
        <v>491</v>
      </c>
      <c r="AJ687" s="431">
        <v>0</v>
      </c>
      <c r="AK687" s="431">
        <v>0</v>
      </c>
      <c r="AL687" s="432">
        <v>0</v>
      </c>
      <c r="AM687" s="431">
        <v>0</v>
      </c>
      <c r="AN687" s="432">
        <v>0</v>
      </c>
      <c r="AO687" s="431">
        <v>0</v>
      </c>
      <c r="AP687" s="431">
        <v>0</v>
      </c>
      <c r="AQ687" s="431"/>
    </row>
    <row r="688" spans="1:43" ht="12.75" customHeight="1">
      <c r="A688" s="157">
        <v>687</v>
      </c>
      <c r="B688" s="345">
        <v>42166</v>
      </c>
      <c r="C688" s="360" t="s">
        <v>1289</v>
      </c>
      <c r="D688" s="430" t="s">
        <v>1251</v>
      </c>
      <c r="E688" s="430" t="s">
        <v>1289</v>
      </c>
      <c r="F688" s="430" t="s">
        <v>7095</v>
      </c>
      <c r="G688" s="359"/>
      <c r="H688" s="430" t="s">
        <v>7238</v>
      </c>
      <c r="I688" s="359"/>
      <c r="J688" s="430"/>
      <c r="K688" s="430" t="s">
        <v>7127</v>
      </c>
      <c r="L688" s="430" t="s">
        <v>1256</v>
      </c>
      <c r="M688" s="430" t="s">
        <v>7158</v>
      </c>
      <c r="N688" s="430" t="s">
        <v>1261</v>
      </c>
      <c r="O688" s="431">
        <v>100</v>
      </c>
      <c r="P688" s="422">
        <v>100</v>
      </c>
      <c r="Q688" s="422"/>
      <c r="R688" s="431"/>
      <c r="S688" s="431">
        <v>0</v>
      </c>
      <c r="T688" s="431">
        <v>0</v>
      </c>
      <c r="U688" s="431">
        <v>0</v>
      </c>
      <c r="V688" s="431">
        <v>600</v>
      </c>
      <c r="W688" s="431">
        <v>600</v>
      </c>
      <c r="X688" s="431">
        <v>100</v>
      </c>
      <c r="Y688" s="431">
        <v>0</v>
      </c>
      <c r="Z688" s="431">
        <v>0</v>
      </c>
      <c r="AA688" s="431">
        <v>0</v>
      </c>
      <c r="AB688" s="431">
        <v>100</v>
      </c>
      <c r="AC688" s="431">
        <v>100</v>
      </c>
      <c r="AD688" s="431">
        <v>0</v>
      </c>
      <c r="AE688" s="431">
        <v>0</v>
      </c>
      <c r="AF688" s="431">
        <v>0</v>
      </c>
      <c r="AG688" s="431">
        <v>0</v>
      </c>
      <c r="AH688" s="431">
        <v>0</v>
      </c>
      <c r="AI688" s="431">
        <v>100</v>
      </c>
      <c r="AJ688" s="431">
        <v>0</v>
      </c>
      <c r="AK688" s="431">
        <v>100</v>
      </c>
      <c r="AL688" s="432">
        <v>0</v>
      </c>
      <c r="AM688" s="431">
        <v>0</v>
      </c>
      <c r="AN688" s="432">
        <v>0</v>
      </c>
      <c r="AO688" s="431">
        <v>0</v>
      </c>
      <c r="AP688" s="431">
        <v>600</v>
      </c>
      <c r="AQ688" s="431"/>
    </row>
    <row r="689" spans="1:43" ht="12.75" customHeight="1">
      <c r="A689" s="157">
        <v>688</v>
      </c>
      <c r="B689" s="345">
        <v>42166</v>
      </c>
      <c r="C689" s="360" t="s">
        <v>1289</v>
      </c>
      <c r="D689" s="430" t="s">
        <v>1251</v>
      </c>
      <c r="E689" s="430" t="s">
        <v>1289</v>
      </c>
      <c r="F689" s="430" t="s">
        <v>7095</v>
      </c>
      <c r="G689" s="359"/>
      <c r="H689" s="430" t="s">
        <v>7103</v>
      </c>
      <c r="I689" s="359"/>
      <c r="J689" s="430"/>
      <c r="K689" s="430" t="s">
        <v>7127</v>
      </c>
      <c r="L689" s="430" t="s">
        <v>1256</v>
      </c>
      <c r="M689" s="430" t="s">
        <v>7158</v>
      </c>
      <c r="N689" s="430" t="s">
        <v>1261</v>
      </c>
      <c r="O689" s="431">
        <v>150</v>
      </c>
      <c r="P689" s="422">
        <v>150</v>
      </c>
      <c r="Q689" s="422"/>
      <c r="R689" s="431"/>
      <c r="S689" s="431">
        <v>0</v>
      </c>
      <c r="T689" s="431">
        <v>0</v>
      </c>
      <c r="U689" s="431">
        <v>0</v>
      </c>
      <c r="V689" s="431">
        <v>900</v>
      </c>
      <c r="W689" s="431">
        <v>900</v>
      </c>
      <c r="X689" s="431">
        <v>150</v>
      </c>
      <c r="Y689" s="431">
        <v>0</v>
      </c>
      <c r="Z689" s="431">
        <v>0</v>
      </c>
      <c r="AA689" s="431">
        <v>0</v>
      </c>
      <c r="AB689" s="431">
        <v>150</v>
      </c>
      <c r="AC689" s="431">
        <v>150</v>
      </c>
      <c r="AD689" s="431">
        <v>0</v>
      </c>
      <c r="AE689" s="431">
        <v>0</v>
      </c>
      <c r="AF689" s="431">
        <v>0</v>
      </c>
      <c r="AG689" s="431">
        <v>0</v>
      </c>
      <c r="AH689" s="431">
        <v>0</v>
      </c>
      <c r="AI689" s="431">
        <v>150</v>
      </c>
      <c r="AJ689" s="431">
        <v>0</v>
      </c>
      <c r="AK689" s="431">
        <v>150</v>
      </c>
      <c r="AL689" s="432">
        <v>0</v>
      </c>
      <c r="AM689" s="431">
        <v>0</v>
      </c>
      <c r="AN689" s="432">
        <v>0</v>
      </c>
      <c r="AO689" s="431">
        <v>0</v>
      </c>
      <c r="AP689" s="431">
        <v>900</v>
      </c>
      <c r="AQ689" s="431"/>
    </row>
    <row r="690" spans="1:43" ht="12.75" customHeight="1">
      <c r="A690" s="157">
        <v>689</v>
      </c>
      <c r="B690" s="345">
        <v>42166</v>
      </c>
      <c r="C690" s="360" t="s">
        <v>1289</v>
      </c>
      <c r="D690" s="430" t="s">
        <v>1251</v>
      </c>
      <c r="E690" s="430" t="s">
        <v>1289</v>
      </c>
      <c r="F690" s="430" t="s">
        <v>7104</v>
      </c>
      <c r="G690" s="359"/>
      <c r="H690" s="430" t="s">
        <v>7105</v>
      </c>
      <c r="I690" s="359"/>
      <c r="J690" s="430"/>
      <c r="K690" s="430" t="s">
        <v>7127</v>
      </c>
      <c r="L690" s="430" t="s">
        <v>1256</v>
      </c>
      <c r="M690" s="430" t="s">
        <v>7158</v>
      </c>
      <c r="N690" s="430" t="s">
        <v>1261</v>
      </c>
      <c r="O690" s="431">
        <v>200</v>
      </c>
      <c r="P690" s="422">
        <v>200</v>
      </c>
      <c r="Q690" s="422"/>
      <c r="R690" s="431"/>
      <c r="S690" s="431">
        <v>0</v>
      </c>
      <c r="T690" s="431">
        <v>0</v>
      </c>
      <c r="U690" s="431">
        <v>0</v>
      </c>
      <c r="V690" s="431">
        <v>1200</v>
      </c>
      <c r="W690" s="431">
        <v>1200</v>
      </c>
      <c r="X690" s="431">
        <v>200</v>
      </c>
      <c r="Y690" s="431">
        <v>0</v>
      </c>
      <c r="Z690" s="431">
        <v>0</v>
      </c>
      <c r="AA690" s="431">
        <v>0</v>
      </c>
      <c r="AB690" s="431">
        <v>200</v>
      </c>
      <c r="AC690" s="431">
        <v>200</v>
      </c>
      <c r="AD690" s="431">
        <v>0</v>
      </c>
      <c r="AE690" s="431">
        <v>0</v>
      </c>
      <c r="AF690" s="431">
        <v>0</v>
      </c>
      <c r="AG690" s="431">
        <v>0</v>
      </c>
      <c r="AH690" s="431">
        <v>0</v>
      </c>
      <c r="AI690" s="431">
        <v>200</v>
      </c>
      <c r="AJ690" s="431">
        <v>0</v>
      </c>
      <c r="AK690" s="431">
        <v>200</v>
      </c>
      <c r="AL690" s="432">
        <v>0</v>
      </c>
      <c r="AM690" s="431">
        <v>0</v>
      </c>
      <c r="AN690" s="432">
        <v>0</v>
      </c>
      <c r="AO690" s="431">
        <v>0</v>
      </c>
      <c r="AP690" s="431">
        <v>1200</v>
      </c>
      <c r="AQ690" s="431"/>
    </row>
    <row r="691" spans="1:43" ht="12.75" customHeight="1">
      <c r="A691" s="157">
        <v>690</v>
      </c>
      <c r="B691" s="345">
        <v>42166</v>
      </c>
      <c r="C691" s="360" t="s">
        <v>1289</v>
      </c>
      <c r="D691" s="430" t="s">
        <v>1251</v>
      </c>
      <c r="E691" s="430" t="s">
        <v>1289</v>
      </c>
      <c r="F691" s="430" t="s">
        <v>7085</v>
      </c>
      <c r="G691" s="359"/>
      <c r="H691" s="430" t="s">
        <v>7092</v>
      </c>
      <c r="I691" s="359"/>
      <c r="J691" s="430"/>
      <c r="K691" s="430" t="s">
        <v>7127</v>
      </c>
      <c r="L691" s="430" t="s">
        <v>1256</v>
      </c>
      <c r="M691" s="430" t="s">
        <v>7158</v>
      </c>
      <c r="N691" s="430" t="s">
        <v>1261</v>
      </c>
      <c r="O691" s="431">
        <v>200</v>
      </c>
      <c r="P691" s="422">
        <v>200</v>
      </c>
      <c r="Q691" s="422"/>
      <c r="R691" s="431"/>
      <c r="S691" s="431">
        <v>0</v>
      </c>
      <c r="T691" s="431">
        <v>0</v>
      </c>
      <c r="U691" s="431">
        <v>0</v>
      </c>
      <c r="V691" s="431">
        <v>1200</v>
      </c>
      <c r="W691" s="431">
        <v>1200</v>
      </c>
      <c r="X691" s="431">
        <v>200</v>
      </c>
      <c r="Y691" s="431">
        <v>0</v>
      </c>
      <c r="Z691" s="431">
        <v>0</v>
      </c>
      <c r="AA691" s="431">
        <v>0</v>
      </c>
      <c r="AB691" s="431">
        <v>200</v>
      </c>
      <c r="AC691" s="431">
        <v>200</v>
      </c>
      <c r="AD691" s="431">
        <v>0</v>
      </c>
      <c r="AE691" s="431">
        <v>0</v>
      </c>
      <c r="AF691" s="431">
        <v>0</v>
      </c>
      <c r="AG691" s="431">
        <v>0</v>
      </c>
      <c r="AH691" s="431">
        <v>0</v>
      </c>
      <c r="AI691" s="431">
        <v>200</v>
      </c>
      <c r="AJ691" s="431">
        <v>0</v>
      </c>
      <c r="AK691" s="431">
        <v>200</v>
      </c>
      <c r="AL691" s="432">
        <v>0</v>
      </c>
      <c r="AM691" s="431">
        <v>0</v>
      </c>
      <c r="AN691" s="432">
        <v>0</v>
      </c>
      <c r="AO691" s="431">
        <v>0</v>
      </c>
      <c r="AP691" s="431">
        <v>1200</v>
      </c>
      <c r="AQ691" s="431"/>
    </row>
    <row r="692" spans="1:43" ht="12.75" customHeight="1">
      <c r="A692" s="157">
        <v>691</v>
      </c>
      <c r="B692" s="345">
        <v>42166</v>
      </c>
      <c r="C692" s="360" t="s">
        <v>1289</v>
      </c>
      <c r="D692" s="430" t="s">
        <v>1251</v>
      </c>
      <c r="E692" s="430" t="s">
        <v>1289</v>
      </c>
      <c r="F692" s="430" t="s">
        <v>7231</v>
      </c>
      <c r="G692" s="359"/>
      <c r="H692" s="430" t="s">
        <v>7286</v>
      </c>
      <c r="I692" s="359"/>
      <c r="J692" s="430"/>
      <c r="K692" s="430" t="s">
        <v>7127</v>
      </c>
      <c r="L692" s="430" t="s">
        <v>1256</v>
      </c>
      <c r="M692" s="430" t="s">
        <v>7158</v>
      </c>
      <c r="N692" s="430" t="s">
        <v>1261</v>
      </c>
      <c r="O692" s="431">
        <v>250</v>
      </c>
      <c r="P692" s="422">
        <v>250</v>
      </c>
      <c r="Q692" s="422"/>
      <c r="R692" s="431"/>
      <c r="S692" s="431">
        <v>0</v>
      </c>
      <c r="T692" s="431">
        <v>0</v>
      </c>
      <c r="U692" s="431">
        <v>0</v>
      </c>
      <c r="V692" s="431">
        <v>1500</v>
      </c>
      <c r="W692" s="431">
        <v>1500</v>
      </c>
      <c r="X692" s="431">
        <v>250</v>
      </c>
      <c r="Y692" s="431">
        <v>0</v>
      </c>
      <c r="Z692" s="431">
        <v>0</v>
      </c>
      <c r="AA692" s="431">
        <v>0</v>
      </c>
      <c r="AB692" s="431">
        <v>250</v>
      </c>
      <c r="AC692" s="431">
        <v>250</v>
      </c>
      <c r="AD692" s="431">
        <v>0</v>
      </c>
      <c r="AE692" s="431">
        <v>0</v>
      </c>
      <c r="AF692" s="431">
        <v>0</v>
      </c>
      <c r="AG692" s="431">
        <v>0</v>
      </c>
      <c r="AH692" s="431">
        <v>0</v>
      </c>
      <c r="AI692" s="431">
        <v>250</v>
      </c>
      <c r="AJ692" s="431">
        <v>0</v>
      </c>
      <c r="AK692" s="431">
        <v>250</v>
      </c>
      <c r="AL692" s="432">
        <v>0</v>
      </c>
      <c r="AM692" s="431">
        <v>0</v>
      </c>
      <c r="AN692" s="432">
        <v>0</v>
      </c>
      <c r="AO692" s="431">
        <v>0</v>
      </c>
      <c r="AP692" s="431">
        <v>1500</v>
      </c>
      <c r="AQ692" s="431"/>
    </row>
    <row r="693" spans="1:43" ht="12.75" customHeight="1">
      <c r="A693" s="157">
        <v>692</v>
      </c>
      <c r="B693" s="345">
        <v>42166</v>
      </c>
      <c r="C693" s="360" t="s">
        <v>1321</v>
      </c>
      <c r="D693" s="430" t="s">
        <v>1251</v>
      </c>
      <c r="E693" s="51" t="s">
        <v>1308</v>
      </c>
      <c r="F693" s="51" t="s">
        <v>7095</v>
      </c>
      <c r="G693" s="359"/>
      <c r="H693" s="51" t="s">
        <v>7330</v>
      </c>
      <c r="I693" s="359"/>
      <c r="J693" s="51" t="s">
        <v>7165</v>
      </c>
      <c r="K693" s="51" t="s">
        <v>7127</v>
      </c>
      <c r="L693" s="430" t="s">
        <v>1256</v>
      </c>
      <c r="M693" s="430" t="s">
        <v>7158</v>
      </c>
      <c r="N693" s="430" t="s">
        <v>1261</v>
      </c>
      <c r="O693" s="55">
        <v>1000</v>
      </c>
      <c r="P693" s="422"/>
      <c r="Q693" s="58"/>
      <c r="R693" s="431"/>
      <c r="S693" s="50">
        <v>0</v>
      </c>
      <c r="T693" s="50">
        <v>0</v>
      </c>
      <c r="U693" s="50">
        <v>0</v>
      </c>
      <c r="V693" s="50">
        <v>0</v>
      </c>
      <c r="W693" s="50">
        <v>0</v>
      </c>
      <c r="X693" s="50">
        <v>1000</v>
      </c>
      <c r="Y693" s="50">
        <v>0</v>
      </c>
      <c r="Z693" s="50">
        <v>0</v>
      </c>
      <c r="AA693" s="50">
        <v>0</v>
      </c>
      <c r="AB693" s="50">
        <v>0</v>
      </c>
      <c r="AC693" s="50">
        <v>0</v>
      </c>
      <c r="AD693" s="431">
        <v>0</v>
      </c>
      <c r="AE693" s="431">
        <v>0</v>
      </c>
      <c r="AF693" s="431">
        <v>0</v>
      </c>
      <c r="AG693" s="50">
        <v>2000</v>
      </c>
      <c r="AH693" s="431">
        <v>0</v>
      </c>
      <c r="AI693" s="50">
        <v>1000</v>
      </c>
      <c r="AJ693" s="422">
        <v>0</v>
      </c>
      <c r="AK693" s="422">
        <v>0</v>
      </c>
      <c r="AL693" s="422">
        <v>0</v>
      </c>
      <c r="AM693" s="422">
        <v>0</v>
      </c>
      <c r="AN693" s="422">
        <v>0</v>
      </c>
      <c r="AO693" s="422">
        <v>0</v>
      </c>
      <c r="AP693" s="422">
        <v>0</v>
      </c>
      <c r="AQ693" s="431"/>
    </row>
    <row r="694" spans="1:43" ht="12.75" customHeight="1">
      <c r="A694" s="157">
        <v>693</v>
      </c>
      <c r="B694" s="345">
        <v>42166</v>
      </c>
      <c r="C694" s="360" t="s">
        <v>1321</v>
      </c>
      <c r="D694" s="430" t="s">
        <v>1251</v>
      </c>
      <c r="E694" s="51" t="s">
        <v>7298</v>
      </c>
      <c r="F694" s="51" t="s">
        <v>7095</v>
      </c>
      <c r="G694" s="359"/>
      <c r="H694" s="51" t="s">
        <v>7307</v>
      </c>
      <c r="I694" s="359"/>
      <c r="J694" s="51" t="s">
        <v>7165</v>
      </c>
      <c r="K694" s="51" t="s">
        <v>7127</v>
      </c>
      <c r="L694" s="430" t="s">
        <v>1256</v>
      </c>
      <c r="M694" s="430" t="s">
        <v>7158</v>
      </c>
      <c r="N694" s="430" t="s">
        <v>1261</v>
      </c>
      <c r="O694" s="55">
        <v>400</v>
      </c>
      <c r="P694" s="422"/>
      <c r="Q694" s="58"/>
      <c r="R694" s="431"/>
      <c r="S694" s="50">
        <v>0</v>
      </c>
      <c r="T694" s="50">
        <v>0</v>
      </c>
      <c r="U694" s="50">
        <v>0</v>
      </c>
      <c r="V694" s="50">
        <v>0</v>
      </c>
      <c r="W694" s="50">
        <v>0</v>
      </c>
      <c r="X694" s="50">
        <v>400</v>
      </c>
      <c r="Y694" s="50">
        <v>0</v>
      </c>
      <c r="Z694" s="50">
        <v>0</v>
      </c>
      <c r="AA694" s="50">
        <v>0</v>
      </c>
      <c r="AB694" s="50">
        <v>0</v>
      </c>
      <c r="AC694" s="50">
        <v>0</v>
      </c>
      <c r="AD694" s="431">
        <v>0</v>
      </c>
      <c r="AE694" s="431">
        <v>0</v>
      </c>
      <c r="AF694" s="431">
        <v>0</v>
      </c>
      <c r="AG694" s="50">
        <v>800</v>
      </c>
      <c r="AH694" s="431">
        <v>0</v>
      </c>
      <c r="AI694" s="50">
        <v>400</v>
      </c>
      <c r="AJ694" s="422">
        <v>0</v>
      </c>
      <c r="AK694" s="422">
        <v>0</v>
      </c>
      <c r="AL694" s="422">
        <v>0</v>
      </c>
      <c r="AM694" s="422">
        <v>0</v>
      </c>
      <c r="AN694" s="422">
        <v>0</v>
      </c>
      <c r="AO694" s="422">
        <v>0</v>
      </c>
      <c r="AP694" s="422">
        <v>0</v>
      </c>
      <c r="AQ694" s="431"/>
    </row>
    <row r="695" spans="1:43" ht="12.75" customHeight="1">
      <c r="A695" s="157">
        <v>694</v>
      </c>
      <c r="B695" s="345">
        <v>42166</v>
      </c>
      <c r="C695" s="360" t="s">
        <v>1321</v>
      </c>
      <c r="D695" s="430" t="s">
        <v>1251</v>
      </c>
      <c r="E695" s="232" t="s">
        <v>7288</v>
      </c>
      <c r="F695" s="51" t="s">
        <v>7085</v>
      </c>
      <c r="G695" s="359"/>
      <c r="H695" s="51" t="s">
        <v>7331</v>
      </c>
      <c r="I695" s="359"/>
      <c r="J695" s="51" t="s">
        <v>7169</v>
      </c>
      <c r="K695" s="51" t="s">
        <v>1259</v>
      </c>
      <c r="L695" s="430" t="s">
        <v>1256</v>
      </c>
      <c r="M695" s="430" t="s">
        <v>7158</v>
      </c>
      <c r="N695" s="430" t="s">
        <v>1261</v>
      </c>
      <c r="O695" s="50">
        <v>10</v>
      </c>
      <c r="P695" s="58">
        <v>10</v>
      </c>
      <c r="Q695" s="58"/>
      <c r="R695" s="431"/>
      <c r="S695" s="50">
        <v>0</v>
      </c>
      <c r="T695" s="50">
        <v>0</v>
      </c>
      <c r="U695" s="50">
        <v>10</v>
      </c>
      <c r="V695" s="50">
        <v>60</v>
      </c>
      <c r="W695" s="50">
        <v>60</v>
      </c>
      <c r="X695" s="50">
        <v>10</v>
      </c>
      <c r="Y695" s="50">
        <v>10</v>
      </c>
      <c r="Z695" s="50">
        <v>0</v>
      </c>
      <c r="AA695" s="50">
        <v>0</v>
      </c>
      <c r="AB695" s="50">
        <v>10</v>
      </c>
      <c r="AC695" s="50">
        <v>10</v>
      </c>
      <c r="AD695" s="431">
        <v>0</v>
      </c>
      <c r="AE695" s="431">
        <v>0</v>
      </c>
      <c r="AF695" s="431">
        <v>0</v>
      </c>
      <c r="AG695" s="50">
        <v>0</v>
      </c>
      <c r="AH695" s="431">
        <v>0</v>
      </c>
      <c r="AI695" s="50">
        <v>10</v>
      </c>
      <c r="AJ695" s="422">
        <v>0</v>
      </c>
      <c r="AK695" s="422">
        <v>0</v>
      </c>
      <c r="AL695" s="422">
        <v>0</v>
      </c>
      <c r="AM695" s="422">
        <v>0</v>
      </c>
      <c r="AN695" s="422">
        <v>0</v>
      </c>
      <c r="AO695" s="422">
        <v>0</v>
      </c>
      <c r="AP695" s="422">
        <v>0</v>
      </c>
      <c r="AQ695" s="431"/>
    </row>
    <row r="696" spans="1:43" ht="12.75" customHeight="1">
      <c r="A696" s="157">
        <v>695</v>
      </c>
      <c r="B696" s="345">
        <v>42166</v>
      </c>
      <c r="C696" s="48" t="s">
        <v>1321</v>
      </c>
      <c r="D696" s="430" t="s">
        <v>1251</v>
      </c>
      <c r="E696" s="430" t="s">
        <v>1308</v>
      </c>
      <c r="F696" s="430" t="s">
        <v>1347</v>
      </c>
      <c r="G696" s="359"/>
      <c r="H696" s="355" t="s">
        <v>23</v>
      </c>
      <c r="I696" s="359"/>
      <c r="J696" s="430"/>
      <c r="K696" s="430" t="s">
        <v>7127</v>
      </c>
      <c r="L696" s="430" t="s">
        <v>1256</v>
      </c>
      <c r="M696" s="430" t="s">
        <v>7158</v>
      </c>
      <c r="N696" s="430" t="s">
        <v>1261</v>
      </c>
      <c r="O696" s="53">
        <v>428</v>
      </c>
      <c r="P696" s="422"/>
      <c r="Q696" s="163"/>
      <c r="R696" s="431"/>
      <c r="S696" s="431">
        <v>0</v>
      </c>
      <c r="T696" s="431">
        <v>0</v>
      </c>
      <c r="U696" s="347">
        <v>0</v>
      </c>
      <c r="V696" s="347">
        <v>0</v>
      </c>
      <c r="W696" s="347">
        <v>0</v>
      </c>
      <c r="X696" s="347">
        <v>428</v>
      </c>
      <c r="Y696" s="431">
        <v>0</v>
      </c>
      <c r="Z696" s="431">
        <v>0</v>
      </c>
      <c r="AA696" s="431">
        <v>0</v>
      </c>
      <c r="AB696" s="431">
        <v>0</v>
      </c>
      <c r="AC696" s="431">
        <v>0</v>
      </c>
      <c r="AD696" s="431">
        <v>0</v>
      </c>
      <c r="AE696" s="431">
        <v>0</v>
      </c>
      <c r="AF696" s="431">
        <v>0</v>
      </c>
      <c r="AG696" s="347">
        <v>856</v>
      </c>
      <c r="AH696" s="431">
        <v>0</v>
      </c>
      <c r="AI696" s="347">
        <v>428</v>
      </c>
      <c r="AJ696" s="431">
        <v>0</v>
      </c>
      <c r="AK696" s="431">
        <v>0</v>
      </c>
      <c r="AL696" s="432">
        <v>0</v>
      </c>
      <c r="AM696" s="431">
        <v>0</v>
      </c>
      <c r="AN696" s="432">
        <v>0</v>
      </c>
      <c r="AO696" s="431">
        <v>0</v>
      </c>
      <c r="AP696" s="431">
        <v>0</v>
      </c>
      <c r="AQ696" s="431"/>
    </row>
    <row r="697" spans="1:43" ht="12.75" customHeight="1">
      <c r="A697" s="157">
        <v>696</v>
      </c>
      <c r="B697" s="345">
        <v>42169</v>
      </c>
      <c r="C697" s="360" t="s">
        <v>1321</v>
      </c>
      <c r="D697" s="430" t="s">
        <v>1251</v>
      </c>
      <c r="E697" s="51" t="s">
        <v>1308</v>
      </c>
      <c r="F697" s="51" t="s">
        <v>7095</v>
      </c>
      <c r="G697" s="359"/>
      <c r="H697" s="51" t="s">
        <v>7328</v>
      </c>
      <c r="I697" s="359"/>
      <c r="J697" s="51" t="s">
        <v>7165</v>
      </c>
      <c r="K697" s="51" t="s">
        <v>7127</v>
      </c>
      <c r="L697" s="430" t="s">
        <v>1256</v>
      </c>
      <c r="M697" s="430" t="s">
        <v>7158</v>
      </c>
      <c r="N697" s="430" t="s">
        <v>1261</v>
      </c>
      <c r="O697" s="55">
        <v>362</v>
      </c>
      <c r="P697" s="422"/>
      <c r="Q697" s="58"/>
      <c r="R697" s="431"/>
      <c r="S697" s="50">
        <v>0</v>
      </c>
      <c r="T697" s="50">
        <v>0</v>
      </c>
      <c r="U697" s="50">
        <v>0</v>
      </c>
      <c r="V697" s="50">
        <v>0</v>
      </c>
      <c r="W697" s="50">
        <v>0</v>
      </c>
      <c r="X697" s="50">
        <v>362</v>
      </c>
      <c r="Y697" s="50">
        <v>0</v>
      </c>
      <c r="Z697" s="50">
        <v>0</v>
      </c>
      <c r="AA697" s="50">
        <v>0</v>
      </c>
      <c r="AB697" s="50">
        <v>0</v>
      </c>
      <c r="AC697" s="50">
        <v>0</v>
      </c>
      <c r="AD697" s="431">
        <v>0</v>
      </c>
      <c r="AE697" s="431">
        <v>0</v>
      </c>
      <c r="AF697" s="431">
        <v>0</v>
      </c>
      <c r="AG697" s="50">
        <v>724</v>
      </c>
      <c r="AH697" s="431">
        <v>0</v>
      </c>
      <c r="AI697" s="50">
        <v>362</v>
      </c>
      <c r="AJ697" s="422">
        <v>0</v>
      </c>
      <c r="AK697" s="422">
        <v>0</v>
      </c>
      <c r="AL697" s="422">
        <v>0</v>
      </c>
      <c r="AM697" s="422">
        <v>0</v>
      </c>
      <c r="AN697" s="422">
        <v>0</v>
      </c>
      <c r="AO697" s="422">
        <v>0</v>
      </c>
      <c r="AP697" s="422">
        <v>0</v>
      </c>
      <c r="AQ697" s="431"/>
    </row>
    <row r="698" spans="1:43" ht="12.75" customHeight="1">
      <c r="A698" s="157">
        <v>697</v>
      </c>
      <c r="B698" s="345">
        <v>42169</v>
      </c>
      <c r="C698" s="360" t="s">
        <v>1321</v>
      </c>
      <c r="D698" s="430" t="s">
        <v>1251</v>
      </c>
      <c r="E698" s="232" t="s">
        <v>7288</v>
      </c>
      <c r="F698" s="51" t="s">
        <v>7085</v>
      </c>
      <c r="G698" s="359"/>
      <c r="H698" s="51" t="s">
        <v>7302</v>
      </c>
      <c r="I698" s="359"/>
      <c r="J698" s="51" t="s">
        <v>7169</v>
      </c>
      <c r="K698" s="51" t="s">
        <v>1259</v>
      </c>
      <c r="L698" s="430" t="s">
        <v>1256</v>
      </c>
      <c r="M698" s="430" t="s">
        <v>7158</v>
      </c>
      <c r="N698" s="430" t="s">
        <v>1261</v>
      </c>
      <c r="O698" s="50">
        <v>217</v>
      </c>
      <c r="P698" s="58">
        <v>217</v>
      </c>
      <c r="Q698" s="58"/>
      <c r="R698" s="431"/>
      <c r="S698" s="50">
        <v>0</v>
      </c>
      <c r="T698" s="50">
        <v>0</v>
      </c>
      <c r="U698" s="50">
        <v>217</v>
      </c>
      <c r="V698" s="50">
        <v>1302</v>
      </c>
      <c r="W698" s="50">
        <v>1302</v>
      </c>
      <c r="X698" s="50">
        <v>217</v>
      </c>
      <c r="Y698" s="50">
        <v>217</v>
      </c>
      <c r="Z698" s="50">
        <v>0</v>
      </c>
      <c r="AA698" s="50">
        <v>0</v>
      </c>
      <c r="AB698" s="50">
        <v>217</v>
      </c>
      <c r="AC698" s="50">
        <v>217</v>
      </c>
      <c r="AD698" s="431">
        <v>0</v>
      </c>
      <c r="AE698" s="431">
        <v>0</v>
      </c>
      <c r="AF698" s="431">
        <v>0</v>
      </c>
      <c r="AG698" s="50">
        <v>0</v>
      </c>
      <c r="AH698" s="431">
        <v>0</v>
      </c>
      <c r="AI698" s="50">
        <v>217</v>
      </c>
      <c r="AJ698" s="422">
        <v>0</v>
      </c>
      <c r="AK698" s="422">
        <v>0</v>
      </c>
      <c r="AL698" s="422">
        <v>0</v>
      </c>
      <c r="AM698" s="422">
        <v>0</v>
      </c>
      <c r="AN698" s="422">
        <v>0</v>
      </c>
      <c r="AO698" s="422">
        <v>0</v>
      </c>
      <c r="AP698" s="422">
        <v>0</v>
      </c>
      <c r="AQ698" s="431"/>
    </row>
    <row r="699" spans="1:43" ht="12.75" customHeight="1">
      <c r="A699" s="157">
        <v>698</v>
      </c>
      <c r="B699" s="352">
        <v>42170</v>
      </c>
      <c r="C699" s="360" t="s">
        <v>1289</v>
      </c>
      <c r="D699" s="430" t="s">
        <v>1251</v>
      </c>
      <c r="E699" s="430" t="s">
        <v>1289</v>
      </c>
      <c r="F699" s="430" t="s">
        <v>7095</v>
      </c>
      <c r="G699" s="359"/>
      <c r="H699" s="430" t="s">
        <v>7238</v>
      </c>
      <c r="I699" s="359"/>
      <c r="J699" s="430"/>
      <c r="K699" s="430" t="s">
        <v>7127</v>
      </c>
      <c r="L699" s="430" t="s">
        <v>1256</v>
      </c>
      <c r="M699" s="430" t="s">
        <v>7158</v>
      </c>
      <c r="N699" s="430" t="s">
        <v>1261</v>
      </c>
      <c r="O699" s="431">
        <v>200</v>
      </c>
      <c r="P699" s="422">
        <v>200</v>
      </c>
      <c r="Q699" s="422"/>
      <c r="R699" s="431"/>
      <c r="S699" s="431">
        <v>0</v>
      </c>
      <c r="T699" s="431">
        <v>0</v>
      </c>
      <c r="U699" s="431">
        <v>0</v>
      </c>
      <c r="V699" s="431">
        <v>1200</v>
      </c>
      <c r="W699" s="431">
        <v>1200</v>
      </c>
      <c r="X699" s="431">
        <v>0</v>
      </c>
      <c r="Y699" s="431">
        <v>0</v>
      </c>
      <c r="Z699" s="431">
        <v>0</v>
      </c>
      <c r="AA699" s="431">
        <v>0</v>
      </c>
      <c r="AB699" s="431">
        <v>200</v>
      </c>
      <c r="AC699" s="431">
        <v>200</v>
      </c>
      <c r="AD699" s="431">
        <v>0</v>
      </c>
      <c r="AE699" s="431">
        <v>0</v>
      </c>
      <c r="AF699" s="431">
        <v>0</v>
      </c>
      <c r="AG699" s="431">
        <v>0</v>
      </c>
      <c r="AH699" s="431">
        <v>0</v>
      </c>
      <c r="AI699" s="431">
        <v>200</v>
      </c>
      <c r="AJ699" s="431">
        <v>0</v>
      </c>
      <c r="AK699" s="431">
        <v>200</v>
      </c>
      <c r="AL699" s="432">
        <v>0</v>
      </c>
      <c r="AM699" s="431">
        <v>0</v>
      </c>
      <c r="AN699" s="432">
        <v>0</v>
      </c>
      <c r="AO699" s="431">
        <v>0</v>
      </c>
      <c r="AP699" s="431">
        <v>1200</v>
      </c>
      <c r="AQ699" s="431"/>
    </row>
    <row r="700" spans="1:43" ht="12.75" customHeight="1">
      <c r="A700" s="157">
        <v>699</v>
      </c>
      <c r="B700" s="345">
        <v>42170</v>
      </c>
      <c r="C700" s="360" t="s">
        <v>1321</v>
      </c>
      <c r="D700" s="430" t="s">
        <v>1251</v>
      </c>
      <c r="E700" s="51" t="s">
        <v>1308</v>
      </c>
      <c r="F700" s="51" t="s">
        <v>7095</v>
      </c>
      <c r="G700" s="359"/>
      <c r="H700" s="51" t="s">
        <v>7329</v>
      </c>
      <c r="I700" s="359"/>
      <c r="J700" s="51" t="s">
        <v>7165</v>
      </c>
      <c r="K700" s="51" t="s">
        <v>7127</v>
      </c>
      <c r="L700" s="430" t="s">
        <v>1256</v>
      </c>
      <c r="M700" s="430" t="s">
        <v>7158</v>
      </c>
      <c r="N700" s="430" t="s">
        <v>1261</v>
      </c>
      <c r="O700" s="55">
        <v>200</v>
      </c>
      <c r="P700" s="422"/>
      <c r="Q700" s="58"/>
      <c r="R700" s="431"/>
      <c r="S700" s="50">
        <v>0</v>
      </c>
      <c r="T700" s="50">
        <v>0</v>
      </c>
      <c r="U700" s="50">
        <v>0</v>
      </c>
      <c r="V700" s="50">
        <v>0</v>
      </c>
      <c r="W700" s="50">
        <v>0</v>
      </c>
      <c r="X700" s="50">
        <v>200</v>
      </c>
      <c r="Y700" s="50">
        <v>0</v>
      </c>
      <c r="Z700" s="50">
        <v>0</v>
      </c>
      <c r="AA700" s="50">
        <v>0</v>
      </c>
      <c r="AB700" s="50">
        <v>0</v>
      </c>
      <c r="AC700" s="50">
        <v>0</v>
      </c>
      <c r="AD700" s="431">
        <v>0</v>
      </c>
      <c r="AE700" s="431">
        <v>0</v>
      </c>
      <c r="AF700" s="431">
        <v>0</v>
      </c>
      <c r="AG700" s="50">
        <v>400</v>
      </c>
      <c r="AH700" s="431">
        <v>0</v>
      </c>
      <c r="AI700" s="50">
        <v>200</v>
      </c>
      <c r="AJ700" s="422">
        <v>0</v>
      </c>
      <c r="AK700" s="422">
        <v>0</v>
      </c>
      <c r="AL700" s="422">
        <v>0</v>
      </c>
      <c r="AM700" s="422">
        <v>0</v>
      </c>
      <c r="AN700" s="422">
        <v>0</v>
      </c>
      <c r="AO700" s="422">
        <v>0</v>
      </c>
      <c r="AP700" s="422">
        <v>0</v>
      </c>
      <c r="AQ700" s="431"/>
    </row>
    <row r="701" spans="1:43" ht="12.75" customHeight="1">
      <c r="A701" s="157">
        <v>700</v>
      </c>
      <c r="B701" s="345">
        <v>42170</v>
      </c>
      <c r="C701" s="360" t="s">
        <v>1321</v>
      </c>
      <c r="D701" s="430" t="s">
        <v>1251</v>
      </c>
      <c r="E701" s="232" t="s">
        <v>7288</v>
      </c>
      <c r="F701" s="51" t="s">
        <v>7085</v>
      </c>
      <c r="G701" s="359"/>
      <c r="H701" s="51" t="s">
        <v>7302</v>
      </c>
      <c r="I701" s="359"/>
      <c r="J701" s="51" t="s">
        <v>7169</v>
      </c>
      <c r="K701" s="51" t="s">
        <v>1259</v>
      </c>
      <c r="L701" s="430" t="s">
        <v>1256</v>
      </c>
      <c r="M701" s="430" t="s">
        <v>7158</v>
      </c>
      <c r="N701" s="430" t="s">
        <v>1261</v>
      </c>
      <c r="O701" s="50">
        <v>240</v>
      </c>
      <c r="P701" s="58">
        <v>240</v>
      </c>
      <c r="Q701" s="58"/>
      <c r="R701" s="431"/>
      <c r="S701" s="50">
        <v>0</v>
      </c>
      <c r="T701" s="50">
        <v>0</v>
      </c>
      <c r="U701" s="50">
        <v>240</v>
      </c>
      <c r="V701" s="50">
        <v>1440</v>
      </c>
      <c r="W701" s="50">
        <v>1440</v>
      </c>
      <c r="X701" s="50">
        <v>240</v>
      </c>
      <c r="Y701" s="50">
        <v>240</v>
      </c>
      <c r="Z701" s="50">
        <v>0</v>
      </c>
      <c r="AA701" s="50">
        <v>0</v>
      </c>
      <c r="AB701" s="50">
        <v>240</v>
      </c>
      <c r="AC701" s="50">
        <v>240</v>
      </c>
      <c r="AD701" s="431">
        <v>0</v>
      </c>
      <c r="AE701" s="431">
        <v>0</v>
      </c>
      <c r="AF701" s="431">
        <v>0</v>
      </c>
      <c r="AG701" s="50">
        <v>0</v>
      </c>
      <c r="AH701" s="431">
        <v>0</v>
      </c>
      <c r="AI701" s="50">
        <v>240</v>
      </c>
      <c r="AJ701" s="422">
        <v>0</v>
      </c>
      <c r="AK701" s="422">
        <v>0</v>
      </c>
      <c r="AL701" s="422">
        <v>0</v>
      </c>
      <c r="AM701" s="422">
        <v>0</v>
      </c>
      <c r="AN701" s="422">
        <v>0</v>
      </c>
      <c r="AO701" s="422">
        <v>0</v>
      </c>
      <c r="AP701" s="422">
        <v>0</v>
      </c>
      <c r="AQ701" s="431"/>
    </row>
    <row r="702" spans="1:43" ht="12.75" customHeight="1">
      <c r="A702" s="157">
        <v>701</v>
      </c>
      <c r="B702" s="345">
        <v>42170</v>
      </c>
      <c r="C702" s="48" t="s">
        <v>1321</v>
      </c>
      <c r="D702" s="430" t="s">
        <v>1251</v>
      </c>
      <c r="E702" s="430" t="s">
        <v>1308</v>
      </c>
      <c r="F702" s="430" t="s">
        <v>1347</v>
      </c>
      <c r="G702" s="359"/>
      <c r="H702" s="355" t="s">
        <v>23</v>
      </c>
      <c r="I702" s="359"/>
      <c r="J702" s="430"/>
      <c r="K702" s="430" t="s">
        <v>7127</v>
      </c>
      <c r="L702" s="430" t="s">
        <v>1256</v>
      </c>
      <c r="M702" s="430" t="s">
        <v>7158</v>
      </c>
      <c r="N702" s="430" t="s">
        <v>1261</v>
      </c>
      <c r="O702" s="53">
        <v>1105</v>
      </c>
      <c r="P702" s="422"/>
      <c r="Q702" s="163"/>
      <c r="R702" s="431"/>
      <c r="S702" s="431">
        <v>0</v>
      </c>
      <c r="T702" s="431">
        <v>0</v>
      </c>
      <c r="U702" s="347">
        <v>0</v>
      </c>
      <c r="V702" s="347">
        <v>0</v>
      </c>
      <c r="W702" s="347">
        <v>0</v>
      </c>
      <c r="X702" s="347">
        <v>1105</v>
      </c>
      <c r="Y702" s="431">
        <v>0</v>
      </c>
      <c r="Z702" s="431">
        <v>0</v>
      </c>
      <c r="AA702" s="431">
        <v>0</v>
      </c>
      <c r="AB702" s="431">
        <v>0</v>
      </c>
      <c r="AC702" s="431">
        <v>0</v>
      </c>
      <c r="AD702" s="431">
        <v>0</v>
      </c>
      <c r="AE702" s="431">
        <v>0</v>
      </c>
      <c r="AF702" s="431">
        <v>0</v>
      </c>
      <c r="AG702" s="347">
        <v>2210</v>
      </c>
      <c r="AH702" s="431">
        <v>0</v>
      </c>
      <c r="AI702" s="347">
        <v>1105</v>
      </c>
      <c r="AJ702" s="431">
        <v>0</v>
      </c>
      <c r="AK702" s="431">
        <v>0</v>
      </c>
      <c r="AL702" s="432">
        <v>0</v>
      </c>
      <c r="AM702" s="431">
        <v>0</v>
      </c>
      <c r="AN702" s="432">
        <v>0</v>
      </c>
      <c r="AO702" s="431">
        <v>0</v>
      </c>
      <c r="AP702" s="431">
        <v>0</v>
      </c>
      <c r="AQ702" s="431"/>
    </row>
    <row r="703" spans="1:43" ht="12.75" customHeight="1">
      <c r="A703" s="157">
        <v>702</v>
      </c>
      <c r="B703" s="352">
        <v>42171</v>
      </c>
      <c r="C703" s="360" t="s">
        <v>1289</v>
      </c>
      <c r="D703" s="430" t="s">
        <v>1251</v>
      </c>
      <c r="E703" s="430" t="s">
        <v>1289</v>
      </c>
      <c r="F703" s="430" t="s">
        <v>7095</v>
      </c>
      <c r="G703" s="359"/>
      <c r="H703" s="430" t="s">
        <v>7238</v>
      </c>
      <c r="I703" s="359"/>
      <c r="J703" s="430"/>
      <c r="K703" s="430" t="s">
        <v>7127</v>
      </c>
      <c r="L703" s="430" t="s">
        <v>1256</v>
      </c>
      <c r="M703" s="430" t="s">
        <v>7158</v>
      </c>
      <c r="N703" s="430" t="s">
        <v>1261</v>
      </c>
      <c r="O703" s="431">
        <v>200</v>
      </c>
      <c r="P703" s="422">
        <v>200</v>
      </c>
      <c r="Q703" s="422"/>
      <c r="R703" s="431"/>
      <c r="S703" s="431">
        <v>0</v>
      </c>
      <c r="T703" s="431">
        <v>0</v>
      </c>
      <c r="U703" s="431">
        <v>0</v>
      </c>
      <c r="V703" s="431">
        <v>1200</v>
      </c>
      <c r="W703" s="431">
        <v>1200</v>
      </c>
      <c r="X703" s="431">
        <v>0</v>
      </c>
      <c r="Y703" s="431">
        <v>0</v>
      </c>
      <c r="Z703" s="431">
        <v>0</v>
      </c>
      <c r="AA703" s="431">
        <v>0</v>
      </c>
      <c r="AB703" s="431">
        <v>200</v>
      </c>
      <c r="AC703" s="431">
        <v>200</v>
      </c>
      <c r="AD703" s="431">
        <v>0</v>
      </c>
      <c r="AE703" s="431">
        <v>0</v>
      </c>
      <c r="AF703" s="431">
        <v>0</v>
      </c>
      <c r="AG703" s="431">
        <v>0</v>
      </c>
      <c r="AH703" s="431">
        <v>0</v>
      </c>
      <c r="AI703" s="431">
        <v>200</v>
      </c>
      <c r="AJ703" s="431">
        <v>0</v>
      </c>
      <c r="AK703" s="431">
        <v>200</v>
      </c>
      <c r="AL703" s="432">
        <v>0</v>
      </c>
      <c r="AM703" s="431">
        <v>0</v>
      </c>
      <c r="AN703" s="432">
        <v>0</v>
      </c>
      <c r="AO703" s="431">
        <v>0</v>
      </c>
      <c r="AP703" s="431">
        <v>1200</v>
      </c>
      <c r="AQ703" s="431"/>
    </row>
    <row r="704" spans="1:43" ht="12.75" customHeight="1">
      <c r="A704" s="157">
        <v>703</v>
      </c>
      <c r="B704" s="352">
        <v>42171</v>
      </c>
      <c r="C704" s="360" t="s">
        <v>1289</v>
      </c>
      <c r="D704" s="430" t="s">
        <v>1251</v>
      </c>
      <c r="E704" s="430" t="s">
        <v>1289</v>
      </c>
      <c r="F704" s="430" t="s">
        <v>7231</v>
      </c>
      <c r="G704" s="359"/>
      <c r="H704" s="430" t="s">
        <v>7286</v>
      </c>
      <c r="I704" s="359"/>
      <c r="J704" s="430"/>
      <c r="K704" s="430" t="s">
        <v>7127</v>
      </c>
      <c r="L704" s="430" t="s">
        <v>1256</v>
      </c>
      <c r="M704" s="430" t="s">
        <v>7158</v>
      </c>
      <c r="N704" s="430" t="s">
        <v>1261</v>
      </c>
      <c r="O704" s="431">
        <v>300</v>
      </c>
      <c r="P704" s="422">
        <v>300</v>
      </c>
      <c r="Q704" s="422"/>
      <c r="R704" s="431"/>
      <c r="S704" s="431">
        <v>0</v>
      </c>
      <c r="T704" s="431">
        <v>0</v>
      </c>
      <c r="U704" s="431">
        <v>0</v>
      </c>
      <c r="V704" s="431">
        <v>1800</v>
      </c>
      <c r="W704" s="431">
        <v>1800</v>
      </c>
      <c r="X704" s="431">
        <v>0</v>
      </c>
      <c r="Y704" s="431">
        <v>0</v>
      </c>
      <c r="Z704" s="431">
        <v>0</v>
      </c>
      <c r="AA704" s="431">
        <v>0</v>
      </c>
      <c r="AB704" s="431">
        <v>300</v>
      </c>
      <c r="AC704" s="431">
        <v>300</v>
      </c>
      <c r="AD704" s="431">
        <v>0</v>
      </c>
      <c r="AE704" s="431">
        <v>0</v>
      </c>
      <c r="AF704" s="431">
        <v>0</v>
      </c>
      <c r="AG704" s="431">
        <v>0</v>
      </c>
      <c r="AH704" s="431">
        <v>0</v>
      </c>
      <c r="AI704" s="431">
        <v>300</v>
      </c>
      <c r="AJ704" s="431">
        <v>0</v>
      </c>
      <c r="AK704" s="431">
        <v>300</v>
      </c>
      <c r="AL704" s="432">
        <v>0</v>
      </c>
      <c r="AM704" s="431">
        <v>0</v>
      </c>
      <c r="AN704" s="432">
        <v>0</v>
      </c>
      <c r="AO704" s="431">
        <v>0</v>
      </c>
      <c r="AP704" s="431">
        <v>1800</v>
      </c>
      <c r="AQ704" s="431"/>
    </row>
    <row r="705" spans="1:43" ht="12.75" customHeight="1">
      <c r="A705" s="157">
        <v>704</v>
      </c>
      <c r="B705" s="352">
        <v>42171</v>
      </c>
      <c r="C705" s="360" t="s">
        <v>1289</v>
      </c>
      <c r="D705" s="430" t="s">
        <v>1251</v>
      </c>
      <c r="E705" s="430" t="s">
        <v>1289</v>
      </c>
      <c r="F705" s="430" t="s">
        <v>7231</v>
      </c>
      <c r="G705" s="359"/>
      <c r="H705" s="430" t="s">
        <v>7251</v>
      </c>
      <c r="I705" s="359"/>
      <c r="J705" s="430"/>
      <c r="K705" s="430" t="s">
        <v>7127</v>
      </c>
      <c r="L705" s="430" t="s">
        <v>1256</v>
      </c>
      <c r="M705" s="430" t="s">
        <v>7158</v>
      </c>
      <c r="N705" s="430" t="s">
        <v>1261</v>
      </c>
      <c r="O705" s="431">
        <v>400</v>
      </c>
      <c r="P705" s="422">
        <v>400</v>
      </c>
      <c r="Q705" s="422"/>
      <c r="R705" s="431"/>
      <c r="S705" s="431">
        <v>0</v>
      </c>
      <c r="T705" s="431">
        <v>0</v>
      </c>
      <c r="U705" s="431">
        <v>0</v>
      </c>
      <c r="V705" s="431">
        <v>2400</v>
      </c>
      <c r="W705" s="431">
        <v>2400</v>
      </c>
      <c r="X705" s="431">
        <v>0</v>
      </c>
      <c r="Y705" s="431">
        <v>0</v>
      </c>
      <c r="Z705" s="431">
        <v>0</v>
      </c>
      <c r="AA705" s="431">
        <v>0</v>
      </c>
      <c r="AB705" s="431">
        <v>400</v>
      </c>
      <c r="AC705" s="431">
        <v>400</v>
      </c>
      <c r="AD705" s="431">
        <v>0</v>
      </c>
      <c r="AE705" s="431">
        <v>0</v>
      </c>
      <c r="AF705" s="431">
        <v>0</v>
      </c>
      <c r="AG705" s="431">
        <v>0</v>
      </c>
      <c r="AH705" s="431">
        <v>0</v>
      </c>
      <c r="AI705" s="431">
        <v>400</v>
      </c>
      <c r="AJ705" s="431">
        <v>0</v>
      </c>
      <c r="AK705" s="431">
        <v>400</v>
      </c>
      <c r="AL705" s="432">
        <v>0</v>
      </c>
      <c r="AM705" s="431">
        <v>0</v>
      </c>
      <c r="AN705" s="432">
        <v>0</v>
      </c>
      <c r="AO705" s="431">
        <v>0</v>
      </c>
      <c r="AP705" s="431">
        <v>2400</v>
      </c>
      <c r="AQ705" s="431"/>
    </row>
    <row r="706" spans="1:43" ht="12.75" customHeight="1">
      <c r="A706" s="157">
        <v>705</v>
      </c>
      <c r="B706" s="352">
        <v>42171</v>
      </c>
      <c r="C706" s="360" t="s">
        <v>1289</v>
      </c>
      <c r="D706" s="430" t="s">
        <v>1251</v>
      </c>
      <c r="E706" s="430" t="s">
        <v>1289</v>
      </c>
      <c r="F706" s="430" t="s">
        <v>7101</v>
      </c>
      <c r="G706" s="359"/>
      <c r="H706" s="430" t="s">
        <v>7122</v>
      </c>
      <c r="I706" s="359"/>
      <c r="J706" s="430"/>
      <c r="K706" s="430" t="s">
        <v>7127</v>
      </c>
      <c r="L706" s="430" t="s">
        <v>1256</v>
      </c>
      <c r="M706" s="430" t="s">
        <v>7158</v>
      </c>
      <c r="N706" s="430" t="s">
        <v>1261</v>
      </c>
      <c r="O706" s="431">
        <v>250</v>
      </c>
      <c r="P706" s="422">
        <v>250</v>
      </c>
      <c r="Q706" s="422"/>
      <c r="R706" s="431"/>
      <c r="S706" s="431">
        <v>0</v>
      </c>
      <c r="T706" s="431">
        <v>0</v>
      </c>
      <c r="U706" s="431">
        <v>0</v>
      </c>
      <c r="V706" s="431">
        <v>1500</v>
      </c>
      <c r="W706" s="431">
        <v>1500</v>
      </c>
      <c r="X706" s="431">
        <v>0</v>
      </c>
      <c r="Y706" s="431">
        <v>0</v>
      </c>
      <c r="Z706" s="431">
        <v>0</v>
      </c>
      <c r="AA706" s="431">
        <v>0</v>
      </c>
      <c r="AB706" s="431">
        <v>250</v>
      </c>
      <c r="AC706" s="431">
        <v>250</v>
      </c>
      <c r="AD706" s="431">
        <v>0</v>
      </c>
      <c r="AE706" s="431">
        <v>0</v>
      </c>
      <c r="AF706" s="431">
        <v>0</v>
      </c>
      <c r="AG706" s="431">
        <v>0</v>
      </c>
      <c r="AH706" s="431">
        <v>0</v>
      </c>
      <c r="AI706" s="431">
        <v>250</v>
      </c>
      <c r="AJ706" s="431">
        <v>0</v>
      </c>
      <c r="AK706" s="431">
        <v>250</v>
      </c>
      <c r="AL706" s="432">
        <v>0</v>
      </c>
      <c r="AM706" s="431">
        <v>0</v>
      </c>
      <c r="AN706" s="432">
        <v>0</v>
      </c>
      <c r="AO706" s="431">
        <v>0</v>
      </c>
      <c r="AP706" s="431">
        <v>1500</v>
      </c>
      <c r="AQ706" s="431"/>
    </row>
    <row r="707" spans="1:43" ht="12.75" customHeight="1">
      <c r="A707" s="157">
        <v>706</v>
      </c>
      <c r="B707" s="345">
        <v>42171</v>
      </c>
      <c r="C707" s="360" t="s">
        <v>1321</v>
      </c>
      <c r="D707" s="430" t="s">
        <v>1251</v>
      </c>
      <c r="E707" s="51" t="s">
        <v>1308</v>
      </c>
      <c r="F707" s="51" t="s">
        <v>7095</v>
      </c>
      <c r="G707" s="359"/>
      <c r="H707" s="51" t="s">
        <v>7330</v>
      </c>
      <c r="I707" s="359"/>
      <c r="J707" s="51" t="s">
        <v>7165</v>
      </c>
      <c r="K707" s="51" t="s">
        <v>7127</v>
      </c>
      <c r="L707" s="430" t="s">
        <v>1256</v>
      </c>
      <c r="M707" s="430" t="s">
        <v>7158</v>
      </c>
      <c r="N707" s="430" t="s">
        <v>1261</v>
      </c>
      <c r="O707" s="55">
        <v>500</v>
      </c>
      <c r="P707" s="422"/>
      <c r="Q707" s="58"/>
      <c r="R707" s="431"/>
      <c r="S707" s="50">
        <v>0</v>
      </c>
      <c r="T707" s="50">
        <v>0</v>
      </c>
      <c r="U707" s="50">
        <v>0</v>
      </c>
      <c r="V707" s="50">
        <v>0</v>
      </c>
      <c r="W707" s="50">
        <v>0</v>
      </c>
      <c r="X707" s="50">
        <v>500</v>
      </c>
      <c r="Y707" s="50">
        <v>0</v>
      </c>
      <c r="Z707" s="50">
        <v>0</v>
      </c>
      <c r="AA707" s="50">
        <v>0</v>
      </c>
      <c r="AB707" s="50">
        <v>0</v>
      </c>
      <c r="AC707" s="50">
        <v>0</v>
      </c>
      <c r="AD707" s="431">
        <v>0</v>
      </c>
      <c r="AE707" s="431">
        <v>0</v>
      </c>
      <c r="AF707" s="431">
        <v>0</v>
      </c>
      <c r="AG707" s="50">
        <v>1000</v>
      </c>
      <c r="AH707" s="431">
        <v>0</v>
      </c>
      <c r="AI707" s="50">
        <v>500</v>
      </c>
      <c r="AJ707" s="422">
        <v>0</v>
      </c>
      <c r="AK707" s="422">
        <v>0</v>
      </c>
      <c r="AL707" s="422">
        <v>0</v>
      </c>
      <c r="AM707" s="422">
        <v>0</v>
      </c>
      <c r="AN707" s="422">
        <v>0</v>
      </c>
      <c r="AO707" s="422">
        <v>0</v>
      </c>
      <c r="AP707" s="422">
        <v>0</v>
      </c>
      <c r="AQ707" s="431"/>
    </row>
    <row r="708" spans="1:43" ht="12.75" customHeight="1">
      <c r="A708" s="157">
        <v>707</v>
      </c>
      <c r="B708" s="345">
        <v>42171</v>
      </c>
      <c r="C708" s="360" t="s">
        <v>1321</v>
      </c>
      <c r="D708" s="430" t="s">
        <v>1251</v>
      </c>
      <c r="E708" s="51" t="s">
        <v>1308</v>
      </c>
      <c r="F708" s="51" t="s">
        <v>7095</v>
      </c>
      <c r="G708" s="359"/>
      <c r="H708" s="51" t="s">
        <v>7307</v>
      </c>
      <c r="I708" s="359"/>
      <c r="J708" s="51" t="s">
        <v>7165</v>
      </c>
      <c r="K708" s="51" t="s">
        <v>7127</v>
      </c>
      <c r="L708" s="430" t="s">
        <v>1256</v>
      </c>
      <c r="M708" s="430" t="s">
        <v>7158</v>
      </c>
      <c r="N708" s="430" t="s">
        <v>1261</v>
      </c>
      <c r="O708" s="55">
        <v>200</v>
      </c>
      <c r="P708" s="422"/>
      <c r="Q708" s="58"/>
      <c r="R708" s="431"/>
      <c r="S708" s="50">
        <v>0</v>
      </c>
      <c r="T708" s="50">
        <v>0</v>
      </c>
      <c r="U708" s="50">
        <v>0</v>
      </c>
      <c r="V708" s="50">
        <v>0</v>
      </c>
      <c r="W708" s="50">
        <v>0</v>
      </c>
      <c r="X708" s="50">
        <v>200</v>
      </c>
      <c r="Y708" s="50">
        <v>0</v>
      </c>
      <c r="Z708" s="50">
        <v>0</v>
      </c>
      <c r="AA708" s="50">
        <v>0</v>
      </c>
      <c r="AB708" s="50">
        <v>0</v>
      </c>
      <c r="AC708" s="50">
        <v>0</v>
      </c>
      <c r="AD708" s="431">
        <v>0</v>
      </c>
      <c r="AE708" s="431">
        <v>0</v>
      </c>
      <c r="AF708" s="431">
        <v>0</v>
      </c>
      <c r="AG708" s="50">
        <v>200</v>
      </c>
      <c r="AH708" s="431">
        <v>0</v>
      </c>
      <c r="AI708" s="50">
        <v>400</v>
      </c>
      <c r="AJ708" s="422">
        <v>0</v>
      </c>
      <c r="AK708" s="422">
        <v>0</v>
      </c>
      <c r="AL708" s="422">
        <v>0</v>
      </c>
      <c r="AM708" s="422">
        <v>0</v>
      </c>
      <c r="AN708" s="422">
        <v>0</v>
      </c>
      <c r="AO708" s="422">
        <v>0</v>
      </c>
      <c r="AP708" s="422">
        <v>0</v>
      </c>
      <c r="AQ708" s="431"/>
    </row>
    <row r="709" spans="1:43" ht="12.75" customHeight="1">
      <c r="A709" s="157">
        <v>708</v>
      </c>
      <c r="B709" s="345">
        <v>42171</v>
      </c>
      <c r="C709" s="48" t="s">
        <v>1321</v>
      </c>
      <c r="D709" s="430" t="s">
        <v>1251</v>
      </c>
      <c r="E709" s="430" t="s">
        <v>1308</v>
      </c>
      <c r="F709" s="430" t="s">
        <v>1347</v>
      </c>
      <c r="G709" s="359"/>
      <c r="H709" s="355" t="s">
        <v>23</v>
      </c>
      <c r="I709" s="359"/>
      <c r="J709" s="430"/>
      <c r="K709" s="430" t="s">
        <v>7127</v>
      </c>
      <c r="L709" s="430" t="s">
        <v>1256</v>
      </c>
      <c r="M709" s="430" t="s">
        <v>7158</v>
      </c>
      <c r="N709" s="430" t="s">
        <v>1261</v>
      </c>
      <c r="O709" s="53">
        <v>1238</v>
      </c>
      <c r="P709" s="422"/>
      <c r="Q709" s="163"/>
      <c r="R709" s="431"/>
      <c r="S709" s="431">
        <v>0</v>
      </c>
      <c r="T709" s="431">
        <v>0</v>
      </c>
      <c r="U709" s="347">
        <v>0</v>
      </c>
      <c r="V709" s="347">
        <v>0</v>
      </c>
      <c r="W709" s="347">
        <v>0</v>
      </c>
      <c r="X709" s="347">
        <v>1238</v>
      </c>
      <c r="Y709" s="431">
        <v>0</v>
      </c>
      <c r="Z709" s="431">
        <v>0</v>
      </c>
      <c r="AA709" s="431">
        <v>0</v>
      </c>
      <c r="AB709" s="431">
        <v>0</v>
      </c>
      <c r="AC709" s="431">
        <v>0</v>
      </c>
      <c r="AD709" s="431">
        <v>0</v>
      </c>
      <c r="AE709" s="431">
        <v>0</v>
      </c>
      <c r="AF709" s="431">
        <v>0</v>
      </c>
      <c r="AG709" s="347">
        <v>2476</v>
      </c>
      <c r="AH709" s="431">
        <v>0</v>
      </c>
      <c r="AI709" s="347">
        <v>1238</v>
      </c>
      <c r="AJ709" s="431">
        <v>0</v>
      </c>
      <c r="AK709" s="431">
        <v>0</v>
      </c>
      <c r="AL709" s="432">
        <v>0</v>
      </c>
      <c r="AM709" s="431">
        <v>0</v>
      </c>
      <c r="AN709" s="432">
        <v>0</v>
      </c>
      <c r="AO709" s="431">
        <v>0</v>
      </c>
      <c r="AP709" s="431">
        <v>0</v>
      </c>
      <c r="AQ709" s="431"/>
    </row>
    <row r="710" spans="1:43" ht="12.75" customHeight="1">
      <c r="A710" s="157">
        <v>709</v>
      </c>
      <c r="B710" s="352">
        <v>42172</v>
      </c>
      <c r="C710" s="360" t="s">
        <v>1289</v>
      </c>
      <c r="D710" s="430" t="s">
        <v>1251</v>
      </c>
      <c r="E710" s="430" t="s">
        <v>1289</v>
      </c>
      <c r="F710" s="430" t="s">
        <v>7095</v>
      </c>
      <c r="G710" s="359"/>
      <c r="H710" s="430" t="s">
        <v>7238</v>
      </c>
      <c r="I710" s="359"/>
      <c r="J710" s="430"/>
      <c r="K710" s="430" t="s">
        <v>7127</v>
      </c>
      <c r="L710" s="430" t="s">
        <v>1256</v>
      </c>
      <c r="M710" s="430" t="s">
        <v>7158</v>
      </c>
      <c r="N710" s="430" t="s">
        <v>1261</v>
      </c>
      <c r="O710" s="431">
        <v>200</v>
      </c>
      <c r="P710" s="422">
        <v>200</v>
      </c>
      <c r="Q710" s="422"/>
      <c r="R710" s="431"/>
      <c r="S710" s="431">
        <v>0</v>
      </c>
      <c r="T710" s="431">
        <v>0</v>
      </c>
      <c r="U710" s="431">
        <v>0</v>
      </c>
      <c r="V710" s="431">
        <v>1200</v>
      </c>
      <c r="W710" s="431">
        <v>1200</v>
      </c>
      <c r="X710" s="431">
        <v>0</v>
      </c>
      <c r="Y710" s="431">
        <v>0</v>
      </c>
      <c r="Z710" s="431">
        <v>0</v>
      </c>
      <c r="AA710" s="431">
        <v>0</v>
      </c>
      <c r="AB710" s="431">
        <v>200</v>
      </c>
      <c r="AC710" s="431">
        <v>200</v>
      </c>
      <c r="AD710" s="431">
        <v>0</v>
      </c>
      <c r="AE710" s="431">
        <v>0</v>
      </c>
      <c r="AF710" s="431">
        <v>0</v>
      </c>
      <c r="AG710" s="431">
        <v>0</v>
      </c>
      <c r="AH710" s="431">
        <v>0</v>
      </c>
      <c r="AI710" s="431">
        <v>200</v>
      </c>
      <c r="AJ710" s="431">
        <v>0</v>
      </c>
      <c r="AK710" s="431">
        <v>200</v>
      </c>
      <c r="AL710" s="432">
        <v>0</v>
      </c>
      <c r="AM710" s="431">
        <v>0</v>
      </c>
      <c r="AN710" s="432">
        <v>0</v>
      </c>
      <c r="AO710" s="431">
        <v>0</v>
      </c>
      <c r="AP710" s="431">
        <v>1200</v>
      </c>
      <c r="AQ710" s="431"/>
    </row>
    <row r="711" spans="1:43" ht="12.75" customHeight="1">
      <c r="A711" s="157">
        <v>710</v>
      </c>
      <c r="B711" s="345">
        <v>42172</v>
      </c>
      <c r="C711" s="360" t="s">
        <v>1321</v>
      </c>
      <c r="D711" s="430" t="s">
        <v>1251</v>
      </c>
      <c r="E711" s="51" t="s">
        <v>1308</v>
      </c>
      <c r="F711" s="51" t="s">
        <v>7095</v>
      </c>
      <c r="G711" s="359"/>
      <c r="H711" s="51" t="s">
        <v>7328</v>
      </c>
      <c r="I711" s="359"/>
      <c r="J711" s="51" t="s">
        <v>7165</v>
      </c>
      <c r="K711" s="51" t="s">
        <v>1259</v>
      </c>
      <c r="L711" s="430" t="s">
        <v>1256</v>
      </c>
      <c r="M711" s="430" t="s">
        <v>7158</v>
      </c>
      <c r="N711" s="430" t="s">
        <v>1261</v>
      </c>
      <c r="O711" s="50">
        <v>362</v>
      </c>
      <c r="P711" s="58">
        <v>362</v>
      </c>
      <c r="Q711" s="58"/>
      <c r="R711" s="431"/>
      <c r="S711" s="50">
        <v>0</v>
      </c>
      <c r="T711" s="50">
        <v>0</v>
      </c>
      <c r="U711" s="50">
        <v>2172</v>
      </c>
      <c r="V711" s="50">
        <v>2172</v>
      </c>
      <c r="W711" s="50">
        <v>362</v>
      </c>
      <c r="X711" s="50">
        <v>362</v>
      </c>
      <c r="Y711" s="50">
        <v>0</v>
      </c>
      <c r="Z711" s="50">
        <v>0</v>
      </c>
      <c r="AA711" s="50">
        <v>0</v>
      </c>
      <c r="AB711" s="50">
        <v>362</v>
      </c>
      <c r="AC711" s="50">
        <v>362</v>
      </c>
      <c r="AD711" s="431">
        <v>0</v>
      </c>
      <c r="AE711" s="431">
        <v>0</v>
      </c>
      <c r="AF711" s="431">
        <v>0</v>
      </c>
      <c r="AG711" s="50">
        <v>0</v>
      </c>
      <c r="AH711" s="431">
        <v>0</v>
      </c>
      <c r="AI711" s="50">
        <v>0</v>
      </c>
      <c r="AJ711" s="422">
        <v>0</v>
      </c>
      <c r="AK711" s="422">
        <v>0</v>
      </c>
      <c r="AL711" s="422">
        <v>0</v>
      </c>
      <c r="AM711" s="422">
        <v>0</v>
      </c>
      <c r="AN711" s="422">
        <v>0</v>
      </c>
      <c r="AO711" s="422">
        <v>0</v>
      </c>
      <c r="AP711" s="422">
        <v>0</v>
      </c>
      <c r="AQ711" s="431"/>
    </row>
    <row r="712" spans="1:43" ht="12.75" customHeight="1">
      <c r="A712" s="157">
        <v>711</v>
      </c>
      <c r="B712" s="345">
        <v>42172</v>
      </c>
      <c r="C712" s="360" t="s">
        <v>1321</v>
      </c>
      <c r="D712" s="430" t="s">
        <v>1251</v>
      </c>
      <c r="E712" s="232" t="s">
        <v>7288</v>
      </c>
      <c r="F712" s="51" t="s">
        <v>7085</v>
      </c>
      <c r="G712" s="359"/>
      <c r="H712" s="51" t="s">
        <v>7302</v>
      </c>
      <c r="I712" s="359"/>
      <c r="J712" s="51" t="s">
        <v>7169</v>
      </c>
      <c r="K712" s="51" t="s">
        <v>1259</v>
      </c>
      <c r="L712" s="430" t="s">
        <v>1256</v>
      </c>
      <c r="M712" s="430" t="s">
        <v>7158</v>
      </c>
      <c r="N712" s="430" t="s">
        <v>1261</v>
      </c>
      <c r="O712" s="50">
        <v>205</v>
      </c>
      <c r="P712" s="58">
        <v>205</v>
      </c>
      <c r="Q712" s="58"/>
      <c r="R712" s="431"/>
      <c r="S712" s="50">
        <v>0</v>
      </c>
      <c r="T712" s="50">
        <v>0</v>
      </c>
      <c r="U712" s="50">
        <v>205</v>
      </c>
      <c r="V712" s="50">
        <v>1230</v>
      </c>
      <c r="W712" s="50">
        <v>1230</v>
      </c>
      <c r="X712" s="50">
        <v>205</v>
      </c>
      <c r="Y712" s="50">
        <v>205</v>
      </c>
      <c r="Z712" s="50">
        <v>0</v>
      </c>
      <c r="AA712" s="50">
        <v>0</v>
      </c>
      <c r="AB712" s="50">
        <v>205</v>
      </c>
      <c r="AC712" s="50">
        <v>205</v>
      </c>
      <c r="AD712" s="431">
        <v>0</v>
      </c>
      <c r="AE712" s="431">
        <v>0</v>
      </c>
      <c r="AF712" s="431">
        <v>0</v>
      </c>
      <c r="AG712" s="50">
        <v>0</v>
      </c>
      <c r="AH712" s="431">
        <v>0</v>
      </c>
      <c r="AI712" s="50">
        <v>205</v>
      </c>
      <c r="AJ712" s="422">
        <v>0</v>
      </c>
      <c r="AK712" s="422">
        <v>0</v>
      </c>
      <c r="AL712" s="422">
        <v>0</v>
      </c>
      <c r="AM712" s="422">
        <v>0</v>
      </c>
      <c r="AN712" s="422">
        <v>0</v>
      </c>
      <c r="AO712" s="422">
        <v>0</v>
      </c>
      <c r="AP712" s="422">
        <v>0</v>
      </c>
      <c r="AQ712" s="431"/>
    </row>
    <row r="713" spans="1:43" ht="12.75" customHeight="1">
      <c r="A713" s="157">
        <v>712</v>
      </c>
      <c r="B713" s="345">
        <v>42172</v>
      </c>
      <c r="C713" s="48" t="s">
        <v>1321</v>
      </c>
      <c r="D713" s="430" t="s">
        <v>1251</v>
      </c>
      <c r="E713" s="430" t="s">
        <v>1308</v>
      </c>
      <c r="F713" s="430" t="s">
        <v>1347</v>
      </c>
      <c r="G713" s="359"/>
      <c r="H713" s="355" t="s">
        <v>23</v>
      </c>
      <c r="I713" s="359"/>
      <c r="J713" s="430"/>
      <c r="K713" s="430" t="s">
        <v>7127</v>
      </c>
      <c r="L713" s="430" t="s">
        <v>1256</v>
      </c>
      <c r="M713" s="430" t="s">
        <v>7158</v>
      </c>
      <c r="N713" s="430" t="s">
        <v>1261</v>
      </c>
      <c r="O713" s="53">
        <v>1144</v>
      </c>
      <c r="P713" s="422"/>
      <c r="Q713" s="163"/>
      <c r="R713" s="431"/>
      <c r="S713" s="431">
        <v>0</v>
      </c>
      <c r="T713" s="431">
        <v>0</v>
      </c>
      <c r="U713" s="347">
        <v>0</v>
      </c>
      <c r="V713" s="347">
        <v>0</v>
      </c>
      <c r="W713" s="347">
        <v>0</v>
      </c>
      <c r="X713" s="347">
        <v>1144</v>
      </c>
      <c r="Y713" s="431">
        <v>0</v>
      </c>
      <c r="Z713" s="431">
        <v>0</v>
      </c>
      <c r="AA713" s="431">
        <v>0</v>
      </c>
      <c r="AB713" s="431">
        <v>0</v>
      </c>
      <c r="AC713" s="431">
        <v>0</v>
      </c>
      <c r="AD713" s="431">
        <v>0</v>
      </c>
      <c r="AE713" s="431">
        <v>0</v>
      </c>
      <c r="AF713" s="431">
        <v>0</v>
      </c>
      <c r="AG713" s="347">
        <v>2288</v>
      </c>
      <c r="AH713" s="431">
        <v>0</v>
      </c>
      <c r="AI713" s="347">
        <v>1144</v>
      </c>
      <c r="AJ713" s="431">
        <v>0</v>
      </c>
      <c r="AK713" s="431">
        <v>0</v>
      </c>
      <c r="AL713" s="432">
        <v>0</v>
      </c>
      <c r="AM713" s="431">
        <v>0</v>
      </c>
      <c r="AN713" s="432">
        <v>0</v>
      </c>
      <c r="AO713" s="431">
        <v>0</v>
      </c>
      <c r="AP713" s="431">
        <v>0</v>
      </c>
      <c r="AQ713" s="431"/>
    </row>
    <row r="714" spans="1:43" ht="12.75" customHeight="1">
      <c r="A714" s="157">
        <v>713</v>
      </c>
      <c r="B714" s="352">
        <v>42173</v>
      </c>
      <c r="C714" s="360" t="s">
        <v>1289</v>
      </c>
      <c r="D714" s="430" t="s">
        <v>1251</v>
      </c>
      <c r="E714" s="430" t="s">
        <v>1289</v>
      </c>
      <c r="F714" s="430" t="s">
        <v>7101</v>
      </c>
      <c r="G714" s="359"/>
      <c r="H714" s="430" t="s">
        <v>7284</v>
      </c>
      <c r="I714" s="359"/>
      <c r="J714" s="430"/>
      <c r="K714" s="430" t="s">
        <v>7127</v>
      </c>
      <c r="L714" s="430" t="s">
        <v>1256</v>
      </c>
      <c r="M714" s="430" t="s">
        <v>7158</v>
      </c>
      <c r="N714" s="430" t="s">
        <v>1261</v>
      </c>
      <c r="O714" s="431">
        <v>200</v>
      </c>
      <c r="P714" s="422">
        <v>200</v>
      </c>
      <c r="Q714" s="422"/>
      <c r="R714" s="431"/>
      <c r="S714" s="431">
        <v>0</v>
      </c>
      <c r="T714" s="431">
        <v>0</v>
      </c>
      <c r="U714" s="431">
        <v>0</v>
      </c>
      <c r="V714" s="431">
        <v>1200</v>
      </c>
      <c r="W714" s="431">
        <v>1200</v>
      </c>
      <c r="X714" s="431">
        <v>0</v>
      </c>
      <c r="Y714" s="431">
        <v>0</v>
      </c>
      <c r="Z714" s="431">
        <v>0</v>
      </c>
      <c r="AA714" s="431">
        <v>0</v>
      </c>
      <c r="AB714" s="431">
        <v>200</v>
      </c>
      <c r="AC714" s="431">
        <v>200</v>
      </c>
      <c r="AD714" s="431">
        <v>0</v>
      </c>
      <c r="AE714" s="431">
        <v>0</v>
      </c>
      <c r="AF714" s="431">
        <v>0</v>
      </c>
      <c r="AG714" s="431">
        <v>0</v>
      </c>
      <c r="AH714" s="431">
        <v>0</v>
      </c>
      <c r="AI714" s="431">
        <v>200</v>
      </c>
      <c r="AJ714" s="431">
        <v>0</v>
      </c>
      <c r="AK714" s="431">
        <v>200</v>
      </c>
      <c r="AL714" s="432">
        <v>0</v>
      </c>
      <c r="AM714" s="431">
        <v>0</v>
      </c>
      <c r="AN714" s="432">
        <v>0</v>
      </c>
      <c r="AO714" s="431">
        <v>0</v>
      </c>
      <c r="AP714" s="431">
        <v>1200</v>
      </c>
      <c r="AQ714" s="431"/>
    </row>
    <row r="715" spans="1:43" ht="12.75" customHeight="1">
      <c r="A715" s="157">
        <v>714</v>
      </c>
      <c r="B715" s="352">
        <v>42173</v>
      </c>
      <c r="C715" s="360" t="s">
        <v>1289</v>
      </c>
      <c r="D715" s="430" t="s">
        <v>1251</v>
      </c>
      <c r="E715" s="430" t="s">
        <v>1289</v>
      </c>
      <c r="F715" s="430" t="s">
        <v>7095</v>
      </c>
      <c r="G715" s="359"/>
      <c r="H715" s="430" t="s">
        <v>7238</v>
      </c>
      <c r="I715" s="359"/>
      <c r="J715" s="430"/>
      <c r="K715" s="430" t="s">
        <v>7127</v>
      </c>
      <c r="L715" s="430" t="s">
        <v>1256</v>
      </c>
      <c r="M715" s="430" t="s">
        <v>7158</v>
      </c>
      <c r="N715" s="430" t="s">
        <v>1261</v>
      </c>
      <c r="O715" s="431">
        <v>200</v>
      </c>
      <c r="P715" s="422">
        <v>200</v>
      </c>
      <c r="Q715" s="422"/>
      <c r="R715" s="431"/>
      <c r="S715" s="431">
        <v>0</v>
      </c>
      <c r="T715" s="431">
        <v>0</v>
      </c>
      <c r="U715" s="431">
        <v>0</v>
      </c>
      <c r="V715" s="431">
        <v>1200</v>
      </c>
      <c r="W715" s="431">
        <v>1200</v>
      </c>
      <c r="X715" s="431">
        <v>0</v>
      </c>
      <c r="Y715" s="431">
        <v>0</v>
      </c>
      <c r="Z715" s="431">
        <v>0</v>
      </c>
      <c r="AA715" s="431">
        <v>0</v>
      </c>
      <c r="AB715" s="431">
        <v>200</v>
      </c>
      <c r="AC715" s="431">
        <v>200</v>
      </c>
      <c r="AD715" s="431">
        <v>0</v>
      </c>
      <c r="AE715" s="431">
        <v>0</v>
      </c>
      <c r="AF715" s="431">
        <v>0</v>
      </c>
      <c r="AG715" s="431">
        <v>0</v>
      </c>
      <c r="AH715" s="431">
        <v>0</v>
      </c>
      <c r="AI715" s="431">
        <v>200</v>
      </c>
      <c r="AJ715" s="431">
        <v>0</v>
      </c>
      <c r="AK715" s="431">
        <v>200</v>
      </c>
      <c r="AL715" s="432">
        <v>0</v>
      </c>
      <c r="AM715" s="431">
        <v>0</v>
      </c>
      <c r="AN715" s="432">
        <v>0</v>
      </c>
      <c r="AO715" s="431">
        <v>0</v>
      </c>
      <c r="AP715" s="431">
        <v>1200</v>
      </c>
      <c r="AQ715" s="431"/>
    </row>
    <row r="716" spans="1:43" ht="12.75" customHeight="1">
      <c r="A716" s="157">
        <v>715</v>
      </c>
      <c r="B716" s="345">
        <v>42173</v>
      </c>
      <c r="C716" s="360" t="s">
        <v>1321</v>
      </c>
      <c r="D716" s="430" t="s">
        <v>1251</v>
      </c>
      <c r="E716" s="232" t="s">
        <v>7288</v>
      </c>
      <c r="F716" s="51" t="s">
        <v>7085</v>
      </c>
      <c r="G716" s="359"/>
      <c r="H716" s="51" t="s">
        <v>7302</v>
      </c>
      <c r="I716" s="359"/>
      <c r="J716" s="51" t="s">
        <v>7169</v>
      </c>
      <c r="K716" s="51" t="s">
        <v>1259</v>
      </c>
      <c r="L716" s="430" t="s">
        <v>1256</v>
      </c>
      <c r="M716" s="430" t="s">
        <v>7158</v>
      </c>
      <c r="N716" s="430" t="s">
        <v>1261</v>
      </c>
      <c r="O716" s="50">
        <v>200</v>
      </c>
      <c r="P716" s="58">
        <v>200</v>
      </c>
      <c r="Q716" s="58"/>
      <c r="R716" s="431"/>
      <c r="S716" s="50">
        <v>0</v>
      </c>
      <c r="T716" s="50">
        <v>0</v>
      </c>
      <c r="U716" s="50">
        <v>200</v>
      </c>
      <c r="V716" s="50">
        <v>1200</v>
      </c>
      <c r="W716" s="50">
        <v>1200</v>
      </c>
      <c r="X716" s="50">
        <v>200</v>
      </c>
      <c r="Y716" s="50">
        <v>200</v>
      </c>
      <c r="Z716" s="50">
        <v>0</v>
      </c>
      <c r="AA716" s="50">
        <v>0</v>
      </c>
      <c r="AB716" s="50">
        <v>200</v>
      </c>
      <c r="AC716" s="50">
        <v>200</v>
      </c>
      <c r="AD716" s="431">
        <v>0</v>
      </c>
      <c r="AE716" s="431">
        <v>0</v>
      </c>
      <c r="AF716" s="431">
        <v>0</v>
      </c>
      <c r="AG716" s="50">
        <v>0</v>
      </c>
      <c r="AH716" s="431">
        <v>0</v>
      </c>
      <c r="AI716" s="50">
        <v>200</v>
      </c>
      <c r="AJ716" s="422">
        <v>0</v>
      </c>
      <c r="AK716" s="422">
        <v>0</v>
      </c>
      <c r="AL716" s="422">
        <v>0</v>
      </c>
      <c r="AM716" s="422">
        <v>0</v>
      </c>
      <c r="AN716" s="422">
        <v>0</v>
      </c>
      <c r="AO716" s="422">
        <v>0</v>
      </c>
      <c r="AP716" s="422">
        <v>0</v>
      </c>
      <c r="AQ716" s="431"/>
    </row>
    <row r="717" spans="1:43" ht="12.75" customHeight="1">
      <c r="A717" s="157">
        <v>716</v>
      </c>
      <c r="B717" s="345">
        <v>42173</v>
      </c>
      <c r="C717" s="49" t="s">
        <v>1286</v>
      </c>
      <c r="D717" s="430" t="s">
        <v>1250</v>
      </c>
      <c r="E717" s="430"/>
      <c r="F717" s="430" t="s">
        <v>1347</v>
      </c>
      <c r="G717" s="359"/>
      <c r="H717" s="52" t="s">
        <v>23</v>
      </c>
      <c r="I717" s="359"/>
      <c r="J717" s="430"/>
      <c r="K717" s="430" t="s">
        <v>7127</v>
      </c>
      <c r="L717" s="430" t="s">
        <v>1256</v>
      </c>
      <c r="M717" s="430" t="s">
        <v>7158</v>
      </c>
      <c r="N717" s="430" t="s">
        <v>7125</v>
      </c>
      <c r="O717" s="53">
        <v>180</v>
      </c>
      <c r="P717" s="422"/>
      <c r="Q717" s="163"/>
      <c r="R717" s="431"/>
      <c r="S717" s="431">
        <v>0</v>
      </c>
      <c r="T717" s="431">
        <v>0</v>
      </c>
      <c r="U717" s="81">
        <v>360</v>
      </c>
      <c r="V717" s="347">
        <v>0</v>
      </c>
      <c r="W717" s="81">
        <v>720</v>
      </c>
      <c r="X717" s="81">
        <v>360</v>
      </c>
      <c r="Y717" s="431">
        <v>0</v>
      </c>
      <c r="Z717" s="431">
        <v>0</v>
      </c>
      <c r="AA717" s="431">
        <v>0</v>
      </c>
      <c r="AB717" s="431">
        <v>0</v>
      </c>
      <c r="AC717" s="81">
        <v>180</v>
      </c>
      <c r="AD717" s="431">
        <v>0</v>
      </c>
      <c r="AE717" s="431">
        <v>0</v>
      </c>
      <c r="AF717" s="431">
        <v>0</v>
      </c>
      <c r="AG717" s="81">
        <v>0</v>
      </c>
      <c r="AH717" s="431">
        <v>0</v>
      </c>
      <c r="AI717" s="81">
        <v>0</v>
      </c>
      <c r="AJ717" s="431">
        <v>0</v>
      </c>
      <c r="AK717" s="431">
        <v>0</v>
      </c>
      <c r="AL717" s="432">
        <v>0</v>
      </c>
      <c r="AM717" s="431">
        <v>0</v>
      </c>
      <c r="AN717" s="432">
        <v>0</v>
      </c>
      <c r="AO717" s="431">
        <v>0</v>
      </c>
      <c r="AP717" s="431">
        <v>0</v>
      </c>
      <c r="AQ717" s="431"/>
    </row>
    <row r="718" spans="1:43" ht="12.75" customHeight="1">
      <c r="A718" s="157">
        <v>717</v>
      </c>
      <c r="B718" s="345">
        <v>42173</v>
      </c>
      <c r="C718" s="48" t="s">
        <v>1321</v>
      </c>
      <c r="D718" s="430" t="s">
        <v>1251</v>
      </c>
      <c r="E718" s="430" t="s">
        <v>1308</v>
      </c>
      <c r="F718" s="430" t="s">
        <v>1347</v>
      </c>
      <c r="G718" s="359"/>
      <c r="H718" s="355" t="s">
        <v>23</v>
      </c>
      <c r="I718" s="359"/>
      <c r="J718" s="430"/>
      <c r="K718" s="430" t="s">
        <v>7127</v>
      </c>
      <c r="L718" s="430" t="s">
        <v>1256</v>
      </c>
      <c r="M718" s="430" t="s">
        <v>7158</v>
      </c>
      <c r="N718" s="430" t="s">
        <v>1261</v>
      </c>
      <c r="O718" s="53">
        <v>1198</v>
      </c>
      <c r="P718" s="422"/>
      <c r="Q718" s="163"/>
      <c r="R718" s="431"/>
      <c r="S718" s="431">
        <v>0</v>
      </c>
      <c r="T718" s="431">
        <v>0</v>
      </c>
      <c r="U718" s="347">
        <v>0</v>
      </c>
      <c r="V718" s="347">
        <v>0</v>
      </c>
      <c r="W718" s="347">
        <v>0</v>
      </c>
      <c r="X718" s="347">
        <v>1198</v>
      </c>
      <c r="Y718" s="431">
        <v>0</v>
      </c>
      <c r="Z718" s="431">
        <v>0</v>
      </c>
      <c r="AA718" s="431">
        <v>0</v>
      </c>
      <c r="AB718" s="431">
        <v>0</v>
      </c>
      <c r="AC718" s="431">
        <v>0</v>
      </c>
      <c r="AD718" s="431">
        <v>0</v>
      </c>
      <c r="AE718" s="431">
        <v>0</v>
      </c>
      <c r="AF718" s="431">
        <v>0</v>
      </c>
      <c r="AG718" s="347">
        <v>2396</v>
      </c>
      <c r="AH718" s="431">
        <v>0</v>
      </c>
      <c r="AI718" s="347">
        <v>1198</v>
      </c>
      <c r="AJ718" s="431">
        <v>0</v>
      </c>
      <c r="AK718" s="431">
        <v>0</v>
      </c>
      <c r="AL718" s="432">
        <v>0</v>
      </c>
      <c r="AM718" s="431">
        <v>0</v>
      </c>
      <c r="AN718" s="432">
        <v>0</v>
      </c>
      <c r="AO718" s="431">
        <v>0</v>
      </c>
      <c r="AP718" s="431">
        <v>0</v>
      </c>
      <c r="AQ718" s="431"/>
    </row>
    <row r="719" spans="1:43" ht="12.75" customHeight="1">
      <c r="A719" s="157">
        <v>718</v>
      </c>
      <c r="B719" s="345">
        <v>42176</v>
      </c>
      <c r="C719" s="360" t="s">
        <v>1321</v>
      </c>
      <c r="D719" s="430" t="s">
        <v>1251</v>
      </c>
      <c r="E719" s="232" t="s">
        <v>7288</v>
      </c>
      <c r="F719" s="51" t="s">
        <v>7085</v>
      </c>
      <c r="G719" s="359"/>
      <c r="H719" s="51" t="s">
        <v>7301</v>
      </c>
      <c r="I719" s="359"/>
      <c r="J719" s="51" t="s">
        <v>7169</v>
      </c>
      <c r="K719" s="51" t="s">
        <v>1259</v>
      </c>
      <c r="L719" s="430" t="s">
        <v>1256</v>
      </c>
      <c r="M719" s="430" t="s">
        <v>7158</v>
      </c>
      <c r="N719" s="430" t="s">
        <v>1261</v>
      </c>
      <c r="O719" s="50">
        <v>300</v>
      </c>
      <c r="P719" s="58">
        <v>300</v>
      </c>
      <c r="Q719" s="58"/>
      <c r="R719" s="431"/>
      <c r="S719" s="50">
        <v>0</v>
      </c>
      <c r="T719" s="50">
        <v>0</v>
      </c>
      <c r="U719" s="50">
        <v>300</v>
      </c>
      <c r="V719" s="50">
        <v>1800</v>
      </c>
      <c r="W719" s="50">
        <v>1800</v>
      </c>
      <c r="X719" s="50">
        <v>300</v>
      </c>
      <c r="Y719" s="50">
        <v>300</v>
      </c>
      <c r="Z719" s="50">
        <v>0</v>
      </c>
      <c r="AA719" s="50">
        <v>0</v>
      </c>
      <c r="AB719" s="50">
        <v>300</v>
      </c>
      <c r="AC719" s="50">
        <v>300</v>
      </c>
      <c r="AD719" s="431">
        <v>0</v>
      </c>
      <c r="AE719" s="431">
        <v>0</v>
      </c>
      <c r="AF719" s="431">
        <v>0</v>
      </c>
      <c r="AG719" s="50">
        <v>0</v>
      </c>
      <c r="AH719" s="431">
        <v>0</v>
      </c>
      <c r="AI719" s="50">
        <v>300</v>
      </c>
      <c r="AJ719" s="422">
        <v>0</v>
      </c>
      <c r="AK719" s="422">
        <v>0</v>
      </c>
      <c r="AL719" s="422">
        <v>0</v>
      </c>
      <c r="AM719" s="422">
        <v>0</v>
      </c>
      <c r="AN719" s="422">
        <v>0</v>
      </c>
      <c r="AO719" s="422">
        <v>0</v>
      </c>
      <c r="AP719" s="422">
        <v>0</v>
      </c>
      <c r="AQ719" s="431"/>
    </row>
    <row r="720" spans="1:43" ht="12.75" customHeight="1">
      <c r="A720" s="157">
        <v>719</v>
      </c>
      <c r="B720" s="345">
        <v>42177</v>
      </c>
      <c r="C720" s="48" t="s">
        <v>1321</v>
      </c>
      <c r="D720" s="430" t="s">
        <v>1251</v>
      </c>
      <c r="E720" s="430" t="s">
        <v>1308</v>
      </c>
      <c r="F720" s="430" t="s">
        <v>1347</v>
      </c>
      <c r="G720" s="359"/>
      <c r="H720" s="355" t="s">
        <v>23</v>
      </c>
      <c r="I720" s="359"/>
      <c r="J720" s="430"/>
      <c r="K720" s="430" t="s">
        <v>7127</v>
      </c>
      <c r="L720" s="430" t="s">
        <v>1256</v>
      </c>
      <c r="M720" s="430" t="s">
        <v>7158</v>
      </c>
      <c r="N720" s="430" t="s">
        <v>1261</v>
      </c>
      <c r="O720" s="53">
        <v>1131</v>
      </c>
      <c r="P720" s="422"/>
      <c r="Q720" s="163"/>
      <c r="R720" s="431"/>
      <c r="S720" s="431">
        <v>0</v>
      </c>
      <c r="T720" s="431">
        <v>0</v>
      </c>
      <c r="U720" s="347">
        <v>0</v>
      </c>
      <c r="V720" s="347">
        <v>0</v>
      </c>
      <c r="W720" s="347">
        <v>0</v>
      </c>
      <c r="X720" s="347">
        <v>1131</v>
      </c>
      <c r="Y720" s="431">
        <v>0</v>
      </c>
      <c r="Z720" s="431">
        <v>0</v>
      </c>
      <c r="AA720" s="431">
        <v>0</v>
      </c>
      <c r="AB720" s="431">
        <v>0</v>
      </c>
      <c r="AC720" s="431">
        <v>0</v>
      </c>
      <c r="AD720" s="431">
        <v>0</v>
      </c>
      <c r="AE720" s="431">
        <v>0</v>
      </c>
      <c r="AF720" s="431">
        <v>0</v>
      </c>
      <c r="AG720" s="347">
        <v>2262</v>
      </c>
      <c r="AH720" s="431">
        <v>0</v>
      </c>
      <c r="AI720" s="347">
        <v>1131</v>
      </c>
      <c r="AJ720" s="431">
        <v>0</v>
      </c>
      <c r="AK720" s="431">
        <v>0</v>
      </c>
      <c r="AL720" s="432">
        <v>0</v>
      </c>
      <c r="AM720" s="431">
        <v>0</v>
      </c>
      <c r="AN720" s="432">
        <v>0</v>
      </c>
      <c r="AO720" s="431">
        <v>0</v>
      </c>
      <c r="AP720" s="431">
        <v>0</v>
      </c>
      <c r="AQ720" s="431"/>
    </row>
    <row r="721" spans="1:43" ht="12.75" customHeight="1">
      <c r="A721" s="157">
        <v>720</v>
      </c>
      <c r="B721" s="345">
        <v>42178</v>
      </c>
      <c r="C721" s="48" t="s">
        <v>1321</v>
      </c>
      <c r="D721" s="430" t="s">
        <v>1251</v>
      </c>
      <c r="E721" s="430" t="s">
        <v>1308</v>
      </c>
      <c r="F721" s="430" t="s">
        <v>1347</v>
      </c>
      <c r="G721" s="359"/>
      <c r="H721" s="355" t="s">
        <v>23</v>
      </c>
      <c r="I721" s="359"/>
      <c r="J721" s="430"/>
      <c r="K721" s="430" t="s">
        <v>7127</v>
      </c>
      <c r="L721" s="430" t="s">
        <v>1256</v>
      </c>
      <c r="M721" s="430" t="s">
        <v>7158</v>
      </c>
      <c r="N721" s="430" t="s">
        <v>1261</v>
      </c>
      <c r="O721" s="53">
        <v>1309</v>
      </c>
      <c r="P721" s="422"/>
      <c r="Q721" s="163"/>
      <c r="R721" s="431"/>
      <c r="S721" s="431">
        <v>0</v>
      </c>
      <c r="T721" s="431">
        <v>0</v>
      </c>
      <c r="U721" s="347">
        <v>0</v>
      </c>
      <c r="V721" s="347">
        <v>0</v>
      </c>
      <c r="W721" s="347">
        <v>0</v>
      </c>
      <c r="X721" s="347">
        <v>1309</v>
      </c>
      <c r="Y721" s="431">
        <v>0</v>
      </c>
      <c r="Z721" s="431">
        <v>0</v>
      </c>
      <c r="AA721" s="431">
        <v>0</v>
      </c>
      <c r="AB721" s="431">
        <v>0</v>
      </c>
      <c r="AC721" s="431">
        <v>0</v>
      </c>
      <c r="AD721" s="431">
        <v>0</v>
      </c>
      <c r="AE721" s="431">
        <v>0</v>
      </c>
      <c r="AF721" s="431">
        <v>0</v>
      </c>
      <c r="AG721" s="347">
        <v>2618</v>
      </c>
      <c r="AH721" s="431">
        <v>0</v>
      </c>
      <c r="AI721" s="347">
        <v>1309</v>
      </c>
      <c r="AJ721" s="431">
        <v>0</v>
      </c>
      <c r="AK721" s="431">
        <v>0</v>
      </c>
      <c r="AL721" s="432">
        <v>0</v>
      </c>
      <c r="AM721" s="431">
        <v>0</v>
      </c>
      <c r="AN721" s="432">
        <v>0</v>
      </c>
      <c r="AO721" s="431">
        <v>0</v>
      </c>
      <c r="AP721" s="431">
        <v>0</v>
      </c>
      <c r="AQ721" s="431"/>
    </row>
    <row r="722" spans="1:43" ht="12.75" customHeight="1">
      <c r="A722" s="157">
        <v>721</v>
      </c>
      <c r="B722" s="345">
        <v>42179</v>
      </c>
      <c r="C722" s="48" t="s">
        <v>1321</v>
      </c>
      <c r="D722" s="430" t="s">
        <v>1251</v>
      </c>
      <c r="E722" s="430" t="s">
        <v>1308</v>
      </c>
      <c r="F722" s="430" t="s">
        <v>1347</v>
      </c>
      <c r="G722" s="359"/>
      <c r="H722" s="355" t="s">
        <v>7334</v>
      </c>
      <c r="I722" s="359"/>
      <c r="J722" s="430"/>
      <c r="K722" s="430" t="s">
        <v>7127</v>
      </c>
      <c r="L722" s="430" t="s">
        <v>1256</v>
      </c>
      <c r="M722" s="430" t="s">
        <v>7158</v>
      </c>
      <c r="N722" s="430" t="s">
        <v>1261</v>
      </c>
      <c r="O722" s="53">
        <v>749</v>
      </c>
      <c r="P722" s="422"/>
      <c r="Q722" s="163"/>
      <c r="R722" s="431"/>
      <c r="S722" s="431">
        <v>0</v>
      </c>
      <c r="T722" s="431">
        <v>0</v>
      </c>
      <c r="U722" s="347">
        <v>0</v>
      </c>
      <c r="V722" s="347">
        <v>0</v>
      </c>
      <c r="W722" s="347">
        <v>0</v>
      </c>
      <c r="X722" s="347">
        <v>749</v>
      </c>
      <c r="Y722" s="431">
        <v>0</v>
      </c>
      <c r="Z722" s="431">
        <v>0</v>
      </c>
      <c r="AA722" s="431">
        <v>0</v>
      </c>
      <c r="AB722" s="431">
        <v>0</v>
      </c>
      <c r="AC722" s="431">
        <v>0</v>
      </c>
      <c r="AD722" s="431">
        <v>0</v>
      </c>
      <c r="AE722" s="431">
        <v>0</v>
      </c>
      <c r="AF722" s="431">
        <v>0</v>
      </c>
      <c r="AG722" s="347">
        <v>1498</v>
      </c>
      <c r="AH722" s="431">
        <v>0</v>
      </c>
      <c r="AI722" s="347">
        <v>749</v>
      </c>
      <c r="AJ722" s="431">
        <v>0</v>
      </c>
      <c r="AK722" s="431">
        <v>0</v>
      </c>
      <c r="AL722" s="432">
        <v>0</v>
      </c>
      <c r="AM722" s="431">
        <v>0</v>
      </c>
      <c r="AN722" s="432">
        <v>0</v>
      </c>
      <c r="AO722" s="431">
        <v>0</v>
      </c>
      <c r="AP722" s="431">
        <v>0</v>
      </c>
      <c r="AQ722" s="431"/>
    </row>
    <row r="723" spans="1:43" ht="12.75" customHeight="1">
      <c r="A723" s="157">
        <v>722</v>
      </c>
      <c r="B723" s="345">
        <v>42179</v>
      </c>
      <c r="C723" s="49" t="s">
        <v>1286</v>
      </c>
      <c r="D723" s="430" t="s">
        <v>1250</v>
      </c>
      <c r="E723" s="430"/>
      <c r="F723" s="430" t="s">
        <v>1347</v>
      </c>
      <c r="G723" s="359"/>
      <c r="H723" s="52" t="s">
        <v>23</v>
      </c>
      <c r="I723" s="359"/>
      <c r="J723" s="430"/>
      <c r="K723" s="430" t="s">
        <v>7127</v>
      </c>
      <c r="L723" s="430" t="s">
        <v>1256</v>
      </c>
      <c r="M723" s="430" t="s">
        <v>7158</v>
      </c>
      <c r="N723" s="430" t="s">
        <v>7125</v>
      </c>
      <c r="O723" s="53">
        <v>200</v>
      </c>
      <c r="P723" s="422"/>
      <c r="Q723" s="163"/>
      <c r="R723" s="431"/>
      <c r="S723" s="431">
        <v>0</v>
      </c>
      <c r="T723" s="431">
        <v>0</v>
      </c>
      <c r="U723" s="81">
        <v>200</v>
      </c>
      <c r="V723" s="347">
        <v>0</v>
      </c>
      <c r="W723" s="81">
        <v>800</v>
      </c>
      <c r="X723" s="81">
        <v>400</v>
      </c>
      <c r="Y723" s="431">
        <v>0</v>
      </c>
      <c r="Z723" s="431">
        <v>0</v>
      </c>
      <c r="AA723" s="431">
        <v>0</v>
      </c>
      <c r="AB723" s="431">
        <v>0</v>
      </c>
      <c r="AC723" s="81">
        <v>200</v>
      </c>
      <c r="AD723" s="431">
        <v>0</v>
      </c>
      <c r="AE723" s="431">
        <v>0</v>
      </c>
      <c r="AF723" s="431">
        <v>0</v>
      </c>
      <c r="AG723" s="81"/>
      <c r="AH723" s="431">
        <v>0</v>
      </c>
      <c r="AI723" s="81">
        <v>0</v>
      </c>
      <c r="AJ723" s="431">
        <v>0</v>
      </c>
      <c r="AK723" s="431">
        <v>0</v>
      </c>
      <c r="AL723" s="432">
        <v>0</v>
      </c>
      <c r="AM723" s="431">
        <v>0</v>
      </c>
      <c r="AN723" s="432">
        <v>0</v>
      </c>
      <c r="AO723" s="431">
        <v>0</v>
      </c>
      <c r="AP723" s="431">
        <v>0</v>
      </c>
      <c r="AQ723" s="431"/>
    </row>
    <row r="724" spans="1:43" ht="12.75" customHeight="1">
      <c r="A724" s="157">
        <v>723</v>
      </c>
      <c r="B724" s="345">
        <v>42180</v>
      </c>
      <c r="C724" s="360" t="s">
        <v>1289</v>
      </c>
      <c r="D724" s="430" t="s">
        <v>1251</v>
      </c>
      <c r="E724" s="430" t="s">
        <v>1289</v>
      </c>
      <c r="F724" s="430" t="s">
        <v>7231</v>
      </c>
      <c r="G724" s="359"/>
      <c r="H724" s="430" t="s">
        <v>7321</v>
      </c>
      <c r="I724" s="359"/>
      <c r="J724" s="430"/>
      <c r="K724" s="430" t="s">
        <v>7127</v>
      </c>
      <c r="L724" s="430" t="s">
        <v>1256</v>
      </c>
      <c r="M724" s="430" t="s">
        <v>7158</v>
      </c>
      <c r="N724" s="430" t="s">
        <v>1261</v>
      </c>
      <c r="O724" s="353">
        <v>350</v>
      </c>
      <c r="P724" s="353">
        <v>350</v>
      </c>
      <c r="Q724" s="353"/>
      <c r="R724" s="431"/>
      <c r="S724" s="431">
        <v>0</v>
      </c>
      <c r="T724" s="431">
        <v>0</v>
      </c>
      <c r="U724" s="431">
        <v>0</v>
      </c>
      <c r="V724" s="431">
        <v>2100</v>
      </c>
      <c r="W724" s="431">
        <v>2100</v>
      </c>
      <c r="X724" s="431">
        <v>0</v>
      </c>
      <c r="Y724" s="431">
        <v>0</v>
      </c>
      <c r="Z724" s="431">
        <v>0</v>
      </c>
      <c r="AA724" s="431">
        <v>0</v>
      </c>
      <c r="AB724" s="431">
        <v>350</v>
      </c>
      <c r="AC724" s="431">
        <v>350</v>
      </c>
      <c r="AD724" s="431">
        <v>0</v>
      </c>
      <c r="AE724" s="431">
        <v>0</v>
      </c>
      <c r="AF724" s="431">
        <v>0</v>
      </c>
      <c r="AG724" s="431">
        <v>0</v>
      </c>
      <c r="AH724" s="431">
        <v>0</v>
      </c>
      <c r="AI724" s="431">
        <v>350</v>
      </c>
      <c r="AJ724" s="431">
        <v>350</v>
      </c>
      <c r="AK724" s="431">
        <v>2100</v>
      </c>
      <c r="AL724" s="432">
        <v>0</v>
      </c>
      <c r="AM724" s="431">
        <v>0</v>
      </c>
      <c r="AN724" s="432">
        <v>0</v>
      </c>
      <c r="AO724" s="431">
        <v>0</v>
      </c>
      <c r="AP724" s="431">
        <v>0</v>
      </c>
      <c r="AQ724" s="431"/>
    </row>
    <row r="725" spans="1:43" ht="12.75" customHeight="1">
      <c r="A725" s="157">
        <v>724</v>
      </c>
      <c r="B725" s="345">
        <v>42180</v>
      </c>
      <c r="C725" s="360" t="s">
        <v>1321</v>
      </c>
      <c r="D725" s="430" t="s">
        <v>1251</v>
      </c>
      <c r="E725" s="232" t="s">
        <v>7288</v>
      </c>
      <c r="F725" s="51" t="s">
        <v>7085</v>
      </c>
      <c r="G725" s="359"/>
      <c r="H725" s="51" t="s">
        <v>7301</v>
      </c>
      <c r="I725" s="359"/>
      <c r="J725" s="51" t="s">
        <v>7169</v>
      </c>
      <c r="K725" s="51" t="s">
        <v>1259</v>
      </c>
      <c r="L725" s="430" t="s">
        <v>1256</v>
      </c>
      <c r="M725" s="430" t="s">
        <v>7158</v>
      </c>
      <c r="N725" s="430" t="s">
        <v>1261</v>
      </c>
      <c r="O725" s="50">
        <v>35</v>
      </c>
      <c r="P725" s="58">
        <v>35</v>
      </c>
      <c r="Q725" s="58"/>
      <c r="R725" s="431"/>
      <c r="S725" s="50">
        <v>0</v>
      </c>
      <c r="T725" s="50">
        <v>0</v>
      </c>
      <c r="U725" s="50">
        <v>35</v>
      </c>
      <c r="V725" s="50">
        <v>210</v>
      </c>
      <c r="W725" s="50">
        <v>210</v>
      </c>
      <c r="X725" s="50">
        <v>35</v>
      </c>
      <c r="Y725" s="50">
        <v>35</v>
      </c>
      <c r="Z725" s="50">
        <v>0</v>
      </c>
      <c r="AA725" s="50">
        <v>0</v>
      </c>
      <c r="AB725" s="50">
        <v>35</v>
      </c>
      <c r="AC725" s="50">
        <v>35</v>
      </c>
      <c r="AD725" s="431">
        <v>0</v>
      </c>
      <c r="AE725" s="431">
        <v>0</v>
      </c>
      <c r="AF725" s="431">
        <v>0</v>
      </c>
      <c r="AG725" s="50">
        <v>0</v>
      </c>
      <c r="AH725" s="431">
        <v>0</v>
      </c>
      <c r="AI725" s="50">
        <v>35</v>
      </c>
      <c r="AJ725" s="422">
        <v>0</v>
      </c>
      <c r="AK725" s="422">
        <v>0</v>
      </c>
      <c r="AL725" s="422">
        <v>0</v>
      </c>
      <c r="AM725" s="422">
        <v>0</v>
      </c>
      <c r="AN725" s="422">
        <v>0</v>
      </c>
      <c r="AO725" s="422">
        <v>0</v>
      </c>
      <c r="AP725" s="422">
        <v>0</v>
      </c>
      <c r="AQ725" s="431"/>
    </row>
    <row r="726" spans="1:43" ht="12.75" customHeight="1">
      <c r="A726" s="157">
        <v>725</v>
      </c>
      <c r="B726" s="345">
        <v>42180</v>
      </c>
      <c r="C726" s="48" t="s">
        <v>1321</v>
      </c>
      <c r="D726" s="430" t="s">
        <v>1251</v>
      </c>
      <c r="E726" s="430" t="s">
        <v>1308</v>
      </c>
      <c r="F726" s="430" t="s">
        <v>1347</v>
      </c>
      <c r="G726" s="359"/>
      <c r="H726" s="355" t="s">
        <v>24</v>
      </c>
      <c r="I726" s="359"/>
      <c r="J726" s="430"/>
      <c r="K726" s="430" t="s">
        <v>7127</v>
      </c>
      <c r="L726" s="430" t="s">
        <v>1256</v>
      </c>
      <c r="M726" s="430" t="s">
        <v>7158</v>
      </c>
      <c r="N726" s="430" t="s">
        <v>1261</v>
      </c>
      <c r="O726" s="53">
        <v>1545</v>
      </c>
      <c r="P726" s="422"/>
      <c r="Q726" s="163"/>
      <c r="R726" s="431"/>
      <c r="S726" s="431">
        <v>0</v>
      </c>
      <c r="T726" s="431">
        <v>0</v>
      </c>
      <c r="U726" s="347">
        <v>0</v>
      </c>
      <c r="V726" s="347">
        <v>0</v>
      </c>
      <c r="W726" s="347">
        <v>0</v>
      </c>
      <c r="X726" s="347">
        <v>1545</v>
      </c>
      <c r="Y726" s="431">
        <v>0</v>
      </c>
      <c r="Z726" s="431">
        <v>0</v>
      </c>
      <c r="AA726" s="431">
        <v>0</v>
      </c>
      <c r="AB726" s="431">
        <v>0</v>
      </c>
      <c r="AC726" s="431">
        <v>0</v>
      </c>
      <c r="AD726" s="431">
        <v>0</v>
      </c>
      <c r="AE726" s="431">
        <v>0</v>
      </c>
      <c r="AF726" s="431">
        <v>0</v>
      </c>
      <c r="AG726" s="347">
        <v>3090</v>
      </c>
      <c r="AH726" s="431">
        <v>0</v>
      </c>
      <c r="AI726" s="347">
        <v>1545</v>
      </c>
      <c r="AJ726" s="431">
        <v>0</v>
      </c>
      <c r="AK726" s="431">
        <v>0</v>
      </c>
      <c r="AL726" s="432">
        <v>0</v>
      </c>
      <c r="AM726" s="431">
        <v>0</v>
      </c>
      <c r="AN726" s="432">
        <v>0</v>
      </c>
      <c r="AO726" s="431">
        <v>0</v>
      </c>
      <c r="AP726" s="431">
        <v>0</v>
      </c>
      <c r="AQ726" s="431"/>
    </row>
    <row r="727" spans="1:43" ht="12.75" customHeight="1">
      <c r="A727" s="157">
        <v>726</v>
      </c>
      <c r="B727" s="345">
        <v>42183</v>
      </c>
      <c r="C727" s="360" t="s">
        <v>1321</v>
      </c>
      <c r="D727" s="430" t="s">
        <v>1251</v>
      </c>
      <c r="E727" s="232" t="s">
        <v>7288</v>
      </c>
      <c r="F727" s="51" t="s">
        <v>7085</v>
      </c>
      <c r="G727" s="359"/>
      <c r="H727" s="51" t="s">
        <v>7302</v>
      </c>
      <c r="I727" s="359"/>
      <c r="J727" s="51" t="s">
        <v>7169</v>
      </c>
      <c r="K727" s="51" t="s">
        <v>1259</v>
      </c>
      <c r="L727" s="430" t="s">
        <v>1256</v>
      </c>
      <c r="M727" s="430" t="s">
        <v>7158</v>
      </c>
      <c r="N727" s="430" t="s">
        <v>1261</v>
      </c>
      <c r="O727" s="50">
        <v>24</v>
      </c>
      <c r="P727" s="58">
        <v>24</v>
      </c>
      <c r="Q727" s="58"/>
      <c r="R727" s="431"/>
      <c r="S727" s="50">
        <v>0</v>
      </c>
      <c r="T727" s="50">
        <v>0</v>
      </c>
      <c r="U727" s="50">
        <v>24</v>
      </c>
      <c r="V727" s="50">
        <v>144</v>
      </c>
      <c r="W727" s="50">
        <v>144</v>
      </c>
      <c r="X727" s="50">
        <v>24</v>
      </c>
      <c r="Y727" s="50">
        <v>24</v>
      </c>
      <c r="Z727" s="50">
        <v>0</v>
      </c>
      <c r="AA727" s="50">
        <v>0</v>
      </c>
      <c r="AB727" s="50">
        <v>24</v>
      </c>
      <c r="AC727" s="50">
        <v>24</v>
      </c>
      <c r="AD727" s="431">
        <v>0</v>
      </c>
      <c r="AE727" s="431">
        <v>0</v>
      </c>
      <c r="AF727" s="431">
        <v>0</v>
      </c>
      <c r="AG727" s="50">
        <v>0</v>
      </c>
      <c r="AH727" s="431">
        <v>0</v>
      </c>
      <c r="AI727" s="50">
        <v>24</v>
      </c>
      <c r="AJ727" s="422">
        <v>0</v>
      </c>
      <c r="AK727" s="422">
        <v>0</v>
      </c>
      <c r="AL727" s="422">
        <v>0</v>
      </c>
      <c r="AM727" s="422">
        <v>0</v>
      </c>
      <c r="AN727" s="422">
        <v>0</v>
      </c>
      <c r="AO727" s="422">
        <v>0</v>
      </c>
      <c r="AP727" s="422">
        <v>0</v>
      </c>
      <c r="AQ727" s="431"/>
    </row>
    <row r="728" spans="1:43" ht="12.75" customHeight="1">
      <c r="A728" s="157">
        <v>727</v>
      </c>
      <c r="B728" s="345">
        <v>42184</v>
      </c>
      <c r="C728" s="360" t="s">
        <v>1289</v>
      </c>
      <c r="D728" s="430" t="s">
        <v>1251</v>
      </c>
      <c r="E728" s="430" t="s">
        <v>1289</v>
      </c>
      <c r="F728" s="430" t="s">
        <v>7231</v>
      </c>
      <c r="G728" s="359"/>
      <c r="H728" s="430" t="s">
        <v>7286</v>
      </c>
      <c r="I728" s="359"/>
      <c r="J728" s="430"/>
      <c r="K728" s="430" t="s">
        <v>7127</v>
      </c>
      <c r="L728" s="430" t="s">
        <v>1256</v>
      </c>
      <c r="M728" s="430" t="s">
        <v>7158</v>
      </c>
      <c r="N728" s="430" t="s">
        <v>1261</v>
      </c>
      <c r="O728" s="63">
        <v>350</v>
      </c>
      <c r="P728" s="63">
        <v>350</v>
      </c>
      <c r="Q728" s="63"/>
      <c r="R728" s="431"/>
      <c r="S728" s="431">
        <v>0</v>
      </c>
      <c r="T728" s="431">
        <v>0</v>
      </c>
      <c r="U728" s="431">
        <v>0</v>
      </c>
      <c r="V728" s="431">
        <v>2100</v>
      </c>
      <c r="W728" s="431">
        <v>2100</v>
      </c>
      <c r="X728" s="431">
        <v>0</v>
      </c>
      <c r="Y728" s="431">
        <v>0</v>
      </c>
      <c r="Z728" s="431">
        <v>0</v>
      </c>
      <c r="AA728" s="431">
        <v>0</v>
      </c>
      <c r="AB728" s="431">
        <v>350</v>
      </c>
      <c r="AC728" s="431">
        <v>350</v>
      </c>
      <c r="AD728" s="431">
        <v>0</v>
      </c>
      <c r="AE728" s="431">
        <v>0</v>
      </c>
      <c r="AF728" s="431">
        <v>0</v>
      </c>
      <c r="AG728" s="431">
        <v>0</v>
      </c>
      <c r="AH728" s="431">
        <v>0</v>
      </c>
      <c r="AI728" s="431">
        <v>350</v>
      </c>
      <c r="AJ728" s="431">
        <v>350</v>
      </c>
      <c r="AK728" s="431">
        <v>350</v>
      </c>
      <c r="AL728" s="432">
        <v>0</v>
      </c>
      <c r="AM728" s="431">
        <v>0</v>
      </c>
      <c r="AN728" s="432">
        <v>0</v>
      </c>
      <c r="AO728" s="431">
        <v>0</v>
      </c>
      <c r="AP728" s="431">
        <v>2100</v>
      </c>
      <c r="AQ728" s="431"/>
    </row>
    <row r="729" spans="1:43" ht="12.75" customHeight="1">
      <c r="A729" s="157">
        <v>728</v>
      </c>
      <c r="B729" s="345">
        <v>42184</v>
      </c>
      <c r="C729" s="360" t="s">
        <v>1325</v>
      </c>
      <c r="D729" s="430" t="s">
        <v>1250</v>
      </c>
      <c r="E729" s="430" t="s">
        <v>1325</v>
      </c>
      <c r="F729" s="430" t="s">
        <v>7104</v>
      </c>
      <c r="G729" s="359"/>
      <c r="H729" s="430" t="s">
        <v>7296</v>
      </c>
      <c r="I729" s="359"/>
      <c r="J729" s="430"/>
      <c r="K729" s="430" t="s">
        <v>7127</v>
      </c>
      <c r="L729" s="430" t="s">
        <v>1256</v>
      </c>
      <c r="M729" s="430" t="s">
        <v>7158</v>
      </c>
      <c r="N729" s="430" t="s">
        <v>7125</v>
      </c>
      <c r="O729" s="44">
        <v>1146</v>
      </c>
      <c r="P729" s="422"/>
      <c r="Q729" s="422"/>
      <c r="R729" s="431"/>
      <c r="S729" s="431">
        <v>0</v>
      </c>
      <c r="T729" s="431">
        <v>0</v>
      </c>
      <c r="U729" s="431">
        <v>0</v>
      </c>
      <c r="V729" s="431">
        <v>0</v>
      </c>
      <c r="W729" s="431">
        <v>0</v>
      </c>
      <c r="X729" s="431">
        <v>1146</v>
      </c>
      <c r="Y729" s="431">
        <v>0</v>
      </c>
      <c r="Z729" s="431">
        <v>0</v>
      </c>
      <c r="AA729" s="431">
        <v>0</v>
      </c>
      <c r="AB729" s="431">
        <v>0</v>
      </c>
      <c r="AC729" s="431">
        <v>0</v>
      </c>
      <c r="AD729" s="431">
        <v>0</v>
      </c>
      <c r="AE729" s="431">
        <v>0</v>
      </c>
      <c r="AF729" s="431">
        <v>0</v>
      </c>
      <c r="AG729" s="431">
        <v>2292</v>
      </c>
      <c r="AH729" s="431">
        <v>0</v>
      </c>
      <c r="AI729" s="56">
        <v>1146</v>
      </c>
      <c r="AJ729" s="431">
        <v>0</v>
      </c>
      <c r="AK729" s="431">
        <v>0</v>
      </c>
      <c r="AL729" s="432">
        <v>0</v>
      </c>
      <c r="AM729" s="431">
        <v>0</v>
      </c>
      <c r="AN729" s="432">
        <v>0</v>
      </c>
      <c r="AO729" s="431">
        <v>0</v>
      </c>
      <c r="AP729" s="431">
        <v>0</v>
      </c>
      <c r="AQ729" s="431"/>
    </row>
    <row r="730" spans="1:43" ht="12.75" customHeight="1">
      <c r="A730" s="157">
        <v>729</v>
      </c>
      <c r="B730" s="345">
        <v>42184</v>
      </c>
      <c r="C730" s="360" t="s">
        <v>1325</v>
      </c>
      <c r="D730" s="430" t="s">
        <v>1250</v>
      </c>
      <c r="E730" s="430" t="s">
        <v>1325</v>
      </c>
      <c r="F730" s="430" t="s">
        <v>7104</v>
      </c>
      <c r="G730" s="359"/>
      <c r="H730" s="430" t="s">
        <v>7287</v>
      </c>
      <c r="I730" s="359"/>
      <c r="J730" s="430"/>
      <c r="K730" s="430" t="s">
        <v>7127</v>
      </c>
      <c r="L730" s="430" t="s">
        <v>1256</v>
      </c>
      <c r="M730" s="430" t="s">
        <v>7158</v>
      </c>
      <c r="N730" s="430" t="s">
        <v>7125</v>
      </c>
      <c r="O730" s="431">
        <v>80</v>
      </c>
      <c r="P730" s="422">
        <v>80</v>
      </c>
      <c r="Q730" s="422"/>
      <c r="R730" s="431"/>
      <c r="S730" s="431">
        <v>0</v>
      </c>
      <c r="T730" s="431">
        <v>0</v>
      </c>
      <c r="U730" s="431">
        <v>91</v>
      </c>
      <c r="V730" s="431">
        <v>481</v>
      </c>
      <c r="W730" s="431">
        <v>481</v>
      </c>
      <c r="X730" s="431">
        <v>1809</v>
      </c>
      <c r="Y730" s="431">
        <v>27</v>
      </c>
      <c r="Z730" s="431">
        <v>0</v>
      </c>
      <c r="AA730" s="431">
        <v>0</v>
      </c>
      <c r="AB730" s="431">
        <v>86</v>
      </c>
      <c r="AC730" s="431">
        <v>0</v>
      </c>
      <c r="AD730" s="431">
        <v>0</v>
      </c>
      <c r="AE730" s="431">
        <v>0</v>
      </c>
      <c r="AF730" s="431">
        <v>0</v>
      </c>
      <c r="AG730" s="431">
        <v>3304</v>
      </c>
      <c r="AH730" s="431">
        <v>0</v>
      </c>
      <c r="AI730" s="431">
        <v>1200</v>
      </c>
      <c r="AJ730" s="431">
        <v>0</v>
      </c>
      <c r="AK730" s="431">
        <v>0</v>
      </c>
      <c r="AL730" s="432">
        <v>0</v>
      </c>
      <c r="AM730" s="431">
        <v>0</v>
      </c>
      <c r="AN730" s="432">
        <v>0</v>
      </c>
      <c r="AO730" s="431">
        <v>0</v>
      </c>
      <c r="AP730" s="431">
        <v>0</v>
      </c>
      <c r="AQ730" s="431"/>
    </row>
    <row r="731" spans="1:43" ht="12.75" customHeight="1">
      <c r="A731" s="157">
        <v>730</v>
      </c>
      <c r="B731" s="345">
        <v>42184</v>
      </c>
      <c r="C731" s="360" t="s">
        <v>1325</v>
      </c>
      <c r="D731" s="430" t="s">
        <v>1250</v>
      </c>
      <c r="E731" s="430" t="s">
        <v>1325</v>
      </c>
      <c r="F731" s="430" t="s">
        <v>7104</v>
      </c>
      <c r="G731" s="359"/>
      <c r="H731" s="430" t="s">
        <v>7105</v>
      </c>
      <c r="I731" s="359"/>
      <c r="J731" s="430"/>
      <c r="K731" s="430" t="s">
        <v>7127</v>
      </c>
      <c r="L731" s="430" t="s">
        <v>1256</v>
      </c>
      <c r="M731" s="430" t="s">
        <v>7158</v>
      </c>
      <c r="N731" s="430" t="s">
        <v>7125</v>
      </c>
      <c r="O731" s="431">
        <v>4</v>
      </c>
      <c r="P731" s="422">
        <v>4</v>
      </c>
      <c r="Q731" s="422"/>
      <c r="R731" s="431"/>
      <c r="S731" s="431">
        <v>0</v>
      </c>
      <c r="T731" s="431">
        <v>0</v>
      </c>
      <c r="U731" s="431">
        <v>5</v>
      </c>
      <c r="V731" s="431">
        <v>31</v>
      </c>
      <c r="W731" s="431">
        <v>62</v>
      </c>
      <c r="X731" s="431">
        <v>4</v>
      </c>
      <c r="Y731" s="431">
        <v>4</v>
      </c>
      <c r="Z731" s="431">
        <v>0</v>
      </c>
      <c r="AA731" s="431">
        <v>0</v>
      </c>
      <c r="AB731" s="431">
        <v>4</v>
      </c>
      <c r="AC731" s="431">
        <v>0</v>
      </c>
      <c r="AD731" s="431">
        <v>0</v>
      </c>
      <c r="AE731" s="431">
        <v>0</v>
      </c>
      <c r="AF731" s="431">
        <v>0</v>
      </c>
      <c r="AG731" s="431">
        <v>0</v>
      </c>
      <c r="AH731" s="431">
        <v>0</v>
      </c>
      <c r="AI731" s="431">
        <v>0</v>
      </c>
      <c r="AJ731" s="431">
        <v>0</v>
      </c>
      <c r="AK731" s="431">
        <v>0</v>
      </c>
      <c r="AL731" s="432">
        <v>0</v>
      </c>
      <c r="AM731" s="431">
        <v>0</v>
      </c>
      <c r="AN731" s="432">
        <v>0</v>
      </c>
      <c r="AO731" s="431">
        <v>0</v>
      </c>
      <c r="AP731" s="431">
        <v>0</v>
      </c>
      <c r="AQ731" s="431"/>
    </row>
    <row r="732" spans="1:43" ht="12.75" customHeight="1">
      <c r="A732" s="157">
        <v>731</v>
      </c>
      <c r="B732" s="345">
        <v>42184</v>
      </c>
      <c r="C732" s="360" t="s">
        <v>1325</v>
      </c>
      <c r="D732" s="430" t="s">
        <v>1250</v>
      </c>
      <c r="E732" s="430" t="s">
        <v>1325</v>
      </c>
      <c r="F732" s="430" t="s">
        <v>7104</v>
      </c>
      <c r="G732" s="359"/>
      <c r="H732" s="430" t="s">
        <v>7105</v>
      </c>
      <c r="I732" s="359"/>
      <c r="J732" s="430"/>
      <c r="K732" s="430" t="s">
        <v>7127</v>
      </c>
      <c r="L732" s="430" t="s">
        <v>1256</v>
      </c>
      <c r="M732" s="430" t="s">
        <v>7158</v>
      </c>
      <c r="N732" s="430" t="s">
        <v>7125</v>
      </c>
      <c r="O732" s="44">
        <v>2850</v>
      </c>
      <c r="P732" s="422"/>
      <c r="Q732" s="422"/>
      <c r="R732" s="431"/>
      <c r="S732" s="431">
        <v>0</v>
      </c>
      <c r="T732" s="431">
        <v>0</v>
      </c>
      <c r="U732" s="431">
        <v>0</v>
      </c>
      <c r="V732" s="431">
        <v>0</v>
      </c>
      <c r="W732" s="431">
        <v>0</v>
      </c>
      <c r="X732" s="431">
        <v>2850</v>
      </c>
      <c r="Y732" s="431">
        <v>0</v>
      </c>
      <c r="Z732" s="431">
        <v>0</v>
      </c>
      <c r="AA732" s="431">
        <v>0</v>
      </c>
      <c r="AB732" s="431">
        <v>0</v>
      </c>
      <c r="AC732" s="431">
        <v>0</v>
      </c>
      <c r="AD732" s="431">
        <v>0</v>
      </c>
      <c r="AE732" s="431">
        <v>0</v>
      </c>
      <c r="AF732" s="431">
        <v>0</v>
      </c>
      <c r="AG732" s="431">
        <v>5700</v>
      </c>
      <c r="AH732" s="431">
        <v>0</v>
      </c>
      <c r="AI732" s="431">
        <v>2850</v>
      </c>
      <c r="AJ732" s="431">
        <v>0</v>
      </c>
      <c r="AK732" s="431">
        <v>0</v>
      </c>
      <c r="AL732" s="432">
        <v>0</v>
      </c>
      <c r="AM732" s="431">
        <v>0</v>
      </c>
      <c r="AN732" s="432">
        <v>0</v>
      </c>
      <c r="AO732" s="431">
        <v>0</v>
      </c>
      <c r="AP732" s="431">
        <v>0</v>
      </c>
      <c r="AQ732" s="431"/>
    </row>
    <row r="733" spans="1:43" ht="12.75" customHeight="1">
      <c r="A733" s="157">
        <v>732</v>
      </c>
      <c r="B733" s="345">
        <v>42184</v>
      </c>
      <c r="C733" s="360" t="s">
        <v>1309</v>
      </c>
      <c r="D733" s="430" t="s">
        <v>1248</v>
      </c>
      <c r="E733" s="430" t="s">
        <v>1309</v>
      </c>
      <c r="F733" s="430" t="s">
        <v>7085</v>
      </c>
      <c r="G733" s="359"/>
      <c r="H733" s="430" t="s">
        <v>7092</v>
      </c>
      <c r="I733" s="359"/>
      <c r="J733" s="430"/>
      <c r="K733" s="430" t="s">
        <v>1259</v>
      </c>
      <c r="L733" s="430" t="s">
        <v>1256</v>
      </c>
      <c r="M733" s="430" t="s">
        <v>7158</v>
      </c>
      <c r="N733" s="430" t="s">
        <v>7125</v>
      </c>
      <c r="O733" s="431">
        <v>242</v>
      </c>
      <c r="P733" s="422">
        <v>242</v>
      </c>
      <c r="Q733" s="422"/>
      <c r="R733" s="431"/>
      <c r="S733" s="431">
        <v>0</v>
      </c>
      <c r="T733" s="431">
        <v>0</v>
      </c>
      <c r="U733" s="431">
        <v>1452</v>
      </c>
      <c r="V733" s="431">
        <v>1452</v>
      </c>
      <c r="W733" s="431">
        <v>1452</v>
      </c>
      <c r="X733" s="431">
        <v>1452</v>
      </c>
      <c r="Y733" s="431">
        <v>0</v>
      </c>
      <c r="Z733" s="431">
        <v>0</v>
      </c>
      <c r="AA733" s="431">
        <v>1452</v>
      </c>
      <c r="AB733" s="431">
        <v>1452</v>
      </c>
      <c r="AC733" s="431">
        <v>0</v>
      </c>
      <c r="AD733" s="431">
        <v>0</v>
      </c>
      <c r="AE733" s="431">
        <v>0</v>
      </c>
      <c r="AF733" s="431">
        <v>0</v>
      </c>
      <c r="AG733" s="431">
        <v>0</v>
      </c>
      <c r="AH733" s="431">
        <v>0</v>
      </c>
      <c r="AI733" s="431">
        <v>0</v>
      </c>
      <c r="AJ733" s="431">
        <v>0</v>
      </c>
      <c r="AK733" s="431">
        <v>0</v>
      </c>
      <c r="AL733" s="432">
        <v>0</v>
      </c>
      <c r="AM733" s="431">
        <v>0</v>
      </c>
      <c r="AN733" s="432">
        <v>0</v>
      </c>
      <c r="AO733" s="431">
        <v>0</v>
      </c>
      <c r="AP733" s="431">
        <v>0</v>
      </c>
      <c r="AQ733" s="431"/>
    </row>
    <row r="734" spans="1:43" ht="12.75" customHeight="1">
      <c r="A734" s="157">
        <v>733</v>
      </c>
      <c r="B734" s="345">
        <v>42184</v>
      </c>
      <c r="C734" s="360" t="s">
        <v>1309</v>
      </c>
      <c r="D734" s="430" t="s">
        <v>1248</v>
      </c>
      <c r="E734" s="430" t="s">
        <v>1309</v>
      </c>
      <c r="F734" s="430" t="s">
        <v>7104</v>
      </c>
      <c r="G734" s="359"/>
      <c r="H734" s="430" t="s">
        <v>7105</v>
      </c>
      <c r="I734" s="359"/>
      <c r="J734" s="430"/>
      <c r="K734" s="430" t="s">
        <v>1259</v>
      </c>
      <c r="L734" s="430" t="s">
        <v>1256</v>
      </c>
      <c r="M734" s="430" t="s">
        <v>7158</v>
      </c>
      <c r="N734" s="430" t="s">
        <v>7125</v>
      </c>
      <c r="O734" s="431">
        <v>16</v>
      </c>
      <c r="P734" s="422">
        <v>16</v>
      </c>
      <c r="Q734" s="422"/>
      <c r="R734" s="431"/>
      <c r="S734" s="431">
        <v>0</v>
      </c>
      <c r="T734" s="431">
        <v>0</v>
      </c>
      <c r="U734" s="431">
        <v>0</v>
      </c>
      <c r="V734" s="431">
        <v>96</v>
      </c>
      <c r="W734" s="431">
        <v>93</v>
      </c>
      <c r="X734" s="431">
        <v>0</v>
      </c>
      <c r="Y734" s="431">
        <v>0</v>
      </c>
      <c r="Z734" s="431">
        <v>0</v>
      </c>
      <c r="AA734" s="431">
        <v>93</v>
      </c>
      <c r="AB734" s="431">
        <v>93</v>
      </c>
      <c r="AC734" s="431">
        <v>0</v>
      </c>
      <c r="AD734" s="431">
        <v>0</v>
      </c>
      <c r="AE734" s="431">
        <v>0</v>
      </c>
      <c r="AF734" s="431">
        <v>0</v>
      </c>
      <c r="AG734" s="431">
        <v>0</v>
      </c>
      <c r="AH734" s="431">
        <v>0</v>
      </c>
      <c r="AI734" s="431">
        <v>0</v>
      </c>
      <c r="AJ734" s="431">
        <v>0</v>
      </c>
      <c r="AK734" s="431">
        <v>0</v>
      </c>
      <c r="AL734" s="432">
        <v>0</v>
      </c>
      <c r="AM734" s="431">
        <v>0</v>
      </c>
      <c r="AN734" s="432">
        <v>0</v>
      </c>
      <c r="AO734" s="431">
        <v>0</v>
      </c>
      <c r="AP734" s="431">
        <v>93</v>
      </c>
      <c r="AQ734" s="431"/>
    </row>
    <row r="735" spans="1:43" ht="12.75" customHeight="1">
      <c r="A735" s="157">
        <v>734</v>
      </c>
      <c r="B735" s="345">
        <v>42184</v>
      </c>
      <c r="C735" s="360" t="s">
        <v>1308</v>
      </c>
      <c r="D735" s="430" t="s">
        <v>1250</v>
      </c>
      <c r="E735" s="430" t="s">
        <v>1308</v>
      </c>
      <c r="F735" s="430" t="s">
        <v>1347</v>
      </c>
      <c r="G735" s="359"/>
      <c r="H735" s="430" t="s">
        <v>7110</v>
      </c>
      <c r="I735" s="359"/>
      <c r="J735" s="430"/>
      <c r="K735" s="430" t="s">
        <v>7127</v>
      </c>
      <c r="L735" s="430" t="s">
        <v>1256</v>
      </c>
      <c r="M735" s="430" t="s">
        <v>7158</v>
      </c>
      <c r="N735" s="430" t="s">
        <v>7125</v>
      </c>
      <c r="O735" s="431">
        <v>3</v>
      </c>
      <c r="P735" s="422">
        <v>3</v>
      </c>
      <c r="Q735" s="422"/>
      <c r="R735" s="431"/>
      <c r="S735" s="431">
        <v>0</v>
      </c>
      <c r="T735" s="431">
        <v>0</v>
      </c>
      <c r="U735" s="431">
        <v>3</v>
      </c>
      <c r="V735" s="431">
        <v>18</v>
      </c>
      <c r="W735" s="431">
        <v>0</v>
      </c>
      <c r="X735" s="431">
        <v>3</v>
      </c>
      <c r="Y735" s="431">
        <v>3</v>
      </c>
      <c r="Z735" s="431">
        <v>0</v>
      </c>
      <c r="AA735" s="431">
        <v>3</v>
      </c>
      <c r="AB735" s="431">
        <v>3</v>
      </c>
      <c r="AC735" s="431">
        <v>0</v>
      </c>
      <c r="AD735" s="431">
        <v>0</v>
      </c>
      <c r="AE735" s="431">
        <v>0</v>
      </c>
      <c r="AF735" s="431">
        <v>0</v>
      </c>
      <c r="AG735" s="431">
        <v>0</v>
      </c>
      <c r="AH735" s="431">
        <v>0</v>
      </c>
      <c r="AI735" s="431">
        <v>0</v>
      </c>
      <c r="AJ735" s="431">
        <v>0</v>
      </c>
      <c r="AK735" s="431">
        <v>0</v>
      </c>
      <c r="AL735" s="432">
        <v>0</v>
      </c>
      <c r="AM735" s="431">
        <v>0</v>
      </c>
      <c r="AN735" s="432">
        <v>0</v>
      </c>
      <c r="AO735" s="431">
        <v>0</v>
      </c>
      <c r="AP735" s="431">
        <v>0</v>
      </c>
      <c r="AQ735" s="431"/>
    </row>
    <row r="736" spans="1:43" ht="12.75" customHeight="1">
      <c r="A736" s="157">
        <v>735</v>
      </c>
      <c r="B736" s="345">
        <v>42184</v>
      </c>
      <c r="C736" s="360" t="s">
        <v>1308</v>
      </c>
      <c r="D736" s="430" t="s">
        <v>1250</v>
      </c>
      <c r="E736" s="430" t="s">
        <v>1308</v>
      </c>
      <c r="F736" s="430" t="s">
        <v>1347</v>
      </c>
      <c r="G736" s="359"/>
      <c r="H736" s="430" t="s">
        <v>7110</v>
      </c>
      <c r="I736" s="359"/>
      <c r="J736" s="430"/>
      <c r="K736" s="430" t="s">
        <v>7127</v>
      </c>
      <c r="L736" s="430" t="s">
        <v>1256</v>
      </c>
      <c r="M736" s="430" t="s">
        <v>7158</v>
      </c>
      <c r="N736" s="430" t="s">
        <v>7125</v>
      </c>
      <c r="O736" s="44">
        <v>7553</v>
      </c>
      <c r="P736" s="422"/>
      <c r="Q736" s="422"/>
      <c r="R736" s="431"/>
      <c r="S736" s="431">
        <v>0</v>
      </c>
      <c r="T736" s="431">
        <v>0</v>
      </c>
      <c r="U736" s="431">
        <v>0</v>
      </c>
      <c r="V736" s="431">
        <v>0</v>
      </c>
      <c r="W736" s="431">
        <v>0</v>
      </c>
      <c r="X736" s="431">
        <v>7553</v>
      </c>
      <c r="Y736" s="431">
        <v>0</v>
      </c>
      <c r="Z736" s="431">
        <v>0</v>
      </c>
      <c r="AA736" s="431">
        <v>0</v>
      </c>
      <c r="AB736" s="431">
        <v>0</v>
      </c>
      <c r="AC736" s="431">
        <v>0</v>
      </c>
      <c r="AD736" s="431">
        <v>0</v>
      </c>
      <c r="AE736" s="431">
        <v>0</v>
      </c>
      <c r="AF736" s="431">
        <v>0</v>
      </c>
      <c r="AG736" s="431">
        <v>15106</v>
      </c>
      <c r="AH736" s="431">
        <v>0</v>
      </c>
      <c r="AI736" s="431">
        <v>7553</v>
      </c>
      <c r="AJ736" s="431">
        <v>0</v>
      </c>
      <c r="AK736" s="431">
        <v>0</v>
      </c>
      <c r="AL736" s="432">
        <v>0</v>
      </c>
      <c r="AM736" s="431">
        <v>0</v>
      </c>
      <c r="AN736" s="432">
        <v>0</v>
      </c>
      <c r="AO736" s="431">
        <v>0</v>
      </c>
      <c r="AP736" s="431">
        <v>0</v>
      </c>
      <c r="AQ736" s="431"/>
    </row>
    <row r="737" spans="1:43" ht="12.75" customHeight="1">
      <c r="A737" s="157">
        <v>736</v>
      </c>
      <c r="B737" s="345">
        <v>42184</v>
      </c>
      <c r="C737" s="360" t="s">
        <v>1308</v>
      </c>
      <c r="D737" s="430" t="s">
        <v>1250</v>
      </c>
      <c r="E737" s="430" t="s">
        <v>1308</v>
      </c>
      <c r="F737" s="430" t="s">
        <v>1347</v>
      </c>
      <c r="G737" s="359"/>
      <c r="H737" s="430" t="s">
        <v>1348</v>
      </c>
      <c r="I737" s="359"/>
      <c r="J737" s="430"/>
      <c r="K737" s="430" t="s">
        <v>7127</v>
      </c>
      <c r="L737" s="430" t="s">
        <v>1256</v>
      </c>
      <c r="M737" s="430" t="s">
        <v>7158</v>
      </c>
      <c r="N737" s="430" t="s">
        <v>7125</v>
      </c>
      <c r="O737" s="44">
        <v>1545</v>
      </c>
      <c r="P737" s="422"/>
      <c r="Q737" s="422"/>
      <c r="R737" s="431"/>
      <c r="S737" s="431">
        <v>0</v>
      </c>
      <c r="T737" s="431">
        <v>0</v>
      </c>
      <c r="U737" s="431">
        <v>0</v>
      </c>
      <c r="V737" s="431">
        <v>0</v>
      </c>
      <c r="W737" s="431">
        <v>0</v>
      </c>
      <c r="X737" s="431">
        <v>1545</v>
      </c>
      <c r="Y737" s="431">
        <v>0</v>
      </c>
      <c r="Z737" s="431">
        <v>0</v>
      </c>
      <c r="AA737" s="431">
        <v>0</v>
      </c>
      <c r="AB737" s="431">
        <v>0</v>
      </c>
      <c r="AC737" s="431">
        <v>0</v>
      </c>
      <c r="AD737" s="431">
        <v>0</v>
      </c>
      <c r="AE737" s="431">
        <v>0</v>
      </c>
      <c r="AF737" s="431">
        <v>0</v>
      </c>
      <c r="AG737" s="431">
        <v>3090</v>
      </c>
      <c r="AH737" s="431">
        <v>0</v>
      </c>
      <c r="AI737" s="431">
        <v>1545</v>
      </c>
      <c r="AJ737" s="431">
        <v>0</v>
      </c>
      <c r="AK737" s="431">
        <v>0</v>
      </c>
      <c r="AL737" s="432">
        <v>0</v>
      </c>
      <c r="AM737" s="431">
        <v>0</v>
      </c>
      <c r="AN737" s="432">
        <v>0</v>
      </c>
      <c r="AO737" s="431">
        <v>0</v>
      </c>
      <c r="AP737" s="431">
        <v>0</v>
      </c>
      <c r="AQ737" s="431"/>
    </row>
    <row r="738" spans="1:43" ht="12.75" customHeight="1">
      <c r="A738" s="157">
        <v>737</v>
      </c>
      <c r="B738" s="345">
        <v>42184</v>
      </c>
      <c r="C738" s="360" t="s">
        <v>1308</v>
      </c>
      <c r="D738" s="430" t="s">
        <v>1250</v>
      </c>
      <c r="E738" s="430" t="s">
        <v>1308</v>
      </c>
      <c r="F738" s="430" t="s">
        <v>7095</v>
      </c>
      <c r="G738" s="359"/>
      <c r="H738" s="430" t="s">
        <v>7237</v>
      </c>
      <c r="I738" s="359"/>
      <c r="J738" s="430"/>
      <c r="K738" s="430" t="s">
        <v>7127</v>
      </c>
      <c r="L738" s="430" t="s">
        <v>1256</v>
      </c>
      <c r="M738" s="430" t="s">
        <v>7158</v>
      </c>
      <c r="N738" s="430" t="s">
        <v>7125</v>
      </c>
      <c r="O738" s="44">
        <v>61</v>
      </c>
      <c r="P738" s="422"/>
      <c r="Q738" s="422"/>
      <c r="R738" s="431"/>
      <c r="S738" s="431">
        <v>0</v>
      </c>
      <c r="T738" s="431">
        <v>0</v>
      </c>
      <c r="U738" s="431">
        <v>0</v>
      </c>
      <c r="V738" s="431">
        <v>0</v>
      </c>
      <c r="W738" s="431">
        <v>0</v>
      </c>
      <c r="X738" s="431">
        <v>61</v>
      </c>
      <c r="Y738" s="431">
        <v>0</v>
      </c>
      <c r="Z738" s="431">
        <v>0</v>
      </c>
      <c r="AA738" s="431">
        <v>0</v>
      </c>
      <c r="AB738" s="431">
        <v>0</v>
      </c>
      <c r="AC738" s="431">
        <v>0</v>
      </c>
      <c r="AD738" s="431">
        <v>0</v>
      </c>
      <c r="AE738" s="431">
        <v>0</v>
      </c>
      <c r="AF738" s="431">
        <v>0</v>
      </c>
      <c r="AG738" s="431">
        <v>122</v>
      </c>
      <c r="AH738" s="431">
        <v>0</v>
      </c>
      <c r="AI738" s="431">
        <v>61</v>
      </c>
      <c r="AJ738" s="431">
        <v>0</v>
      </c>
      <c r="AK738" s="431">
        <v>0</v>
      </c>
      <c r="AL738" s="432">
        <v>0</v>
      </c>
      <c r="AM738" s="431">
        <v>0</v>
      </c>
      <c r="AN738" s="432">
        <v>0</v>
      </c>
      <c r="AO738" s="431">
        <v>0</v>
      </c>
      <c r="AP738" s="431">
        <v>0</v>
      </c>
      <c r="AQ738" s="431"/>
    </row>
    <row r="739" spans="1:43" ht="12.75" customHeight="1">
      <c r="A739" s="157">
        <v>738</v>
      </c>
      <c r="B739" s="345">
        <v>42184</v>
      </c>
      <c r="C739" s="360" t="s">
        <v>1308</v>
      </c>
      <c r="D739" s="430" t="s">
        <v>1250</v>
      </c>
      <c r="E739" s="430" t="s">
        <v>1308</v>
      </c>
      <c r="F739" s="430" t="s">
        <v>7095</v>
      </c>
      <c r="G739" s="359"/>
      <c r="H739" s="430" t="s">
        <v>7103</v>
      </c>
      <c r="I739" s="359"/>
      <c r="J739" s="430"/>
      <c r="K739" s="430" t="s">
        <v>7127</v>
      </c>
      <c r="L739" s="430" t="s">
        <v>1256</v>
      </c>
      <c r="M739" s="430" t="s">
        <v>7158</v>
      </c>
      <c r="N739" s="430" t="s">
        <v>7125</v>
      </c>
      <c r="O739" s="44">
        <v>2000</v>
      </c>
      <c r="P739" s="422"/>
      <c r="Q739" s="422"/>
      <c r="R739" s="431"/>
      <c r="S739" s="431">
        <v>0</v>
      </c>
      <c r="T739" s="431">
        <v>0</v>
      </c>
      <c r="U739" s="431">
        <v>0</v>
      </c>
      <c r="V739" s="431">
        <v>0</v>
      </c>
      <c r="W739" s="431">
        <v>0</v>
      </c>
      <c r="X739" s="431">
        <v>2000</v>
      </c>
      <c r="Y739" s="431">
        <v>0</v>
      </c>
      <c r="Z739" s="431">
        <v>0</v>
      </c>
      <c r="AA739" s="431">
        <v>0</v>
      </c>
      <c r="AB739" s="431">
        <v>0</v>
      </c>
      <c r="AC739" s="431">
        <v>0</v>
      </c>
      <c r="AD739" s="431">
        <v>0</v>
      </c>
      <c r="AE739" s="431">
        <v>0</v>
      </c>
      <c r="AF739" s="431">
        <v>0</v>
      </c>
      <c r="AG739" s="431">
        <v>4000</v>
      </c>
      <c r="AH739" s="431">
        <v>0</v>
      </c>
      <c r="AI739" s="431">
        <v>2000</v>
      </c>
      <c r="AJ739" s="431">
        <v>0</v>
      </c>
      <c r="AK739" s="431">
        <v>0</v>
      </c>
      <c r="AL739" s="432">
        <v>0</v>
      </c>
      <c r="AM739" s="431">
        <v>0</v>
      </c>
      <c r="AN739" s="432">
        <v>0</v>
      </c>
      <c r="AO739" s="431">
        <v>0</v>
      </c>
      <c r="AP739" s="431">
        <v>0</v>
      </c>
      <c r="AQ739" s="431"/>
    </row>
    <row r="740" spans="1:43" ht="12.75" customHeight="1">
      <c r="A740" s="157">
        <v>739</v>
      </c>
      <c r="B740" s="345">
        <v>42184</v>
      </c>
      <c r="C740" s="360" t="s">
        <v>1308</v>
      </c>
      <c r="D740" s="430" t="s">
        <v>1250</v>
      </c>
      <c r="E740" s="430" t="s">
        <v>1308</v>
      </c>
      <c r="F740" s="430" t="s">
        <v>7095</v>
      </c>
      <c r="G740" s="359"/>
      <c r="H740" s="430" t="s">
        <v>7295</v>
      </c>
      <c r="I740" s="359"/>
      <c r="J740" s="430"/>
      <c r="K740" s="430" t="s">
        <v>7127</v>
      </c>
      <c r="L740" s="430" t="s">
        <v>1256</v>
      </c>
      <c r="M740" s="430" t="s">
        <v>7158</v>
      </c>
      <c r="N740" s="430" t="s">
        <v>7125</v>
      </c>
      <c r="O740" s="44">
        <v>485</v>
      </c>
      <c r="P740" s="422"/>
      <c r="Q740" s="422"/>
      <c r="R740" s="431"/>
      <c r="S740" s="431">
        <v>0</v>
      </c>
      <c r="T740" s="431">
        <v>0</v>
      </c>
      <c r="U740" s="431">
        <v>0</v>
      </c>
      <c r="V740" s="431">
        <v>0</v>
      </c>
      <c r="W740" s="431">
        <v>0</v>
      </c>
      <c r="X740" s="431">
        <v>485</v>
      </c>
      <c r="Y740" s="431">
        <v>0</v>
      </c>
      <c r="Z740" s="431">
        <v>0</v>
      </c>
      <c r="AA740" s="431">
        <v>0</v>
      </c>
      <c r="AB740" s="431">
        <v>0</v>
      </c>
      <c r="AC740" s="431">
        <v>0</v>
      </c>
      <c r="AD740" s="431">
        <v>0</v>
      </c>
      <c r="AE740" s="431">
        <v>0</v>
      </c>
      <c r="AF740" s="431">
        <v>0</v>
      </c>
      <c r="AG740" s="431">
        <v>970</v>
      </c>
      <c r="AH740" s="431">
        <v>0</v>
      </c>
      <c r="AI740" s="431">
        <v>1700</v>
      </c>
      <c r="AJ740" s="431">
        <v>0</v>
      </c>
      <c r="AK740" s="431">
        <v>0</v>
      </c>
      <c r="AL740" s="432">
        <v>0</v>
      </c>
      <c r="AM740" s="431">
        <v>0</v>
      </c>
      <c r="AN740" s="432">
        <v>0</v>
      </c>
      <c r="AO740" s="431">
        <v>0</v>
      </c>
      <c r="AP740" s="431">
        <v>0</v>
      </c>
      <c r="AQ740" s="431"/>
    </row>
    <row r="741" spans="1:43" ht="12.75" customHeight="1">
      <c r="A741" s="157">
        <v>740</v>
      </c>
      <c r="B741" s="345">
        <v>42184</v>
      </c>
      <c r="C741" s="360" t="s">
        <v>1308</v>
      </c>
      <c r="D741" s="430" t="s">
        <v>1250</v>
      </c>
      <c r="E741" s="430" t="s">
        <v>1308</v>
      </c>
      <c r="F741" s="430" t="s">
        <v>7095</v>
      </c>
      <c r="G741" s="359"/>
      <c r="H741" s="430" t="s">
        <v>7332</v>
      </c>
      <c r="I741" s="359"/>
      <c r="J741" s="430"/>
      <c r="K741" s="430" t="s">
        <v>7127</v>
      </c>
      <c r="L741" s="430" t="s">
        <v>1256</v>
      </c>
      <c r="M741" s="430" t="s">
        <v>7158</v>
      </c>
      <c r="N741" s="430" t="s">
        <v>7125</v>
      </c>
      <c r="O741" s="44">
        <v>60</v>
      </c>
      <c r="P741" s="422"/>
      <c r="Q741" s="422"/>
      <c r="R741" s="431"/>
      <c r="S741" s="431">
        <v>0</v>
      </c>
      <c r="T741" s="431">
        <v>0</v>
      </c>
      <c r="U741" s="431">
        <v>0</v>
      </c>
      <c r="V741" s="431">
        <v>0</v>
      </c>
      <c r="W741" s="431">
        <v>0</v>
      </c>
      <c r="X741" s="431">
        <v>60</v>
      </c>
      <c r="Y741" s="431">
        <v>0</v>
      </c>
      <c r="Z741" s="431">
        <v>0</v>
      </c>
      <c r="AA741" s="431">
        <v>0</v>
      </c>
      <c r="AB741" s="431">
        <v>0</v>
      </c>
      <c r="AC741" s="431">
        <v>0</v>
      </c>
      <c r="AD741" s="431">
        <v>0</v>
      </c>
      <c r="AE741" s="431">
        <v>0</v>
      </c>
      <c r="AF741" s="431">
        <v>0</v>
      </c>
      <c r="AG741" s="431">
        <v>120</v>
      </c>
      <c r="AH741" s="431">
        <v>0</v>
      </c>
      <c r="AI741" s="431">
        <v>60</v>
      </c>
      <c r="AJ741" s="431">
        <v>0</v>
      </c>
      <c r="AK741" s="431">
        <v>0</v>
      </c>
      <c r="AL741" s="432">
        <v>0</v>
      </c>
      <c r="AM741" s="431">
        <v>0</v>
      </c>
      <c r="AN741" s="432">
        <v>0</v>
      </c>
      <c r="AO741" s="431">
        <v>0</v>
      </c>
      <c r="AP741" s="431">
        <v>0</v>
      </c>
      <c r="AQ741" s="431"/>
    </row>
    <row r="742" spans="1:43" ht="12.75" customHeight="1">
      <c r="A742" s="157">
        <v>741</v>
      </c>
      <c r="B742" s="345">
        <v>42184</v>
      </c>
      <c r="C742" s="360" t="s">
        <v>1308</v>
      </c>
      <c r="D742" s="430" t="s">
        <v>1250</v>
      </c>
      <c r="E742" s="430" t="s">
        <v>1308</v>
      </c>
      <c r="F742" s="430" t="s">
        <v>7095</v>
      </c>
      <c r="G742" s="359"/>
      <c r="H742" s="430" t="s">
        <v>7096</v>
      </c>
      <c r="I742" s="359"/>
      <c r="J742" s="430"/>
      <c r="K742" s="430" t="s">
        <v>7127</v>
      </c>
      <c r="L742" s="430" t="s">
        <v>1256</v>
      </c>
      <c r="M742" s="430" t="s">
        <v>7158</v>
      </c>
      <c r="N742" s="430" t="s">
        <v>7125</v>
      </c>
      <c r="O742" s="44">
        <v>1000</v>
      </c>
      <c r="P742" s="422"/>
      <c r="Q742" s="422"/>
      <c r="R742" s="431"/>
      <c r="S742" s="431">
        <v>0</v>
      </c>
      <c r="T742" s="431">
        <v>0</v>
      </c>
      <c r="U742" s="431">
        <v>0</v>
      </c>
      <c r="V742" s="431">
        <v>0</v>
      </c>
      <c r="W742" s="431">
        <v>0</v>
      </c>
      <c r="X742" s="431">
        <v>1000</v>
      </c>
      <c r="Y742" s="431">
        <v>0</v>
      </c>
      <c r="Z742" s="431">
        <v>0</v>
      </c>
      <c r="AA742" s="431">
        <v>0</v>
      </c>
      <c r="AB742" s="431">
        <v>0</v>
      </c>
      <c r="AC742" s="431">
        <v>0</v>
      </c>
      <c r="AD742" s="431">
        <v>0</v>
      </c>
      <c r="AE742" s="431">
        <v>0</v>
      </c>
      <c r="AF742" s="431">
        <v>0</v>
      </c>
      <c r="AG742" s="431">
        <v>0</v>
      </c>
      <c r="AH742" s="431">
        <v>1000</v>
      </c>
      <c r="AI742" s="431">
        <v>1000</v>
      </c>
      <c r="AJ742" s="431">
        <v>0</v>
      </c>
      <c r="AK742" s="431">
        <v>0</v>
      </c>
      <c r="AL742" s="432">
        <v>0</v>
      </c>
      <c r="AM742" s="431">
        <v>0</v>
      </c>
      <c r="AN742" s="432">
        <v>0</v>
      </c>
      <c r="AO742" s="431">
        <v>0</v>
      </c>
      <c r="AP742" s="431">
        <v>0</v>
      </c>
      <c r="AQ742" s="431"/>
    </row>
    <row r="743" spans="1:43" ht="12.75" customHeight="1">
      <c r="A743" s="157">
        <v>742</v>
      </c>
      <c r="B743" s="345">
        <v>42184</v>
      </c>
      <c r="C743" s="360" t="s">
        <v>1308</v>
      </c>
      <c r="D743" s="430" t="s">
        <v>1250</v>
      </c>
      <c r="E743" s="430" t="s">
        <v>1308</v>
      </c>
      <c r="F743" s="430" t="s">
        <v>7095</v>
      </c>
      <c r="G743" s="359"/>
      <c r="H743" s="430" t="s">
        <v>7236</v>
      </c>
      <c r="I743" s="359"/>
      <c r="J743" s="430"/>
      <c r="K743" s="430" t="s">
        <v>7127</v>
      </c>
      <c r="L743" s="430" t="s">
        <v>1256</v>
      </c>
      <c r="M743" s="430" t="s">
        <v>7158</v>
      </c>
      <c r="N743" s="430" t="s">
        <v>7125</v>
      </c>
      <c r="O743" s="44">
        <v>1500</v>
      </c>
      <c r="P743" s="422"/>
      <c r="Q743" s="422"/>
      <c r="R743" s="431"/>
      <c r="S743" s="431">
        <v>0</v>
      </c>
      <c r="T743" s="431">
        <v>0</v>
      </c>
      <c r="U743" s="431">
        <v>0</v>
      </c>
      <c r="V743" s="431">
        <v>0</v>
      </c>
      <c r="W743" s="431">
        <v>0</v>
      </c>
      <c r="X743" s="431">
        <v>1500</v>
      </c>
      <c r="Y743" s="431">
        <v>0</v>
      </c>
      <c r="Z743" s="431">
        <v>0</v>
      </c>
      <c r="AA743" s="431">
        <v>0</v>
      </c>
      <c r="AB743" s="431">
        <v>0</v>
      </c>
      <c r="AC743" s="431">
        <v>0</v>
      </c>
      <c r="AD743" s="431">
        <v>0</v>
      </c>
      <c r="AE743" s="431">
        <v>0</v>
      </c>
      <c r="AF743" s="431">
        <v>0</v>
      </c>
      <c r="AG743" s="431">
        <v>2000</v>
      </c>
      <c r="AH743" s="431">
        <v>0</v>
      </c>
      <c r="AI743" s="431">
        <v>1500</v>
      </c>
      <c r="AJ743" s="431">
        <v>0</v>
      </c>
      <c r="AK743" s="431">
        <v>0</v>
      </c>
      <c r="AL743" s="432">
        <v>0</v>
      </c>
      <c r="AM743" s="431">
        <v>0</v>
      </c>
      <c r="AN743" s="432">
        <v>0</v>
      </c>
      <c r="AO743" s="431">
        <v>0</v>
      </c>
      <c r="AP743" s="431">
        <v>0</v>
      </c>
      <c r="AQ743" s="431"/>
    </row>
    <row r="744" spans="1:43" ht="12.75" customHeight="1">
      <c r="A744" s="157">
        <v>743</v>
      </c>
      <c r="B744" s="345">
        <v>42184</v>
      </c>
      <c r="C744" s="48" t="s">
        <v>1321</v>
      </c>
      <c r="D744" s="430" t="s">
        <v>1251</v>
      </c>
      <c r="E744" s="430" t="s">
        <v>1308</v>
      </c>
      <c r="F744" s="430" t="s">
        <v>1347</v>
      </c>
      <c r="G744" s="359"/>
      <c r="H744" s="355" t="s">
        <v>24</v>
      </c>
      <c r="I744" s="359"/>
      <c r="J744" s="430"/>
      <c r="K744" s="430" t="s">
        <v>7127</v>
      </c>
      <c r="L744" s="430" t="s">
        <v>1256</v>
      </c>
      <c r="M744" s="430" t="s">
        <v>7158</v>
      </c>
      <c r="N744" s="430" t="s">
        <v>1261</v>
      </c>
      <c r="O744" s="53">
        <v>1341</v>
      </c>
      <c r="P744" s="422"/>
      <c r="Q744" s="163"/>
      <c r="R744" s="431"/>
      <c r="S744" s="431">
        <v>0</v>
      </c>
      <c r="T744" s="431">
        <v>0</v>
      </c>
      <c r="U744" s="347">
        <v>0</v>
      </c>
      <c r="V744" s="347">
        <v>0</v>
      </c>
      <c r="W744" s="347">
        <v>0</v>
      </c>
      <c r="X744" s="347">
        <v>1341</v>
      </c>
      <c r="Y744" s="431">
        <v>0</v>
      </c>
      <c r="Z744" s="431">
        <v>0</v>
      </c>
      <c r="AA744" s="431">
        <v>0</v>
      </c>
      <c r="AB744" s="431">
        <v>0</v>
      </c>
      <c r="AC744" s="431">
        <v>0</v>
      </c>
      <c r="AD744" s="431">
        <v>0</v>
      </c>
      <c r="AE744" s="431">
        <v>0</v>
      </c>
      <c r="AF744" s="431">
        <v>0</v>
      </c>
      <c r="AG744" s="347"/>
      <c r="AH744" s="431">
        <v>0</v>
      </c>
      <c r="AI744" s="347">
        <v>1341</v>
      </c>
      <c r="AJ744" s="431">
        <v>0</v>
      </c>
      <c r="AK744" s="431">
        <v>0</v>
      </c>
      <c r="AL744" s="432">
        <v>0</v>
      </c>
      <c r="AM744" s="431">
        <v>0</v>
      </c>
      <c r="AN744" s="432">
        <v>0</v>
      </c>
      <c r="AO744" s="431">
        <v>0</v>
      </c>
      <c r="AP744" s="431">
        <v>0</v>
      </c>
      <c r="AQ744" s="431"/>
    </row>
    <row r="745" spans="1:43" ht="12.75" customHeight="1">
      <c r="A745" s="157">
        <v>744</v>
      </c>
      <c r="B745" s="345">
        <v>42185</v>
      </c>
      <c r="C745" s="415" t="s">
        <v>1289</v>
      </c>
      <c r="D745" s="415" t="s">
        <v>1251</v>
      </c>
      <c r="E745" s="430" t="s">
        <v>1289</v>
      </c>
      <c r="F745" s="415" t="s">
        <v>7101</v>
      </c>
      <c r="G745" s="60"/>
      <c r="H745" s="415" t="s">
        <v>7122</v>
      </c>
      <c r="I745" s="60"/>
      <c r="J745" s="415"/>
      <c r="K745" s="415" t="s">
        <v>7127</v>
      </c>
      <c r="L745" s="415" t="s">
        <v>1256</v>
      </c>
      <c r="M745" s="415" t="s">
        <v>7158</v>
      </c>
      <c r="N745" s="415" t="s">
        <v>1261</v>
      </c>
      <c r="O745" s="63">
        <v>200</v>
      </c>
      <c r="P745" s="63">
        <v>200</v>
      </c>
      <c r="Q745" s="63"/>
      <c r="R745" s="422"/>
      <c r="S745" s="422">
        <v>0</v>
      </c>
      <c r="T745" s="422">
        <v>0</v>
      </c>
      <c r="U745" s="422">
        <v>0</v>
      </c>
      <c r="V745" s="422">
        <v>1200</v>
      </c>
      <c r="W745" s="422">
        <v>1200</v>
      </c>
      <c r="X745" s="422">
        <v>0</v>
      </c>
      <c r="Y745" s="422">
        <v>0</v>
      </c>
      <c r="Z745" s="422">
        <v>0</v>
      </c>
      <c r="AA745" s="422">
        <v>0</v>
      </c>
      <c r="AB745" s="422">
        <v>200</v>
      </c>
      <c r="AC745" s="422">
        <v>0</v>
      </c>
      <c r="AD745" s="422">
        <v>0</v>
      </c>
      <c r="AE745" s="422">
        <v>0</v>
      </c>
      <c r="AF745" s="422">
        <v>0</v>
      </c>
      <c r="AG745" s="422">
        <v>0</v>
      </c>
      <c r="AH745" s="422">
        <v>0</v>
      </c>
      <c r="AI745" s="422">
        <v>200</v>
      </c>
      <c r="AJ745" s="422">
        <v>200</v>
      </c>
      <c r="AK745" s="422">
        <v>200</v>
      </c>
      <c r="AL745" s="45">
        <v>0</v>
      </c>
      <c r="AM745" s="422">
        <v>0</v>
      </c>
      <c r="AN745" s="45">
        <v>0</v>
      </c>
      <c r="AO745" s="422">
        <v>0</v>
      </c>
      <c r="AP745" s="422">
        <v>1200</v>
      </c>
      <c r="AQ745" s="431"/>
    </row>
    <row r="746" spans="1:43" ht="12.75" customHeight="1">
      <c r="A746" s="157">
        <v>745</v>
      </c>
      <c r="B746" s="345">
        <v>42185</v>
      </c>
      <c r="C746" s="360" t="s">
        <v>1321</v>
      </c>
      <c r="D746" s="430" t="s">
        <v>1251</v>
      </c>
      <c r="E746" s="51" t="s">
        <v>1321</v>
      </c>
      <c r="F746" s="51" t="s">
        <v>7101</v>
      </c>
      <c r="G746" s="359"/>
      <c r="H746" s="51" t="s">
        <v>7299</v>
      </c>
      <c r="I746" s="359"/>
      <c r="J746" s="51" t="s">
        <v>7169</v>
      </c>
      <c r="K746" s="51" t="s">
        <v>1259</v>
      </c>
      <c r="L746" s="430" t="s">
        <v>1256</v>
      </c>
      <c r="M746" s="430" t="s">
        <v>7158</v>
      </c>
      <c r="N746" s="430" t="s">
        <v>1261</v>
      </c>
      <c r="O746" s="50">
        <v>7</v>
      </c>
      <c r="P746" s="58">
        <v>7</v>
      </c>
      <c r="Q746" s="58"/>
      <c r="R746" s="431"/>
      <c r="S746" s="50">
        <v>0</v>
      </c>
      <c r="T746" s="50">
        <v>0</v>
      </c>
      <c r="U746" s="50">
        <v>7</v>
      </c>
      <c r="V746" s="50">
        <v>42</v>
      </c>
      <c r="W746" s="50">
        <v>42</v>
      </c>
      <c r="X746" s="50">
        <v>7</v>
      </c>
      <c r="Y746" s="50">
        <v>7</v>
      </c>
      <c r="Z746" s="50">
        <v>0</v>
      </c>
      <c r="AA746" s="50">
        <v>0</v>
      </c>
      <c r="AB746" s="50">
        <v>7</v>
      </c>
      <c r="AC746" s="50">
        <v>7</v>
      </c>
      <c r="AD746" s="431">
        <v>0</v>
      </c>
      <c r="AE746" s="431">
        <v>0</v>
      </c>
      <c r="AF746" s="431">
        <v>0</v>
      </c>
      <c r="AG746" s="50">
        <v>0</v>
      </c>
      <c r="AH746" s="431">
        <v>0</v>
      </c>
      <c r="AI746" s="50">
        <v>7</v>
      </c>
      <c r="AJ746" s="422">
        <v>0</v>
      </c>
      <c r="AK746" s="422">
        <v>0</v>
      </c>
      <c r="AL746" s="422">
        <v>0</v>
      </c>
      <c r="AM746" s="422">
        <v>0</v>
      </c>
      <c r="AN746" s="422">
        <v>0</v>
      </c>
      <c r="AO746" s="422">
        <v>0</v>
      </c>
      <c r="AP746" s="422">
        <v>0</v>
      </c>
      <c r="AQ746" s="431"/>
    </row>
    <row r="747" spans="1:43" ht="12.75" customHeight="1">
      <c r="A747" s="157">
        <v>746</v>
      </c>
      <c r="B747" s="345">
        <v>42185</v>
      </c>
      <c r="C747" s="360" t="s">
        <v>1321</v>
      </c>
      <c r="D747" s="430" t="s">
        <v>1251</v>
      </c>
      <c r="E747" s="51" t="s">
        <v>1321</v>
      </c>
      <c r="F747" s="51" t="s">
        <v>7101</v>
      </c>
      <c r="G747" s="359"/>
      <c r="H747" s="51" t="s">
        <v>7299</v>
      </c>
      <c r="I747" s="359"/>
      <c r="J747" s="51" t="s">
        <v>7169</v>
      </c>
      <c r="K747" s="51" t="s">
        <v>1259</v>
      </c>
      <c r="L747" s="430" t="s">
        <v>1256</v>
      </c>
      <c r="M747" s="430" t="s">
        <v>7158</v>
      </c>
      <c r="N747" s="430" t="s">
        <v>1261</v>
      </c>
      <c r="O747" s="50">
        <v>25</v>
      </c>
      <c r="P747" s="58">
        <v>25</v>
      </c>
      <c r="Q747" s="58"/>
      <c r="R747" s="431"/>
      <c r="S747" s="50">
        <v>0</v>
      </c>
      <c r="T747" s="50">
        <v>0</v>
      </c>
      <c r="U747" s="50">
        <v>25</v>
      </c>
      <c r="V747" s="50">
        <v>150</v>
      </c>
      <c r="W747" s="50">
        <v>150</v>
      </c>
      <c r="X747" s="50">
        <v>25</v>
      </c>
      <c r="Y747" s="50">
        <v>25</v>
      </c>
      <c r="Z747" s="50">
        <v>0</v>
      </c>
      <c r="AA747" s="50">
        <v>0</v>
      </c>
      <c r="AB747" s="50">
        <v>25</v>
      </c>
      <c r="AC747" s="50">
        <v>25</v>
      </c>
      <c r="AD747" s="431">
        <v>0</v>
      </c>
      <c r="AE747" s="431">
        <v>0</v>
      </c>
      <c r="AF747" s="431">
        <v>0</v>
      </c>
      <c r="AG747" s="50">
        <v>0</v>
      </c>
      <c r="AH747" s="431">
        <v>0</v>
      </c>
      <c r="AI747" s="50">
        <v>25</v>
      </c>
      <c r="AJ747" s="422">
        <v>0</v>
      </c>
      <c r="AK747" s="422">
        <v>0</v>
      </c>
      <c r="AL747" s="422">
        <v>0</v>
      </c>
      <c r="AM747" s="422">
        <v>0</v>
      </c>
      <c r="AN747" s="422">
        <v>0</v>
      </c>
      <c r="AO747" s="422">
        <v>0</v>
      </c>
      <c r="AP747" s="422">
        <v>0</v>
      </c>
      <c r="AQ747" s="431"/>
    </row>
    <row r="748" spans="1:43" ht="12.75" customHeight="1">
      <c r="A748" s="157">
        <v>747</v>
      </c>
      <c r="B748" s="345">
        <v>42185</v>
      </c>
      <c r="C748" s="360" t="s">
        <v>1308</v>
      </c>
      <c r="D748" s="430" t="s">
        <v>1250</v>
      </c>
      <c r="E748" s="430" t="s">
        <v>1308</v>
      </c>
      <c r="F748" s="430" t="s">
        <v>7111</v>
      </c>
      <c r="G748" s="359"/>
      <c r="H748" s="430" t="s">
        <v>7217</v>
      </c>
      <c r="I748" s="359"/>
      <c r="J748" s="430"/>
      <c r="K748" s="430" t="s">
        <v>7127</v>
      </c>
      <c r="L748" s="430" t="s">
        <v>1256</v>
      </c>
      <c r="M748" s="430" t="s">
        <v>7158</v>
      </c>
      <c r="N748" s="430" t="s">
        <v>7125</v>
      </c>
      <c r="O748" s="44">
        <v>3518</v>
      </c>
      <c r="P748" s="422"/>
      <c r="Q748" s="422"/>
      <c r="R748" s="431"/>
      <c r="S748" s="431">
        <v>0</v>
      </c>
      <c r="T748" s="431">
        <v>0</v>
      </c>
      <c r="U748" s="431">
        <v>0</v>
      </c>
      <c r="V748" s="431">
        <v>0</v>
      </c>
      <c r="W748" s="431">
        <v>0</v>
      </c>
      <c r="X748" s="431">
        <v>3518</v>
      </c>
      <c r="Y748" s="431">
        <v>0</v>
      </c>
      <c r="Z748" s="431">
        <v>0</v>
      </c>
      <c r="AA748" s="431">
        <v>0</v>
      </c>
      <c r="AB748" s="431">
        <v>0</v>
      </c>
      <c r="AC748" s="431">
        <v>0</v>
      </c>
      <c r="AD748" s="431">
        <v>0</v>
      </c>
      <c r="AE748" s="431">
        <v>0</v>
      </c>
      <c r="AF748" s="431">
        <v>0</v>
      </c>
      <c r="AG748" s="431">
        <v>7036</v>
      </c>
      <c r="AH748" s="431">
        <v>0</v>
      </c>
      <c r="AI748" s="431">
        <v>3518</v>
      </c>
      <c r="AJ748" s="431">
        <v>0</v>
      </c>
      <c r="AK748" s="431">
        <v>0</v>
      </c>
      <c r="AL748" s="432">
        <v>0</v>
      </c>
      <c r="AM748" s="431">
        <v>0</v>
      </c>
      <c r="AN748" s="432">
        <v>0</v>
      </c>
      <c r="AO748" s="431">
        <v>0</v>
      </c>
      <c r="AP748" s="431">
        <v>0</v>
      </c>
      <c r="AQ748" s="431"/>
    </row>
    <row r="749" spans="1:43" ht="12.75" customHeight="1">
      <c r="A749" s="157">
        <v>748</v>
      </c>
      <c r="B749" s="348">
        <v>42185</v>
      </c>
      <c r="C749" s="54" t="s">
        <v>1321</v>
      </c>
      <c r="D749" s="430" t="s">
        <v>1251</v>
      </c>
      <c r="E749" s="430" t="s">
        <v>1308</v>
      </c>
      <c r="F749" s="430" t="s">
        <v>1347</v>
      </c>
      <c r="G749" s="359"/>
      <c r="H749" s="61" t="s">
        <v>24</v>
      </c>
      <c r="I749" s="359"/>
      <c r="J749" s="430"/>
      <c r="K749" s="430" t="s">
        <v>7127</v>
      </c>
      <c r="L749" s="430" t="s">
        <v>1256</v>
      </c>
      <c r="M749" s="430" t="s">
        <v>7158</v>
      </c>
      <c r="N749" s="430" t="s">
        <v>1261</v>
      </c>
      <c r="O749" s="53">
        <v>1500</v>
      </c>
      <c r="P749" s="422"/>
      <c r="Q749" s="163"/>
      <c r="R749" s="431"/>
      <c r="S749" s="431">
        <v>0</v>
      </c>
      <c r="T749" s="431">
        <v>0</v>
      </c>
      <c r="U749" s="350">
        <v>0</v>
      </c>
      <c r="V749" s="347">
        <v>0</v>
      </c>
      <c r="W749" s="350">
        <v>0</v>
      </c>
      <c r="X749" s="350">
        <v>1500</v>
      </c>
      <c r="Y749" s="431">
        <v>0</v>
      </c>
      <c r="Z749" s="431">
        <v>0</v>
      </c>
      <c r="AA749" s="350"/>
      <c r="AB749" s="350"/>
      <c r="AC749" s="350"/>
      <c r="AD749" s="431">
        <v>0</v>
      </c>
      <c r="AE749" s="431">
        <v>0</v>
      </c>
      <c r="AF749" s="431">
        <v>0</v>
      </c>
      <c r="AG749" s="350"/>
      <c r="AH749" s="431">
        <v>0</v>
      </c>
      <c r="AI749" s="350">
        <v>1500</v>
      </c>
      <c r="AJ749" s="431">
        <v>0</v>
      </c>
      <c r="AK749" s="431">
        <v>0</v>
      </c>
      <c r="AL749" s="432">
        <v>0</v>
      </c>
      <c r="AM749" s="431">
        <v>0</v>
      </c>
      <c r="AN749" s="432">
        <v>0</v>
      </c>
      <c r="AO749" s="431">
        <v>0</v>
      </c>
      <c r="AP749" s="431">
        <v>0</v>
      </c>
      <c r="AQ749" s="431"/>
    </row>
    <row r="750" spans="1:43" ht="12.75" customHeight="1">
      <c r="A750" s="157">
        <v>749</v>
      </c>
      <c r="B750" s="348">
        <v>42186</v>
      </c>
      <c r="C750" s="415" t="s">
        <v>1289</v>
      </c>
      <c r="D750" s="415" t="s">
        <v>1251</v>
      </c>
      <c r="E750" s="415" t="s">
        <v>1289</v>
      </c>
      <c r="F750" s="415" t="s">
        <v>7095</v>
      </c>
      <c r="G750" s="60"/>
      <c r="H750" s="415" t="s">
        <v>7096</v>
      </c>
      <c r="I750" s="60"/>
      <c r="J750" s="415"/>
      <c r="K750" s="415" t="s">
        <v>7127</v>
      </c>
      <c r="L750" s="415" t="s">
        <v>1256</v>
      </c>
      <c r="M750" s="415" t="s">
        <v>7158</v>
      </c>
      <c r="N750" s="415" t="s">
        <v>1261</v>
      </c>
      <c r="O750" s="422">
        <v>200</v>
      </c>
      <c r="P750" s="422">
        <v>200</v>
      </c>
      <c r="Q750" s="422"/>
      <c r="R750" s="422"/>
      <c r="S750" s="431">
        <v>0</v>
      </c>
      <c r="T750" s="431">
        <v>0</v>
      </c>
      <c r="U750" s="431">
        <v>0</v>
      </c>
      <c r="V750" s="419">
        <v>1200</v>
      </c>
      <c r="W750" s="419">
        <v>1200</v>
      </c>
      <c r="X750" s="419">
        <v>0</v>
      </c>
      <c r="Y750" s="431">
        <v>0</v>
      </c>
      <c r="Z750" s="431">
        <v>0</v>
      </c>
      <c r="AA750" s="422">
        <v>0</v>
      </c>
      <c r="AB750" s="422">
        <v>200</v>
      </c>
      <c r="AC750" s="422">
        <v>200</v>
      </c>
      <c r="AD750" s="431">
        <v>0</v>
      </c>
      <c r="AE750" s="431">
        <v>0</v>
      </c>
      <c r="AF750" s="431">
        <v>0</v>
      </c>
      <c r="AG750" s="431">
        <v>0</v>
      </c>
      <c r="AH750" s="431">
        <v>0</v>
      </c>
      <c r="AI750" s="422">
        <v>200</v>
      </c>
      <c r="AJ750" s="431">
        <v>0</v>
      </c>
      <c r="AK750" s="422">
        <v>200</v>
      </c>
      <c r="AL750" s="431">
        <v>0</v>
      </c>
      <c r="AM750" s="431">
        <v>0</v>
      </c>
      <c r="AN750" s="431">
        <v>0</v>
      </c>
      <c r="AO750" s="431">
        <v>0</v>
      </c>
      <c r="AP750" s="422">
        <v>1200</v>
      </c>
      <c r="AQ750" s="431"/>
    </row>
    <row r="751" spans="1:43" s="62" customFormat="1" ht="12.75" customHeight="1">
      <c r="A751" s="157">
        <v>750</v>
      </c>
      <c r="B751" s="345">
        <v>42186</v>
      </c>
      <c r="C751" s="415" t="s">
        <v>1289</v>
      </c>
      <c r="D751" s="415" t="s">
        <v>1251</v>
      </c>
      <c r="E751" s="415" t="s">
        <v>1289</v>
      </c>
      <c r="F751" s="415" t="s">
        <v>7231</v>
      </c>
      <c r="G751" s="60"/>
      <c r="H751" s="415" t="s">
        <v>7286</v>
      </c>
      <c r="I751" s="60"/>
      <c r="J751" s="415"/>
      <c r="K751" s="415" t="s">
        <v>7127</v>
      </c>
      <c r="L751" s="415" t="s">
        <v>1256</v>
      </c>
      <c r="M751" s="415" t="s">
        <v>7158</v>
      </c>
      <c r="N751" s="415" t="s">
        <v>1261</v>
      </c>
      <c r="O751" s="63">
        <v>325</v>
      </c>
      <c r="P751" s="63">
        <v>325</v>
      </c>
      <c r="Q751" s="63"/>
      <c r="R751" s="422"/>
      <c r="S751" s="422">
        <v>0</v>
      </c>
      <c r="T751" s="422">
        <v>0</v>
      </c>
      <c r="U751" s="422">
        <v>0</v>
      </c>
      <c r="V751" s="419">
        <v>1950</v>
      </c>
      <c r="W751" s="419">
        <v>1950</v>
      </c>
      <c r="X751" s="419">
        <v>0</v>
      </c>
      <c r="Y751" s="422">
        <v>0</v>
      </c>
      <c r="Z751" s="422">
        <v>0</v>
      </c>
      <c r="AA751" s="422">
        <v>325</v>
      </c>
      <c r="AB751" s="422">
        <v>325</v>
      </c>
      <c r="AC751" s="422">
        <v>325</v>
      </c>
      <c r="AD751" s="422">
        <v>0</v>
      </c>
      <c r="AE751" s="422">
        <v>0</v>
      </c>
      <c r="AF751" s="422">
        <v>0</v>
      </c>
      <c r="AG751" s="422">
        <v>0</v>
      </c>
      <c r="AH751" s="422">
        <v>0</v>
      </c>
      <c r="AI751" s="422">
        <v>325</v>
      </c>
      <c r="AJ751" s="422">
        <v>0</v>
      </c>
      <c r="AK751" s="422">
        <v>325</v>
      </c>
      <c r="AL751" s="422">
        <v>0</v>
      </c>
      <c r="AM751" s="422">
        <v>0</v>
      </c>
      <c r="AN751" s="422">
        <v>0</v>
      </c>
      <c r="AO751" s="422">
        <v>0</v>
      </c>
      <c r="AP751" s="422">
        <v>1950</v>
      </c>
      <c r="AQ751" s="422"/>
    </row>
    <row r="752" spans="1:43" ht="12.75" customHeight="1">
      <c r="A752" s="157">
        <v>751</v>
      </c>
      <c r="B752" s="345">
        <v>42186</v>
      </c>
      <c r="C752" s="360" t="s">
        <v>1289</v>
      </c>
      <c r="D752" s="430" t="s">
        <v>1251</v>
      </c>
      <c r="E752" s="430" t="s">
        <v>1289</v>
      </c>
      <c r="F752" s="415" t="s">
        <v>7095</v>
      </c>
      <c r="G752" s="359"/>
      <c r="H752" s="415" t="s">
        <v>7096</v>
      </c>
      <c r="I752" s="359"/>
      <c r="J752" s="430"/>
      <c r="K752" s="430" t="s">
        <v>7127</v>
      </c>
      <c r="L752" s="430" t="s">
        <v>1256</v>
      </c>
      <c r="M752" s="430" t="s">
        <v>7158</v>
      </c>
      <c r="N752" s="430" t="s">
        <v>1261</v>
      </c>
      <c r="O752" s="63">
        <v>200</v>
      </c>
      <c r="P752" s="63">
        <v>200</v>
      </c>
      <c r="Q752" s="63"/>
      <c r="R752" s="431"/>
      <c r="S752" s="431">
        <v>0</v>
      </c>
      <c r="T752" s="431">
        <v>0</v>
      </c>
      <c r="U752" s="431">
        <v>0</v>
      </c>
      <c r="V752" s="419">
        <v>1200</v>
      </c>
      <c r="W752" s="419">
        <v>1200</v>
      </c>
      <c r="X752" s="419">
        <v>0</v>
      </c>
      <c r="Y752" s="431">
        <v>0</v>
      </c>
      <c r="Z752" s="431">
        <v>0</v>
      </c>
      <c r="AA752" s="422">
        <v>0</v>
      </c>
      <c r="AB752" s="422">
        <v>200</v>
      </c>
      <c r="AC752" s="422">
        <v>200</v>
      </c>
      <c r="AD752" s="431">
        <v>0</v>
      </c>
      <c r="AE752" s="431">
        <v>0</v>
      </c>
      <c r="AF752" s="431">
        <v>0</v>
      </c>
      <c r="AG752" s="431">
        <v>0</v>
      </c>
      <c r="AH752" s="431">
        <v>0</v>
      </c>
      <c r="AI752" s="422">
        <v>200</v>
      </c>
      <c r="AJ752" s="431">
        <v>0</v>
      </c>
      <c r="AK752" s="422">
        <v>200</v>
      </c>
      <c r="AL752" s="431">
        <v>0</v>
      </c>
      <c r="AM752" s="431">
        <v>0</v>
      </c>
      <c r="AN752" s="431">
        <v>0</v>
      </c>
      <c r="AO752" s="431">
        <v>0</v>
      </c>
      <c r="AP752" s="422">
        <v>1200</v>
      </c>
      <c r="AQ752" s="431"/>
    </row>
    <row r="753" spans="1:43" ht="12.75" customHeight="1">
      <c r="A753" s="157">
        <v>752</v>
      </c>
      <c r="B753" s="418">
        <v>42186</v>
      </c>
      <c r="C753" s="360" t="s">
        <v>1321</v>
      </c>
      <c r="D753" s="430" t="s">
        <v>1251</v>
      </c>
      <c r="E753" s="66" t="s">
        <v>1321</v>
      </c>
      <c r="F753" s="73" t="s">
        <v>7101</v>
      </c>
      <c r="G753" s="359"/>
      <c r="H753" s="67" t="s">
        <v>7299</v>
      </c>
      <c r="I753" s="359"/>
      <c r="J753" s="68" t="s">
        <v>7169</v>
      </c>
      <c r="K753" s="69" t="s">
        <v>1259</v>
      </c>
      <c r="L753" s="430" t="s">
        <v>1256</v>
      </c>
      <c r="M753" s="430" t="s">
        <v>7158</v>
      </c>
      <c r="N753" s="430" t="s">
        <v>1261</v>
      </c>
      <c r="O753" s="74">
        <v>31</v>
      </c>
      <c r="P753" s="74">
        <v>31</v>
      </c>
      <c r="Q753" s="80"/>
      <c r="R753" s="431"/>
      <c r="S753" s="64">
        <v>0</v>
      </c>
      <c r="T753" s="64">
        <v>0</v>
      </c>
      <c r="U753" s="70">
        <v>31</v>
      </c>
      <c r="V753" s="70">
        <v>186</v>
      </c>
      <c r="W753" s="70">
        <v>186</v>
      </c>
      <c r="X753" s="70">
        <v>31</v>
      </c>
      <c r="Y753" s="70">
        <v>31</v>
      </c>
      <c r="Z753" s="64">
        <v>0</v>
      </c>
      <c r="AA753" s="71">
        <v>0</v>
      </c>
      <c r="AB753" s="71">
        <v>31</v>
      </c>
      <c r="AC753" s="71">
        <v>31</v>
      </c>
      <c r="AD753" s="64">
        <v>0</v>
      </c>
      <c r="AE753" s="64">
        <v>0</v>
      </c>
      <c r="AF753" s="64">
        <v>0</v>
      </c>
      <c r="AG753" s="64">
        <v>0</v>
      </c>
      <c r="AH753" s="64">
        <v>0</v>
      </c>
      <c r="AI753" s="72">
        <v>31</v>
      </c>
      <c r="AJ753" s="431">
        <v>0</v>
      </c>
      <c r="AK753" s="431">
        <v>0</v>
      </c>
      <c r="AL753" s="432">
        <v>0</v>
      </c>
      <c r="AM753" s="431">
        <v>0</v>
      </c>
      <c r="AN753" s="432">
        <v>0</v>
      </c>
      <c r="AO753" s="431">
        <v>0</v>
      </c>
      <c r="AP753" s="431">
        <v>0</v>
      </c>
      <c r="AQ753" s="431"/>
    </row>
    <row r="754" spans="1:43" ht="12.75" customHeight="1">
      <c r="A754" s="157">
        <v>753</v>
      </c>
      <c r="B754" s="418">
        <v>42186</v>
      </c>
      <c r="C754" s="360" t="s">
        <v>1321</v>
      </c>
      <c r="D754" s="430" t="s">
        <v>1251</v>
      </c>
      <c r="E754" s="66" t="s">
        <v>1321</v>
      </c>
      <c r="F754" s="73" t="s">
        <v>7101</v>
      </c>
      <c r="G754" s="359"/>
      <c r="H754" s="67" t="s">
        <v>7300</v>
      </c>
      <c r="I754" s="359"/>
      <c r="J754" s="68" t="s">
        <v>7169</v>
      </c>
      <c r="K754" s="69" t="s">
        <v>1259</v>
      </c>
      <c r="L754" s="430" t="s">
        <v>1256</v>
      </c>
      <c r="M754" s="430" t="s">
        <v>7158</v>
      </c>
      <c r="N754" s="430" t="s">
        <v>1261</v>
      </c>
      <c r="O754" s="74">
        <v>21</v>
      </c>
      <c r="P754" s="74">
        <v>21</v>
      </c>
      <c r="Q754" s="80"/>
      <c r="R754" s="431"/>
      <c r="S754" s="64">
        <v>0</v>
      </c>
      <c r="T754" s="64">
        <v>0</v>
      </c>
      <c r="U754" s="70">
        <v>21</v>
      </c>
      <c r="V754" s="70">
        <v>126</v>
      </c>
      <c r="W754" s="70">
        <v>126</v>
      </c>
      <c r="X754" s="70">
        <v>21</v>
      </c>
      <c r="Y754" s="70">
        <v>21</v>
      </c>
      <c r="Z754" s="64">
        <v>0</v>
      </c>
      <c r="AA754" s="71">
        <v>0</v>
      </c>
      <c r="AB754" s="71">
        <v>21</v>
      </c>
      <c r="AC754" s="71">
        <v>21</v>
      </c>
      <c r="AD754" s="64">
        <v>0</v>
      </c>
      <c r="AE754" s="64">
        <v>0</v>
      </c>
      <c r="AF754" s="64">
        <v>0</v>
      </c>
      <c r="AG754" s="64">
        <v>0</v>
      </c>
      <c r="AH754" s="64">
        <v>0</v>
      </c>
      <c r="AI754" s="72">
        <v>21</v>
      </c>
      <c r="AJ754" s="431">
        <v>0</v>
      </c>
      <c r="AK754" s="431">
        <v>0</v>
      </c>
      <c r="AL754" s="432">
        <v>0</v>
      </c>
      <c r="AM754" s="431">
        <v>0</v>
      </c>
      <c r="AN754" s="432">
        <v>0</v>
      </c>
      <c r="AO754" s="431">
        <v>0</v>
      </c>
      <c r="AP754" s="431">
        <v>0</v>
      </c>
      <c r="AQ754" s="431"/>
    </row>
    <row r="755" spans="1:43" ht="12.75" customHeight="1">
      <c r="A755" s="157">
        <v>754</v>
      </c>
      <c r="B755" s="418">
        <v>42186</v>
      </c>
      <c r="C755" s="360" t="s">
        <v>1321</v>
      </c>
      <c r="D755" s="430" t="s">
        <v>1251</v>
      </c>
      <c r="E755" s="66" t="s">
        <v>1321</v>
      </c>
      <c r="F755" s="73" t="s">
        <v>7101</v>
      </c>
      <c r="G755" s="359"/>
      <c r="H755" s="67" t="s">
        <v>7300</v>
      </c>
      <c r="I755" s="359"/>
      <c r="J755" s="68" t="s">
        <v>7169</v>
      </c>
      <c r="K755" s="69" t="s">
        <v>1259</v>
      </c>
      <c r="L755" s="430" t="s">
        <v>1256</v>
      </c>
      <c r="M755" s="430" t="s">
        <v>7158</v>
      </c>
      <c r="N755" s="430" t="s">
        <v>1261</v>
      </c>
      <c r="O755" s="74">
        <v>90</v>
      </c>
      <c r="P755" s="74">
        <v>90</v>
      </c>
      <c r="Q755" s="80"/>
      <c r="R755" s="431"/>
      <c r="S755" s="64">
        <v>0</v>
      </c>
      <c r="T755" s="64">
        <v>0</v>
      </c>
      <c r="U755" s="70">
        <v>90</v>
      </c>
      <c r="V755" s="70">
        <v>540</v>
      </c>
      <c r="W755" s="70">
        <v>540</v>
      </c>
      <c r="X755" s="70">
        <v>90</v>
      </c>
      <c r="Y755" s="70">
        <v>90</v>
      </c>
      <c r="Z755" s="64">
        <v>0</v>
      </c>
      <c r="AA755" s="71">
        <v>0</v>
      </c>
      <c r="AB755" s="71">
        <v>90</v>
      </c>
      <c r="AC755" s="71">
        <v>90</v>
      </c>
      <c r="AD755" s="64">
        <v>0</v>
      </c>
      <c r="AE755" s="64">
        <v>0</v>
      </c>
      <c r="AF755" s="64">
        <v>0</v>
      </c>
      <c r="AG755" s="64">
        <v>0</v>
      </c>
      <c r="AH755" s="64">
        <v>0</v>
      </c>
      <c r="AI755" s="72">
        <v>90</v>
      </c>
      <c r="AJ755" s="431">
        <v>0</v>
      </c>
      <c r="AK755" s="431">
        <v>0</v>
      </c>
      <c r="AL755" s="432">
        <v>0</v>
      </c>
      <c r="AM755" s="431">
        <v>0</v>
      </c>
      <c r="AN755" s="432">
        <v>0</v>
      </c>
      <c r="AO755" s="431">
        <v>0</v>
      </c>
      <c r="AP755" s="431">
        <v>0</v>
      </c>
      <c r="AQ755" s="431"/>
    </row>
    <row r="756" spans="1:43" ht="12.75" customHeight="1">
      <c r="A756" s="157">
        <v>755</v>
      </c>
      <c r="B756" s="418">
        <v>42186</v>
      </c>
      <c r="C756" s="415" t="s">
        <v>1321</v>
      </c>
      <c r="D756" s="415" t="s">
        <v>1251</v>
      </c>
      <c r="E756" s="415" t="s">
        <v>1308</v>
      </c>
      <c r="F756" s="415" t="s">
        <v>1347</v>
      </c>
      <c r="G756" s="60"/>
      <c r="H756" s="415" t="s">
        <v>1348</v>
      </c>
      <c r="I756" s="60"/>
      <c r="J756" s="61" t="s">
        <v>2286</v>
      </c>
      <c r="K756" s="415" t="s">
        <v>1259</v>
      </c>
      <c r="L756" s="415" t="s">
        <v>1256</v>
      </c>
      <c r="M756" s="415" t="s">
        <v>7158</v>
      </c>
      <c r="N756" s="415" t="s">
        <v>1261</v>
      </c>
      <c r="O756" s="44">
        <v>1392</v>
      </c>
      <c r="P756" s="422"/>
      <c r="Q756" s="422"/>
      <c r="R756" s="422"/>
      <c r="S756" s="422">
        <v>0</v>
      </c>
      <c r="T756" s="422">
        <v>0</v>
      </c>
      <c r="U756" s="422">
        <v>0</v>
      </c>
      <c r="V756" s="422">
        <v>0</v>
      </c>
      <c r="W756" s="422">
        <v>0</v>
      </c>
      <c r="X756" s="422">
        <v>1392</v>
      </c>
      <c r="Y756" s="422">
        <v>0</v>
      </c>
      <c r="Z756" s="422">
        <v>0</v>
      </c>
      <c r="AA756" s="422">
        <v>0</v>
      </c>
      <c r="AB756" s="422">
        <v>0</v>
      </c>
      <c r="AC756" s="422">
        <v>0</v>
      </c>
      <c r="AD756" s="422">
        <v>0</v>
      </c>
      <c r="AE756" s="422">
        <v>0</v>
      </c>
      <c r="AF756" s="422">
        <v>0</v>
      </c>
      <c r="AG756" s="422">
        <v>0</v>
      </c>
      <c r="AH756" s="422">
        <v>0</v>
      </c>
      <c r="AI756" s="422">
        <v>1392</v>
      </c>
      <c r="AJ756" s="422">
        <v>0</v>
      </c>
      <c r="AK756" s="422">
        <v>0</v>
      </c>
      <c r="AL756" s="45">
        <v>0</v>
      </c>
      <c r="AM756" s="422">
        <v>0</v>
      </c>
      <c r="AN756" s="45">
        <v>0</v>
      </c>
      <c r="AO756" s="422">
        <v>0</v>
      </c>
      <c r="AP756" s="422">
        <v>0</v>
      </c>
      <c r="AQ756" s="431"/>
    </row>
    <row r="757" spans="1:43" ht="12.75" customHeight="1">
      <c r="A757" s="157">
        <v>756</v>
      </c>
      <c r="B757" s="418">
        <v>42186</v>
      </c>
      <c r="C757" s="415" t="s">
        <v>1321</v>
      </c>
      <c r="D757" s="415" t="s">
        <v>1251</v>
      </c>
      <c r="E757" s="415" t="s">
        <v>1308</v>
      </c>
      <c r="F757" s="415" t="s">
        <v>1347</v>
      </c>
      <c r="G757" s="60"/>
      <c r="H757" s="415" t="s">
        <v>1348</v>
      </c>
      <c r="I757" s="60"/>
      <c r="J757" s="61" t="s">
        <v>7340</v>
      </c>
      <c r="K757" s="415" t="s">
        <v>1259</v>
      </c>
      <c r="L757" s="415" t="s">
        <v>1256</v>
      </c>
      <c r="M757" s="415" t="s">
        <v>7158</v>
      </c>
      <c r="N757" s="415" t="s">
        <v>1261</v>
      </c>
      <c r="O757" s="44">
        <v>542</v>
      </c>
      <c r="P757" s="422"/>
      <c r="Q757" s="422"/>
      <c r="R757" s="422"/>
      <c r="S757" s="422">
        <v>0</v>
      </c>
      <c r="T757" s="422">
        <v>0</v>
      </c>
      <c r="U757" s="422">
        <v>0</v>
      </c>
      <c r="V757" s="422">
        <v>0</v>
      </c>
      <c r="W757" s="422">
        <v>0</v>
      </c>
      <c r="X757" s="422">
        <v>542</v>
      </c>
      <c r="Y757" s="422">
        <v>0</v>
      </c>
      <c r="Z757" s="422">
        <v>0</v>
      </c>
      <c r="AA757" s="422">
        <v>0</v>
      </c>
      <c r="AB757" s="422">
        <v>0</v>
      </c>
      <c r="AC757" s="422">
        <v>0</v>
      </c>
      <c r="AD757" s="422">
        <v>0</v>
      </c>
      <c r="AE757" s="422">
        <v>0</v>
      </c>
      <c r="AF757" s="422">
        <v>0</v>
      </c>
      <c r="AG757" s="422">
        <v>0</v>
      </c>
      <c r="AH757" s="422">
        <v>0</v>
      </c>
      <c r="AI757" s="422">
        <v>542</v>
      </c>
      <c r="AJ757" s="422">
        <v>0</v>
      </c>
      <c r="AK757" s="422">
        <v>0</v>
      </c>
      <c r="AL757" s="45">
        <v>0</v>
      </c>
      <c r="AM757" s="422">
        <v>0</v>
      </c>
      <c r="AN757" s="45">
        <v>0</v>
      </c>
      <c r="AO757" s="422">
        <v>0</v>
      </c>
      <c r="AP757" s="422">
        <v>0</v>
      </c>
      <c r="AQ757" s="431"/>
    </row>
    <row r="758" spans="1:43" ht="12.75" customHeight="1">
      <c r="A758" s="157">
        <v>757</v>
      </c>
      <c r="B758" s="418">
        <v>42186</v>
      </c>
      <c r="C758" s="415" t="s">
        <v>1321</v>
      </c>
      <c r="D758" s="415" t="s">
        <v>1251</v>
      </c>
      <c r="E758" s="415" t="s">
        <v>1308</v>
      </c>
      <c r="F758" s="415" t="s">
        <v>1347</v>
      </c>
      <c r="G758" s="60"/>
      <c r="H758" s="415" t="s">
        <v>7110</v>
      </c>
      <c r="I758" s="60"/>
      <c r="J758" s="61" t="s">
        <v>7341</v>
      </c>
      <c r="K758" s="415" t="s">
        <v>1259</v>
      </c>
      <c r="L758" s="415" t="s">
        <v>1256</v>
      </c>
      <c r="M758" s="415" t="s">
        <v>7158</v>
      </c>
      <c r="N758" s="415" t="s">
        <v>1261</v>
      </c>
      <c r="O758" s="44">
        <v>18</v>
      </c>
      <c r="P758" s="422"/>
      <c r="Q758" s="422"/>
      <c r="R758" s="422"/>
      <c r="S758" s="422">
        <v>0</v>
      </c>
      <c r="T758" s="422">
        <v>0</v>
      </c>
      <c r="U758" s="422">
        <v>0</v>
      </c>
      <c r="V758" s="422">
        <v>0</v>
      </c>
      <c r="W758" s="422">
        <v>0</v>
      </c>
      <c r="X758" s="422">
        <v>18</v>
      </c>
      <c r="Y758" s="422">
        <v>0</v>
      </c>
      <c r="Z758" s="422">
        <v>0</v>
      </c>
      <c r="AA758" s="422">
        <v>0</v>
      </c>
      <c r="AB758" s="422">
        <v>0</v>
      </c>
      <c r="AC758" s="422">
        <v>0</v>
      </c>
      <c r="AD758" s="422">
        <v>0</v>
      </c>
      <c r="AE758" s="422">
        <v>0</v>
      </c>
      <c r="AF758" s="422">
        <v>0</v>
      </c>
      <c r="AG758" s="422">
        <v>36</v>
      </c>
      <c r="AH758" s="422">
        <v>0</v>
      </c>
      <c r="AI758" s="422">
        <v>18</v>
      </c>
      <c r="AJ758" s="422">
        <v>0</v>
      </c>
      <c r="AK758" s="422">
        <v>0</v>
      </c>
      <c r="AL758" s="45">
        <v>0</v>
      </c>
      <c r="AM758" s="422">
        <v>0</v>
      </c>
      <c r="AN758" s="45">
        <v>0</v>
      </c>
      <c r="AO758" s="422">
        <v>0</v>
      </c>
      <c r="AP758" s="422">
        <v>0</v>
      </c>
      <c r="AQ758" s="431"/>
    </row>
    <row r="759" spans="1:43" ht="12.75" customHeight="1">
      <c r="A759" s="157">
        <v>758</v>
      </c>
      <c r="B759" s="345">
        <v>42187</v>
      </c>
      <c r="C759" s="360" t="s">
        <v>1289</v>
      </c>
      <c r="D759" s="430" t="s">
        <v>1251</v>
      </c>
      <c r="E759" s="430" t="s">
        <v>1289</v>
      </c>
      <c r="F759" s="415" t="s">
        <v>7095</v>
      </c>
      <c r="G759" s="359"/>
      <c r="H759" s="415" t="s">
        <v>7096</v>
      </c>
      <c r="I759" s="359"/>
      <c r="J759" s="430"/>
      <c r="K759" s="430" t="s">
        <v>7127</v>
      </c>
      <c r="L759" s="430" t="s">
        <v>1256</v>
      </c>
      <c r="M759" s="430" t="s">
        <v>7158</v>
      </c>
      <c r="N759" s="430" t="s">
        <v>1261</v>
      </c>
      <c r="O759" s="63">
        <v>200</v>
      </c>
      <c r="P759" s="63">
        <v>200</v>
      </c>
      <c r="Q759" s="63"/>
      <c r="R759" s="431"/>
      <c r="S759" s="431">
        <v>0</v>
      </c>
      <c r="T759" s="431">
        <v>0</v>
      </c>
      <c r="U759" s="431">
        <v>0</v>
      </c>
      <c r="V759" s="419">
        <v>1200</v>
      </c>
      <c r="W759" s="419">
        <v>1200</v>
      </c>
      <c r="X759" s="419">
        <v>0</v>
      </c>
      <c r="Y759" s="431">
        <v>0</v>
      </c>
      <c r="Z759" s="431">
        <v>0</v>
      </c>
      <c r="AA759" s="422">
        <v>0</v>
      </c>
      <c r="AB759" s="422">
        <v>200</v>
      </c>
      <c r="AC759" s="422">
        <v>200</v>
      </c>
      <c r="AD759" s="431">
        <v>0</v>
      </c>
      <c r="AE759" s="431">
        <v>0</v>
      </c>
      <c r="AF759" s="431">
        <v>0</v>
      </c>
      <c r="AG759" s="431">
        <v>0</v>
      </c>
      <c r="AH759" s="431">
        <v>0</v>
      </c>
      <c r="AI759" s="422">
        <v>200</v>
      </c>
      <c r="AJ759" s="431">
        <v>0</v>
      </c>
      <c r="AK759" s="422">
        <v>200</v>
      </c>
      <c r="AL759" s="431">
        <v>0</v>
      </c>
      <c r="AM759" s="431">
        <v>0</v>
      </c>
      <c r="AN759" s="431">
        <v>0</v>
      </c>
      <c r="AO759" s="431">
        <v>0</v>
      </c>
      <c r="AP759" s="422">
        <v>1200</v>
      </c>
      <c r="AQ759" s="431"/>
    </row>
    <row r="760" spans="1:43" ht="12.75" customHeight="1">
      <c r="A760" s="157">
        <v>759</v>
      </c>
      <c r="B760" s="418">
        <v>42187</v>
      </c>
      <c r="C760" s="360" t="s">
        <v>1321</v>
      </c>
      <c r="D760" s="430" t="s">
        <v>1251</v>
      </c>
      <c r="E760" s="66" t="s">
        <v>1321</v>
      </c>
      <c r="F760" s="73" t="s">
        <v>7101</v>
      </c>
      <c r="G760" s="359"/>
      <c r="H760" s="67" t="s">
        <v>7299</v>
      </c>
      <c r="I760" s="359"/>
      <c r="J760" s="68" t="s">
        <v>7169</v>
      </c>
      <c r="K760" s="69" t="s">
        <v>1259</v>
      </c>
      <c r="L760" s="430" t="s">
        <v>1256</v>
      </c>
      <c r="M760" s="430" t="s">
        <v>7158</v>
      </c>
      <c r="N760" s="430" t="s">
        <v>1261</v>
      </c>
      <c r="O760" s="74">
        <v>16</v>
      </c>
      <c r="P760" s="74">
        <v>16</v>
      </c>
      <c r="Q760" s="80"/>
      <c r="R760" s="431"/>
      <c r="S760" s="64">
        <v>0</v>
      </c>
      <c r="T760" s="64">
        <v>0</v>
      </c>
      <c r="U760" s="70">
        <v>16</v>
      </c>
      <c r="V760" s="70">
        <v>96</v>
      </c>
      <c r="W760" s="70">
        <v>96</v>
      </c>
      <c r="X760" s="70">
        <v>16</v>
      </c>
      <c r="Y760" s="70">
        <v>16</v>
      </c>
      <c r="Z760" s="64">
        <v>0</v>
      </c>
      <c r="AA760" s="71">
        <v>0</v>
      </c>
      <c r="AB760" s="71">
        <v>16</v>
      </c>
      <c r="AC760" s="71">
        <v>16</v>
      </c>
      <c r="AD760" s="64">
        <v>0</v>
      </c>
      <c r="AE760" s="64">
        <v>0</v>
      </c>
      <c r="AF760" s="64">
        <v>0</v>
      </c>
      <c r="AG760" s="64">
        <v>0</v>
      </c>
      <c r="AH760" s="64">
        <v>0</v>
      </c>
      <c r="AI760" s="72">
        <v>16</v>
      </c>
      <c r="AJ760" s="431">
        <v>0</v>
      </c>
      <c r="AK760" s="431">
        <v>0</v>
      </c>
      <c r="AL760" s="432">
        <v>0</v>
      </c>
      <c r="AM760" s="431">
        <v>0</v>
      </c>
      <c r="AN760" s="432">
        <v>0</v>
      </c>
      <c r="AO760" s="431">
        <v>0</v>
      </c>
      <c r="AP760" s="431">
        <v>0</v>
      </c>
      <c r="AQ760" s="431"/>
    </row>
    <row r="761" spans="1:43" ht="12.75" customHeight="1">
      <c r="A761" s="157">
        <v>760</v>
      </c>
      <c r="B761" s="418">
        <v>42187</v>
      </c>
      <c r="C761" s="360" t="s">
        <v>1321</v>
      </c>
      <c r="D761" s="430" t="s">
        <v>1251</v>
      </c>
      <c r="E761" s="66" t="s">
        <v>1321</v>
      </c>
      <c r="F761" s="73" t="s">
        <v>7101</v>
      </c>
      <c r="G761" s="359"/>
      <c r="H761" s="67" t="s">
        <v>7299</v>
      </c>
      <c r="I761" s="359"/>
      <c r="J761" s="68" t="s">
        <v>7169</v>
      </c>
      <c r="K761" s="69" t="s">
        <v>1259</v>
      </c>
      <c r="L761" s="430" t="s">
        <v>1256</v>
      </c>
      <c r="M761" s="430" t="s">
        <v>7158</v>
      </c>
      <c r="N761" s="430" t="s">
        <v>1261</v>
      </c>
      <c r="O761" s="74">
        <v>17</v>
      </c>
      <c r="P761" s="74">
        <v>17</v>
      </c>
      <c r="Q761" s="80"/>
      <c r="R761" s="431"/>
      <c r="S761" s="64">
        <v>0</v>
      </c>
      <c r="T761" s="64">
        <v>0</v>
      </c>
      <c r="U761" s="70">
        <v>17</v>
      </c>
      <c r="V761" s="70">
        <v>102</v>
      </c>
      <c r="W761" s="70">
        <v>102</v>
      </c>
      <c r="X761" s="70">
        <v>17</v>
      </c>
      <c r="Y761" s="70">
        <v>17</v>
      </c>
      <c r="Z761" s="64">
        <v>0</v>
      </c>
      <c r="AA761" s="71">
        <v>0</v>
      </c>
      <c r="AB761" s="71">
        <v>17</v>
      </c>
      <c r="AC761" s="71">
        <v>17</v>
      </c>
      <c r="AD761" s="64">
        <v>0</v>
      </c>
      <c r="AE761" s="64">
        <v>0</v>
      </c>
      <c r="AF761" s="64">
        <v>0</v>
      </c>
      <c r="AG761" s="64">
        <v>0</v>
      </c>
      <c r="AH761" s="64">
        <v>0</v>
      </c>
      <c r="AI761" s="72">
        <v>17</v>
      </c>
      <c r="AJ761" s="431">
        <v>0</v>
      </c>
      <c r="AK761" s="431">
        <v>0</v>
      </c>
      <c r="AL761" s="432">
        <v>0</v>
      </c>
      <c r="AM761" s="431">
        <v>0</v>
      </c>
      <c r="AN761" s="432">
        <v>0</v>
      </c>
      <c r="AO761" s="431">
        <v>0</v>
      </c>
      <c r="AP761" s="431">
        <v>0</v>
      </c>
      <c r="AQ761" s="431"/>
    </row>
    <row r="762" spans="1:43" ht="12.75" customHeight="1">
      <c r="A762" s="157">
        <v>761</v>
      </c>
      <c r="B762" s="418">
        <v>42187</v>
      </c>
      <c r="C762" s="415" t="s">
        <v>1321</v>
      </c>
      <c r="D762" s="415" t="s">
        <v>1251</v>
      </c>
      <c r="E762" s="415" t="s">
        <v>1308</v>
      </c>
      <c r="F762" s="415" t="s">
        <v>1347</v>
      </c>
      <c r="G762" s="60"/>
      <c r="H762" s="415" t="s">
        <v>1348</v>
      </c>
      <c r="I762" s="60"/>
      <c r="J762" s="61" t="s">
        <v>7340</v>
      </c>
      <c r="K762" s="415" t="s">
        <v>1259</v>
      </c>
      <c r="L762" s="415" t="s">
        <v>1256</v>
      </c>
      <c r="M762" s="415" t="s">
        <v>7158</v>
      </c>
      <c r="N762" s="415" t="s">
        <v>1261</v>
      </c>
      <c r="O762" s="44">
        <v>1336</v>
      </c>
      <c r="P762" s="422"/>
      <c r="Q762" s="422"/>
      <c r="R762" s="422"/>
      <c r="S762" s="422">
        <v>0</v>
      </c>
      <c r="T762" s="422">
        <v>0</v>
      </c>
      <c r="U762" s="422">
        <v>0</v>
      </c>
      <c r="V762" s="422">
        <v>0</v>
      </c>
      <c r="W762" s="422">
        <v>0</v>
      </c>
      <c r="X762" s="422">
        <v>1336</v>
      </c>
      <c r="Y762" s="422">
        <v>0</v>
      </c>
      <c r="Z762" s="422">
        <v>0</v>
      </c>
      <c r="AA762" s="422">
        <v>0</v>
      </c>
      <c r="AB762" s="422">
        <v>0</v>
      </c>
      <c r="AC762" s="422">
        <v>0</v>
      </c>
      <c r="AD762" s="422">
        <v>0</v>
      </c>
      <c r="AE762" s="422">
        <v>0</v>
      </c>
      <c r="AF762" s="422">
        <v>0</v>
      </c>
      <c r="AG762" s="422">
        <v>0</v>
      </c>
      <c r="AH762" s="422">
        <v>0</v>
      </c>
      <c r="AI762" s="422">
        <v>1336</v>
      </c>
      <c r="AJ762" s="422">
        <v>0</v>
      </c>
      <c r="AK762" s="422">
        <v>0</v>
      </c>
      <c r="AL762" s="45">
        <v>0</v>
      </c>
      <c r="AM762" s="422">
        <v>0</v>
      </c>
      <c r="AN762" s="45">
        <v>0</v>
      </c>
      <c r="AO762" s="422">
        <v>0</v>
      </c>
      <c r="AP762" s="422">
        <v>0</v>
      </c>
      <c r="AQ762" s="431"/>
    </row>
    <row r="763" spans="1:43" ht="12.75" customHeight="1">
      <c r="A763" s="157">
        <v>762</v>
      </c>
      <c r="B763" s="345">
        <v>42189</v>
      </c>
      <c r="C763" s="360" t="s">
        <v>1289</v>
      </c>
      <c r="D763" s="430" t="s">
        <v>1251</v>
      </c>
      <c r="E763" s="430" t="s">
        <v>1289</v>
      </c>
      <c r="F763" s="61" t="s">
        <v>7108</v>
      </c>
      <c r="G763" s="359"/>
      <c r="H763" s="415" t="s">
        <v>7109</v>
      </c>
      <c r="I763" s="359"/>
      <c r="J763" s="430"/>
      <c r="K763" s="430" t="s">
        <v>7127</v>
      </c>
      <c r="L763" s="430" t="s">
        <v>1256</v>
      </c>
      <c r="M763" s="430" t="s">
        <v>7158</v>
      </c>
      <c r="N763" s="430" t="s">
        <v>1261</v>
      </c>
      <c r="O763" s="353">
        <v>300</v>
      </c>
      <c r="P763" s="353">
        <v>300</v>
      </c>
      <c r="Q763" s="353"/>
      <c r="R763" s="431"/>
      <c r="S763" s="431">
        <v>0</v>
      </c>
      <c r="T763" s="431">
        <v>0</v>
      </c>
      <c r="U763" s="431">
        <v>0</v>
      </c>
      <c r="V763" s="419">
        <v>1800</v>
      </c>
      <c r="W763" s="419">
        <v>1800</v>
      </c>
      <c r="X763" s="419">
        <v>0</v>
      </c>
      <c r="Y763" s="431">
        <v>0</v>
      </c>
      <c r="Z763" s="431">
        <v>0</v>
      </c>
      <c r="AA763" s="422">
        <v>0</v>
      </c>
      <c r="AB763" s="422">
        <v>300</v>
      </c>
      <c r="AC763" s="422">
        <v>300</v>
      </c>
      <c r="AD763" s="431">
        <v>0</v>
      </c>
      <c r="AE763" s="431">
        <v>0</v>
      </c>
      <c r="AF763" s="431">
        <v>0</v>
      </c>
      <c r="AG763" s="431">
        <v>0</v>
      </c>
      <c r="AH763" s="431">
        <v>0</v>
      </c>
      <c r="AI763" s="422">
        <v>300</v>
      </c>
      <c r="AJ763" s="431">
        <v>0</v>
      </c>
      <c r="AK763" s="422">
        <v>300</v>
      </c>
      <c r="AL763" s="431">
        <v>0</v>
      </c>
      <c r="AM763" s="431">
        <v>0</v>
      </c>
      <c r="AN763" s="431">
        <v>0</v>
      </c>
      <c r="AO763" s="431">
        <v>0</v>
      </c>
      <c r="AP763" s="422">
        <v>1800</v>
      </c>
      <c r="AQ763" s="431"/>
    </row>
    <row r="764" spans="1:43" ht="12.75" customHeight="1">
      <c r="A764" s="157">
        <v>763</v>
      </c>
      <c r="B764" s="418">
        <v>42190</v>
      </c>
      <c r="C764" s="360" t="s">
        <v>1321</v>
      </c>
      <c r="D764" s="430" t="s">
        <v>1251</v>
      </c>
      <c r="E764" s="66" t="s">
        <v>1340</v>
      </c>
      <c r="F764" s="73" t="s">
        <v>7231</v>
      </c>
      <c r="G764" s="359"/>
      <c r="H764" s="67" t="s">
        <v>7337</v>
      </c>
      <c r="I764" s="359"/>
      <c r="J764" s="68" t="s">
        <v>7169</v>
      </c>
      <c r="K764" s="69" t="s">
        <v>1259</v>
      </c>
      <c r="L764" s="430" t="s">
        <v>1256</v>
      </c>
      <c r="M764" s="430" t="s">
        <v>7158</v>
      </c>
      <c r="N764" s="430" t="s">
        <v>1261</v>
      </c>
      <c r="O764" s="74">
        <v>500</v>
      </c>
      <c r="P764" s="74">
        <v>500</v>
      </c>
      <c r="Q764" s="80"/>
      <c r="R764" s="431"/>
      <c r="S764" s="64">
        <v>0</v>
      </c>
      <c r="T764" s="64">
        <v>0</v>
      </c>
      <c r="U764" s="70">
        <v>500</v>
      </c>
      <c r="V764" s="70">
        <v>3000</v>
      </c>
      <c r="W764" s="70">
        <v>3000</v>
      </c>
      <c r="X764" s="70">
        <v>500</v>
      </c>
      <c r="Y764" s="70">
        <v>500</v>
      </c>
      <c r="Z764" s="64">
        <v>0</v>
      </c>
      <c r="AA764" s="71">
        <v>0</v>
      </c>
      <c r="AB764" s="71">
        <v>500</v>
      </c>
      <c r="AC764" s="71">
        <v>500</v>
      </c>
      <c r="AD764" s="64">
        <v>0</v>
      </c>
      <c r="AE764" s="64">
        <v>0</v>
      </c>
      <c r="AF764" s="64">
        <v>0</v>
      </c>
      <c r="AG764" s="64">
        <v>0</v>
      </c>
      <c r="AH764" s="64">
        <v>0</v>
      </c>
      <c r="AI764" s="72">
        <v>500</v>
      </c>
      <c r="AJ764" s="431">
        <v>0</v>
      </c>
      <c r="AK764" s="431">
        <v>0</v>
      </c>
      <c r="AL764" s="432">
        <v>0</v>
      </c>
      <c r="AM764" s="431">
        <v>0</v>
      </c>
      <c r="AN764" s="432">
        <v>0</v>
      </c>
      <c r="AO764" s="431">
        <v>0</v>
      </c>
      <c r="AP764" s="431">
        <v>0</v>
      </c>
      <c r="AQ764" s="431"/>
    </row>
    <row r="765" spans="1:43" ht="12.75" customHeight="1">
      <c r="A765" s="157">
        <v>764</v>
      </c>
      <c r="B765" s="418">
        <v>42190</v>
      </c>
      <c r="C765" s="360" t="s">
        <v>1321</v>
      </c>
      <c r="D765" s="430" t="s">
        <v>1251</v>
      </c>
      <c r="E765" s="66" t="s">
        <v>1321</v>
      </c>
      <c r="F765" s="73" t="s">
        <v>7101</v>
      </c>
      <c r="G765" s="359"/>
      <c r="H765" s="67" t="s">
        <v>7300</v>
      </c>
      <c r="I765" s="359"/>
      <c r="J765" s="68" t="s">
        <v>7169</v>
      </c>
      <c r="K765" s="69" t="s">
        <v>1259</v>
      </c>
      <c r="L765" s="430" t="s">
        <v>1256</v>
      </c>
      <c r="M765" s="430" t="s">
        <v>7158</v>
      </c>
      <c r="N765" s="430" t="s">
        <v>1261</v>
      </c>
      <c r="O765" s="74">
        <v>309</v>
      </c>
      <c r="P765" s="74">
        <v>309</v>
      </c>
      <c r="Q765" s="80"/>
      <c r="R765" s="431"/>
      <c r="S765" s="64">
        <v>0</v>
      </c>
      <c r="T765" s="64">
        <v>0</v>
      </c>
      <c r="U765" s="70">
        <v>309</v>
      </c>
      <c r="V765" s="70">
        <v>1854</v>
      </c>
      <c r="W765" s="82">
        <v>1854</v>
      </c>
      <c r="X765" s="70">
        <v>309</v>
      </c>
      <c r="Y765" s="70">
        <v>309</v>
      </c>
      <c r="Z765" s="64">
        <v>0</v>
      </c>
      <c r="AA765" s="71">
        <v>0</v>
      </c>
      <c r="AB765" s="71">
        <v>309</v>
      </c>
      <c r="AC765" s="71">
        <v>309</v>
      </c>
      <c r="AD765" s="64">
        <v>0</v>
      </c>
      <c r="AE765" s="64">
        <v>0</v>
      </c>
      <c r="AF765" s="64">
        <v>0</v>
      </c>
      <c r="AG765" s="64">
        <v>0</v>
      </c>
      <c r="AH765" s="64">
        <v>0</v>
      </c>
      <c r="AI765" s="72">
        <v>309</v>
      </c>
      <c r="AJ765" s="431">
        <v>0</v>
      </c>
      <c r="AK765" s="431">
        <v>0</v>
      </c>
      <c r="AL765" s="432">
        <v>0</v>
      </c>
      <c r="AM765" s="431">
        <v>0</v>
      </c>
      <c r="AN765" s="432">
        <v>0</v>
      </c>
      <c r="AO765" s="431">
        <v>0</v>
      </c>
      <c r="AP765" s="431">
        <v>0</v>
      </c>
      <c r="AQ765" s="431"/>
    </row>
    <row r="766" spans="1:43" ht="12.75" customHeight="1">
      <c r="A766" s="157">
        <v>765</v>
      </c>
      <c r="B766" s="418">
        <v>42190</v>
      </c>
      <c r="C766" s="360" t="s">
        <v>1321</v>
      </c>
      <c r="D766" s="430" t="s">
        <v>1251</v>
      </c>
      <c r="E766" s="66" t="s">
        <v>1321</v>
      </c>
      <c r="F766" s="73" t="s">
        <v>7101</v>
      </c>
      <c r="G766" s="359"/>
      <c r="H766" s="67" t="s">
        <v>7299</v>
      </c>
      <c r="I766" s="359"/>
      <c r="J766" s="68" t="s">
        <v>7169</v>
      </c>
      <c r="K766" s="69" t="s">
        <v>1259</v>
      </c>
      <c r="L766" s="430" t="s">
        <v>1256</v>
      </c>
      <c r="M766" s="430" t="s">
        <v>7158</v>
      </c>
      <c r="N766" s="430" t="s">
        <v>1261</v>
      </c>
      <c r="O766" s="74">
        <v>181</v>
      </c>
      <c r="P766" s="74">
        <v>181</v>
      </c>
      <c r="Q766" s="80"/>
      <c r="R766" s="431"/>
      <c r="S766" s="64">
        <v>0</v>
      </c>
      <c r="T766" s="64">
        <v>0</v>
      </c>
      <c r="U766" s="70">
        <v>181</v>
      </c>
      <c r="V766" s="70">
        <v>1086</v>
      </c>
      <c r="W766" s="82">
        <v>1086</v>
      </c>
      <c r="X766" s="70">
        <v>181</v>
      </c>
      <c r="Y766" s="70">
        <v>181</v>
      </c>
      <c r="Z766" s="64">
        <v>0</v>
      </c>
      <c r="AA766" s="71">
        <v>0</v>
      </c>
      <c r="AB766" s="71">
        <v>181</v>
      </c>
      <c r="AC766" s="71">
        <v>181</v>
      </c>
      <c r="AD766" s="64">
        <v>0</v>
      </c>
      <c r="AE766" s="64">
        <v>0</v>
      </c>
      <c r="AF766" s="64">
        <v>0</v>
      </c>
      <c r="AG766" s="64">
        <v>0</v>
      </c>
      <c r="AH766" s="64">
        <v>0</v>
      </c>
      <c r="AI766" s="72">
        <v>181</v>
      </c>
      <c r="AJ766" s="431">
        <v>0</v>
      </c>
      <c r="AK766" s="431">
        <v>0</v>
      </c>
      <c r="AL766" s="432">
        <v>0</v>
      </c>
      <c r="AM766" s="431">
        <v>0</v>
      </c>
      <c r="AN766" s="432">
        <v>0</v>
      </c>
      <c r="AO766" s="431">
        <v>0</v>
      </c>
      <c r="AP766" s="431">
        <v>0</v>
      </c>
      <c r="AQ766" s="431"/>
    </row>
    <row r="767" spans="1:43" ht="12.75" customHeight="1">
      <c r="A767" s="157">
        <v>766</v>
      </c>
      <c r="B767" s="345">
        <v>42191</v>
      </c>
      <c r="C767" s="360" t="s">
        <v>1289</v>
      </c>
      <c r="D767" s="430" t="s">
        <v>1251</v>
      </c>
      <c r="E767" s="430" t="s">
        <v>1289</v>
      </c>
      <c r="F767" s="61" t="s">
        <v>7095</v>
      </c>
      <c r="G767" s="359"/>
      <c r="H767" s="415" t="s">
        <v>7236</v>
      </c>
      <c r="I767" s="359"/>
      <c r="J767" s="430"/>
      <c r="K767" s="430" t="s">
        <v>7127</v>
      </c>
      <c r="L767" s="430" t="s">
        <v>1256</v>
      </c>
      <c r="M767" s="430" t="s">
        <v>7158</v>
      </c>
      <c r="N767" s="430" t="s">
        <v>1261</v>
      </c>
      <c r="O767" s="353">
        <v>200</v>
      </c>
      <c r="P767" s="353">
        <v>200</v>
      </c>
      <c r="Q767" s="353"/>
      <c r="R767" s="431"/>
      <c r="S767" s="431">
        <v>0</v>
      </c>
      <c r="T767" s="431">
        <v>0</v>
      </c>
      <c r="U767" s="431">
        <v>0</v>
      </c>
      <c r="V767" s="419">
        <v>1200</v>
      </c>
      <c r="W767" s="419">
        <v>1200</v>
      </c>
      <c r="X767" s="419">
        <v>0</v>
      </c>
      <c r="Y767" s="431">
        <v>0</v>
      </c>
      <c r="Z767" s="431">
        <v>0</v>
      </c>
      <c r="AA767" s="422">
        <v>0</v>
      </c>
      <c r="AB767" s="422">
        <v>200</v>
      </c>
      <c r="AC767" s="422">
        <v>200</v>
      </c>
      <c r="AD767" s="431">
        <v>0</v>
      </c>
      <c r="AE767" s="431">
        <v>0</v>
      </c>
      <c r="AF767" s="431">
        <v>0</v>
      </c>
      <c r="AG767" s="431">
        <v>0</v>
      </c>
      <c r="AH767" s="431">
        <v>0</v>
      </c>
      <c r="AI767" s="422">
        <v>200</v>
      </c>
      <c r="AJ767" s="431">
        <v>0</v>
      </c>
      <c r="AK767" s="422">
        <v>200</v>
      </c>
      <c r="AL767" s="431">
        <v>0</v>
      </c>
      <c r="AM767" s="431">
        <v>0</v>
      </c>
      <c r="AN767" s="431">
        <v>0</v>
      </c>
      <c r="AO767" s="431">
        <v>0</v>
      </c>
      <c r="AP767" s="422">
        <v>1200</v>
      </c>
      <c r="AQ767" s="431"/>
    </row>
    <row r="768" spans="1:43" ht="12.75" customHeight="1">
      <c r="A768" s="157">
        <v>767</v>
      </c>
      <c r="B768" s="345">
        <v>42191</v>
      </c>
      <c r="C768" s="360" t="s">
        <v>1289</v>
      </c>
      <c r="D768" s="430" t="s">
        <v>1251</v>
      </c>
      <c r="E768" s="430" t="s">
        <v>1289</v>
      </c>
      <c r="F768" s="61" t="s">
        <v>7231</v>
      </c>
      <c r="G768" s="359"/>
      <c r="H768" s="415" t="s">
        <v>7251</v>
      </c>
      <c r="I768" s="359"/>
      <c r="J768" s="430"/>
      <c r="K768" s="430" t="s">
        <v>7127</v>
      </c>
      <c r="L768" s="430" t="s">
        <v>1256</v>
      </c>
      <c r="M768" s="430" t="s">
        <v>7158</v>
      </c>
      <c r="N768" s="430" t="s">
        <v>1261</v>
      </c>
      <c r="O768" s="353">
        <v>325</v>
      </c>
      <c r="P768" s="353">
        <v>325</v>
      </c>
      <c r="Q768" s="353"/>
      <c r="R768" s="431"/>
      <c r="S768" s="431">
        <v>0</v>
      </c>
      <c r="T768" s="431">
        <v>0</v>
      </c>
      <c r="U768" s="431">
        <v>0</v>
      </c>
      <c r="V768" s="419">
        <v>1950</v>
      </c>
      <c r="W768" s="419">
        <v>1950</v>
      </c>
      <c r="X768" s="419">
        <v>0</v>
      </c>
      <c r="Y768" s="431">
        <v>0</v>
      </c>
      <c r="Z768" s="431">
        <v>0</v>
      </c>
      <c r="AA768" s="422">
        <v>325</v>
      </c>
      <c r="AB768" s="422">
        <v>325</v>
      </c>
      <c r="AC768" s="422">
        <v>325</v>
      </c>
      <c r="AD768" s="431">
        <v>0</v>
      </c>
      <c r="AE768" s="431">
        <v>0</v>
      </c>
      <c r="AF768" s="431">
        <v>0</v>
      </c>
      <c r="AG768" s="431">
        <v>0</v>
      </c>
      <c r="AH768" s="431">
        <v>0</v>
      </c>
      <c r="AI768" s="422">
        <v>325</v>
      </c>
      <c r="AJ768" s="431">
        <v>0</v>
      </c>
      <c r="AK768" s="422">
        <v>325</v>
      </c>
      <c r="AL768" s="431">
        <v>0</v>
      </c>
      <c r="AM768" s="431">
        <v>0</v>
      </c>
      <c r="AN768" s="431">
        <v>0</v>
      </c>
      <c r="AO768" s="431">
        <v>0</v>
      </c>
      <c r="AP768" s="422">
        <v>1950</v>
      </c>
      <c r="AQ768" s="431"/>
    </row>
    <row r="769" spans="1:43" ht="12.75" customHeight="1">
      <c r="A769" s="157">
        <v>768</v>
      </c>
      <c r="B769" s="418">
        <v>42191</v>
      </c>
      <c r="C769" s="360" t="s">
        <v>1321</v>
      </c>
      <c r="D769" s="430" t="s">
        <v>1251</v>
      </c>
      <c r="E769" s="75" t="s">
        <v>1308</v>
      </c>
      <c r="F769" s="249" t="s">
        <v>7095</v>
      </c>
      <c r="G769" s="60"/>
      <c r="H769" s="76" t="s">
        <v>7307</v>
      </c>
      <c r="I769" s="60"/>
      <c r="J769" s="77" t="s">
        <v>7165</v>
      </c>
      <c r="K769" s="78" t="s">
        <v>7127</v>
      </c>
      <c r="L769" s="430" t="s">
        <v>1256</v>
      </c>
      <c r="M769" s="430" t="s">
        <v>7158</v>
      </c>
      <c r="N769" s="430" t="s">
        <v>1261</v>
      </c>
      <c r="O769" s="79">
        <v>25</v>
      </c>
      <c r="P769" s="80"/>
      <c r="Q769" s="80"/>
      <c r="R769" s="431"/>
      <c r="S769" s="64">
        <v>0</v>
      </c>
      <c r="T769" s="64">
        <v>0</v>
      </c>
      <c r="U769" s="64">
        <v>0</v>
      </c>
      <c r="V769" s="64">
        <v>0</v>
      </c>
      <c r="W769" s="64">
        <v>0</v>
      </c>
      <c r="X769" s="64">
        <v>0</v>
      </c>
      <c r="Y769" s="64">
        <v>0</v>
      </c>
      <c r="Z769" s="64">
        <v>0</v>
      </c>
      <c r="AA769" s="64">
        <v>0</v>
      </c>
      <c r="AB769" s="64">
        <v>0</v>
      </c>
      <c r="AC769" s="64">
        <v>0</v>
      </c>
      <c r="AD769" s="64">
        <v>0</v>
      </c>
      <c r="AE769" s="64">
        <v>0</v>
      </c>
      <c r="AF769" s="64">
        <v>0</v>
      </c>
      <c r="AG769" s="64">
        <v>0</v>
      </c>
      <c r="AH769" s="64">
        <v>0</v>
      </c>
      <c r="AI769" s="64">
        <v>0</v>
      </c>
      <c r="AJ769" s="431">
        <v>0</v>
      </c>
      <c r="AK769" s="431">
        <v>0</v>
      </c>
      <c r="AL769" s="432">
        <v>0</v>
      </c>
      <c r="AM769" s="431">
        <v>0</v>
      </c>
      <c r="AN769" s="432">
        <v>0</v>
      </c>
      <c r="AO769" s="431">
        <v>0</v>
      </c>
      <c r="AP769" s="431">
        <v>0</v>
      </c>
      <c r="AQ769" s="431"/>
    </row>
    <row r="770" spans="1:43" ht="12.75" customHeight="1">
      <c r="A770" s="157">
        <v>769</v>
      </c>
      <c r="B770" s="418">
        <v>42191</v>
      </c>
      <c r="C770" s="360" t="s">
        <v>1321</v>
      </c>
      <c r="D770" s="430" t="s">
        <v>1251</v>
      </c>
      <c r="E770" s="232" t="s">
        <v>7288</v>
      </c>
      <c r="F770" s="249" t="s">
        <v>7085</v>
      </c>
      <c r="G770" s="60"/>
      <c r="H770" s="76" t="s">
        <v>7302</v>
      </c>
      <c r="I770" s="60"/>
      <c r="J770" s="77" t="s">
        <v>7169</v>
      </c>
      <c r="K770" s="78" t="s">
        <v>1259</v>
      </c>
      <c r="L770" s="430" t="s">
        <v>1256</v>
      </c>
      <c r="M770" s="430" t="s">
        <v>7158</v>
      </c>
      <c r="N770" s="430" t="s">
        <v>1261</v>
      </c>
      <c r="O770" s="74">
        <v>58</v>
      </c>
      <c r="P770" s="74">
        <v>58</v>
      </c>
      <c r="Q770" s="80"/>
      <c r="R770" s="431"/>
      <c r="S770" s="64">
        <v>0</v>
      </c>
      <c r="T770" s="64">
        <v>0</v>
      </c>
      <c r="U770" s="70">
        <v>58</v>
      </c>
      <c r="V770" s="70">
        <v>348</v>
      </c>
      <c r="W770" s="70">
        <v>348</v>
      </c>
      <c r="X770" s="70">
        <v>58</v>
      </c>
      <c r="Y770" s="70">
        <v>58</v>
      </c>
      <c r="Z770" s="64">
        <v>0</v>
      </c>
      <c r="AA770" s="71">
        <v>0</v>
      </c>
      <c r="AB770" s="71">
        <v>58</v>
      </c>
      <c r="AC770" s="71">
        <v>58</v>
      </c>
      <c r="AD770" s="64">
        <v>0</v>
      </c>
      <c r="AE770" s="64">
        <v>0</v>
      </c>
      <c r="AF770" s="64">
        <v>0</v>
      </c>
      <c r="AG770" s="64">
        <v>0</v>
      </c>
      <c r="AH770" s="64">
        <v>0</v>
      </c>
      <c r="AI770" s="72">
        <v>58</v>
      </c>
      <c r="AJ770" s="431">
        <v>0</v>
      </c>
      <c r="AK770" s="431">
        <v>0</v>
      </c>
      <c r="AL770" s="432">
        <v>0</v>
      </c>
      <c r="AM770" s="431">
        <v>0</v>
      </c>
      <c r="AN770" s="432">
        <v>0</v>
      </c>
      <c r="AO770" s="431">
        <v>0</v>
      </c>
      <c r="AP770" s="431">
        <v>0</v>
      </c>
      <c r="AQ770" s="431"/>
    </row>
    <row r="771" spans="1:43" ht="12.75" customHeight="1">
      <c r="A771" s="157">
        <v>770</v>
      </c>
      <c r="B771" s="418">
        <v>42191</v>
      </c>
      <c r="C771" s="415" t="s">
        <v>1321</v>
      </c>
      <c r="D771" s="415" t="s">
        <v>1251</v>
      </c>
      <c r="E771" s="415" t="s">
        <v>1308</v>
      </c>
      <c r="F771" s="415" t="s">
        <v>1347</v>
      </c>
      <c r="G771" s="60"/>
      <c r="H771" s="415" t="s">
        <v>1348</v>
      </c>
      <c r="I771" s="60"/>
      <c r="J771" s="61" t="s">
        <v>7340</v>
      </c>
      <c r="K771" s="415" t="s">
        <v>1259</v>
      </c>
      <c r="L771" s="415" t="s">
        <v>1256</v>
      </c>
      <c r="M771" s="415" t="s">
        <v>7158</v>
      </c>
      <c r="N771" s="415" t="s">
        <v>1261</v>
      </c>
      <c r="O771" s="44">
        <v>23</v>
      </c>
      <c r="P771" s="422"/>
      <c r="Q771" s="422"/>
      <c r="R771" s="422"/>
      <c r="S771" s="422">
        <v>0</v>
      </c>
      <c r="T771" s="422">
        <v>0</v>
      </c>
      <c r="U771" s="422">
        <v>0</v>
      </c>
      <c r="V771" s="422">
        <v>0</v>
      </c>
      <c r="W771" s="422">
        <v>0</v>
      </c>
      <c r="X771" s="422">
        <v>23</v>
      </c>
      <c r="Y771" s="422">
        <v>0</v>
      </c>
      <c r="Z771" s="422">
        <v>0</v>
      </c>
      <c r="AA771" s="422">
        <v>0</v>
      </c>
      <c r="AB771" s="422">
        <v>0</v>
      </c>
      <c r="AC771" s="422">
        <v>0</v>
      </c>
      <c r="AD771" s="422">
        <v>0</v>
      </c>
      <c r="AE771" s="422">
        <v>0</v>
      </c>
      <c r="AF771" s="422">
        <v>0</v>
      </c>
      <c r="AG771" s="422">
        <v>0</v>
      </c>
      <c r="AH771" s="422">
        <v>0</v>
      </c>
      <c r="AI771" s="422">
        <v>23</v>
      </c>
      <c r="AJ771" s="422">
        <v>0</v>
      </c>
      <c r="AK771" s="422">
        <v>0</v>
      </c>
      <c r="AL771" s="45">
        <v>0</v>
      </c>
      <c r="AM771" s="422">
        <v>0</v>
      </c>
      <c r="AN771" s="45">
        <v>0</v>
      </c>
      <c r="AO771" s="422">
        <v>0</v>
      </c>
      <c r="AP771" s="422">
        <v>0</v>
      </c>
      <c r="AQ771" s="431"/>
    </row>
    <row r="772" spans="1:43" ht="12.75" customHeight="1">
      <c r="A772" s="157">
        <v>771</v>
      </c>
      <c r="B772" s="345">
        <v>42192</v>
      </c>
      <c r="C772" s="360" t="s">
        <v>1289</v>
      </c>
      <c r="D772" s="430" t="s">
        <v>1251</v>
      </c>
      <c r="E772" s="430" t="s">
        <v>1289</v>
      </c>
      <c r="F772" s="61" t="s">
        <v>7095</v>
      </c>
      <c r="G772" s="359"/>
      <c r="H772" s="415" t="s">
        <v>7236</v>
      </c>
      <c r="I772" s="359"/>
      <c r="J772" s="430"/>
      <c r="K772" s="430" t="s">
        <v>7127</v>
      </c>
      <c r="L772" s="430" t="s">
        <v>1256</v>
      </c>
      <c r="M772" s="430" t="s">
        <v>7158</v>
      </c>
      <c r="N772" s="430" t="s">
        <v>1261</v>
      </c>
      <c r="O772" s="353">
        <v>150</v>
      </c>
      <c r="P772" s="353">
        <v>150</v>
      </c>
      <c r="Q772" s="353"/>
      <c r="R772" s="431"/>
      <c r="S772" s="431">
        <v>0</v>
      </c>
      <c r="T772" s="431">
        <v>0</v>
      </c>
      <c r="U772" s="431">
        <v>0</v>
      </c>
      <c r="V772" s="419">
        <v>900</v>
      </c>
      <c r="W772" s="419">
        <v>900</v>
      </c>
      <c r="X772" s="419">
        <v>0</v>
      </c>
      <c r="Y772" s="431">
        <v>0</v>
      </c>
      <c r="Z772" s="431">
        <v>0</v>
      </c>
      <c r="AA772" s="422">
        <v>0</v>
      </c>
      <c r="AB772" s="422">
        <v>150</v>
      </c>
      <c r="AC772" s="422">
        <v>150</v>
      </c>
      <c r="AD772" s="431">
        <v>0</v>
      </c>
      <c r="AE772" s="431">
        <v>0</v>
      </c>
      <c r="AF772" s="431">
        <v>0</v>
      </c>
      <c r="AG772" s="431">
        <v>0</v>
      </c>
      <c r="AH772" s="431">
        <v>0</v>
      </c>
      <c r="AI772" s="422">
        <v>150</v>
      </c>
      <c r="AJ772" s="431">
        <v>0</v>
      </c>
      <c r="AK772" s="422">
        <v>150</v>
      </c>
      <c r="AL772" s="431">
        <v>0</v>
      </c>
      <c r="AM772" s="431">
        <v>0</v>
      </c>
      <c r="AN772" s="431">
        <v>0</v>
      </c>
      <c r="AO772" s="431">
        <v>0</v>
      </c>
      <c r="AP772" s="422">
        <v>900</v>
      </c>
      <c r="AQ772" s="431"/>
    </row>
    <row r="773" spans="1:43" ht="12.75" customHeight="1">
      <c r="A773" s="157">
        <v>772</v>
      </c>
      <c r="B773" s="345">
        <v>42192</v>
      </c>
      <c r="C773" s="360" t="s">
        <v>1289</v>
      </c>
      <c r="D773" s="430" t="s">
        <v>1251</v>
      </c>
      <c r="E773" s="430" t="s">
        <v>1289</v>
      </c>
      <c r="F773" s="61" t="s">
        <v>7099</v>
      </c>
      <c r="G773" s="359"/>
      <c r="H773" s="415" t="s">
        <v>7100</v>
      </c>
      <c r="I773" s="359"/>
      <c r="J773" s="430"/>
      <c r="K773" s="430" t="s">
        <v>7127</v>
      </c>
      <c r="L773" s="430" t="s">
        <v>1256</v>
      </c>
      <c r="M773" s="430" t="s">
        <v>7158</v>
      </c>
      <c r="N773" s="430" t="s">
        <v>1261</v>
      </c>
      <c r="O773" s="353">
        <v>150</v>
      </c>
      <c r="P773" s="353">
        <v>150</v>
      </c>
      <c r="Q773" s="353"/>
      <c r="R773" s="431"/>
      <c r="S773" s="431">
        <v>0</v>
      </c>
      <c r="T773" s="431">
        <v>0</v>
      </c>
      <c r="U773" s="431">
        <v>0</v>
      </c>
      <c r="V773" s="419">
        <v>0</v>
      </c>
      <c r="W773" s="419">
        <v>900</v>
      </c>
      <c r="X773" s="419">
        <v>0</v>
      </c>
      <c r="Y773" s="431">
        <v>0</v>
      </c>
      <c r="Z773" s="431">
        <v>0</v>
      </c>
      <c r="AA773" s="422">
        <v>0</v>
      </c>
      <c r="AB773" s="422">
        <v>0</v>
      </c>
      <c r="AC773" s="422">
        <v>900</v>
      </c>
      <c r="AD773" s="431">
        <v>0</v>
      </c>
      <c r="AE773" s="431">
        <v>0</v>
      </c>
      <c r="AF773" s="431">
        <v>0</v>
      </c>
      <c r="AG773" s="431">
        <v>0</v>
      </c>
      <c r="AH773" s="431">
        <v>0</v>
      </c>
      <c r="AI773" s="422">
        <v>150</v>
      </c>
      <c r="AJ773" s="431">
        <v>0</v>
      </c>
      <c r="AK773" s="422">
        <v>150</v>
      </c>
      <c r="AL773" s="431">
        <v>0</v>
      </c>
      <c r="AM773" s="431">
        <v>0</v>
      </c>
      <c r="AN773" s="431">
        <v>0</v>
      </c>
      <c r="AO773" s="431">
        <v>0</v>
      </c>
      <c r="AP773" s="422">
        <v>0</v>
      </c>
      <c r="AQ773" s="431"/>
    </row>
    <row r="774" spans="1:43" ht="12.75" customHeight="1">
      <c r="A774" s="157">
        <v>773</v>
      </c>
      <c r="B774" s="345">
        <v>42192</v>
      </c>
      <c r="C774" s="360" t="s">
        <v>1289</v>
      </c>
      <c r="D774" s="430" t="s">
        <v>1251</v>
      </c>
      <c r="E774" s="430" t="s">
        <v>1289</v>
      </c>
      <c r="F774" s="61" t="s">
        <v>7097</v>
      </c>
      <c r="G774" s="359"/>
      <c r="H774" s="415" t="s">
        <v>7113</v>
      </c>
      <c r="I774" s="359"/>
      <c r="J774" s="430"/>
      <c r="K774" s="430" t="s">
        <v>7127</v>
      </c>
      <c r="L774" s="430" t="s">
        <v>1256</v>
      </c>
      <c r="M774" s="430" t="s">
        <v>7158</v>
      </c>
      <c r="N774" s="430" t="s">
        <v>1261</v>
      </c>
      <c r="O774" s="353">
        <v>150</v>
      </c>
      <c r="P774" s="353">
        <v>150</v>
      </c>
      <c r="Q774" s="353"/>
      <c r="R774" s="431"/>
      <c r="S774" s="431">
        <v>0</v>
      </c>
      <c r="T774" s="431">
        <v>0</v>
      </c>
      <c r="U774" s="431">
        <v>0</v>
      </c>
      <c r="V774" s="419">
        <v>0</v>
      </c>
      <c r="W774" s="419">
        <v>900</v>
      </c>
      <c r="X774" s="419">
        <v>0</v>
      </c>
      <c r="Y774" s="431">
        <v>0</v>
      </c>
      <c r="Z774" s="431">
        <v>0</v>
      </c>
      <c r="AA774" s="422">
        <v>0</v>
      </c>
      <c r="AB774" s="422">
        <v>0</v>
      </c>
      <c r="AC774" s="422">
        <v>900</v>
      </c>
      <c r="AD774" s="431">
        <v>0</v>
      </c>
      <c r="AE774" s="431">
        <v>0</v>
      </c>
      <c r="AF774" s="431">
        <v>0</v>
      </c>
      <c r="AG774" s="431">
        <v>0</v>
      </c>
      <c r="AH774" s="431">
        <v>0</v>
      </c>
      <c r="AI774" s="422">
        <v>150</v>
      </c>
      <c r="AJ774" s="431">
        <v>0</v>
      </c>
      <c r="AK774" s="422">
        <v>150</v>
      </c>
      <c r="AL774" s="431">
        <v>0</v>
      </c>
      <c r="AM774" s="431">
        <v>0</v>
      </c>
      <c r="AN774" s="431">
        <v>0</v>
      </c>
      <c r="AO774" s="431">
        <v>0</v>
      </c>
      <c r="AP774" s="422">
        <v>0</v>
      </c>
      <c r="AQ774" s="431"/>
    </row>
    <row r="775" spans="1:43" ht="12.75" customHeight="1">
      <c r="A775" s="157">
        <v>774</v>
      </c>
      <c r="B775" s="418">
        <v>42192</v>
      </c>
      <c r="C775" s="360" t="s">
        <v>1321</v>
      </c>
      <c r="D775" s="430" t="s">
        <v>1251</v>
      </c>
      <c r="E775" s="232" t="s">
        <v>7288</v>
      </c>
      <c r="F775" s="249" t="s">
        <v>7085</v>
      </c>
      <c r="G775" s="60"/>
      <c r="H775" s="76" t="s">
        <v>7302</v>
      </c>
      <c r="I775" s="60"/>
      <c r="J775" s="77" t="s">
        <v>7173</v>
      </c>
      <c r="K775" s="78" t="s">
        <v>1259</v>
      </c>
      <c r="L775" s="430" t="s">
        <v>1256</v>
      </c>
      <c r="M775" s="430" t="s">
        <v>7158</v>
      </c>
      <c r="N775" s="430" t="s">
        <v>1261</v>
      </c>
      <c r="O775" s="74">
        <v>48</v>
      </c>
      <c r="P775" s="74">
        <v>48</v>
      </c>
      <c r="Q775" s="80"/>
      <c r="R775" s="431"/>
      <c r="S775" s="64">
        <v>0</v>
      </c>
      <c r="T775" s="64">
        <v>0</v>
      </c>
      <c r="U775" s="70">
        <v>48</v>
      </c>
      <c r="V775" s="70">
        <v>288</v>
      </c>
      <c r="W775" s="70">
        <v>288</v>
      </c>
      <c r="X775" s="70">
        <v>48</v>
      </c>
      <c r="Y775" s="70">
        <v>48</v>
      </c>
      <c r="Z775" s="64">
        <v>0</v>
      </c>
      <c r="AA775" s="71">
        <v>0</v>
      </c>
      <c r="AB775" s="71">
        <v>48</v>
      </c>
      <c r="AC775" s="71">
        <v>48</v>
      </c>
      <c r="AD775" s="64">
        <v>0</v>
      </c>
      <c r="AE775" s="64">
        <v>0</v>
      </c>
      <c r="AF775" s="64">
        <v>0</v>
      </c>
      <c r="AG775" s="64">
        <v>0</v>
      </c>
      <c r="AH775" s="64">
        <v>0</v>
      </c>
      <c r="AI775" s="72">
        <v>48</v>
      </c>
      <c r="AJ775" s="431">
        <v>0</v>
      </c>
      <c r="AK775" s="431">
        <v>0</v>
      </c>
      <c r="AL775" s="432">
        <v>0</v>
      </c>
      <c r="AM775" s="431">
        <v>0</v>
      </c>
      <c r="AN775" s="432">
        <v>0</v>
      </c>
      <c r="AO775" s="431">
        <v>0</v>
      </c>
      <c r="AP775" s="431">
        <v>0</v>
      </c>
      <c r="AQ775" s="431"/>
    </row>
    <row r="776" spans="1:43" ht="12.75" customHeight="1">
      <c r="A776" s="157">
        <v>775</v>
      </c>
      <c r="B776" s="345">
        <v>42193</v>
      </c>
      <c r="C776" s="360" t="s">
        <v>1289</v>
      </c>
      <c r="D776" s="430" t="s">
        <v>1251</v>
      </c>
      <c r="E776" s="430" t="s">
        <v>1289</v>
      </c>
      <c r="F776" s="61" t="s">
        <v>7095</v>
      </c>
      <c r="G776" s="359"/>
      <c r="H776" s="415" t="s">
        <v>7236</v>
      </c>
      <c r="I776" s="359"/>
      <c r="J776" s="430"/>
      <c r="K776" s="430" t="s">
        <v>7127</v>
      </c>
      <c r="L776" s="430" t="s">
        <v>1256</v>
      </c>
      <c r="M776" s="430" t="s">
        <v>7158</v>
      </c>
      <c r="N776" s="430" t="s">
        <v>1261</v>
      </c>
      <c r="O776" s="353">
        <v>150</v>
      </c>
      <c r="P776" s="353">
        <v>150</v>
      </c>
      <c r="Q776" s="353"/>
      <c r="R776" s="431"/>
      <c r="S776" s="431">
        <v>0</v>
      </c>
      <c r="T776" s="431">
        <v>0</v>
      </c>
      <c r="U776" s="431">
        <v>0</v>
      </c>
      <c r="V776" s="419">
        <v>600</v>
      </c>
      <c r="W776" s="419">
        <v>600</v>
      </c>
      <c r="X776" s="419">
        <v>0</v>
      </c>
      <c r="Y776" s="431">
        <v>0</v>
      </c>
      <c r="Z776" s="431">
        <v>0</v>
      </c>
      <c r="AA776" s="422">
        <v>0</v>
      </c>
      <c r="AB776" s="422">
        <v>150</v>
      </c>
      <c r="AC776" s="422">
        <v>150</v>
      </c>
      <c r="AD776" s="431">
        <v>0</v>
      </c>
      <c r="AE776" s="431">
        <v>0</v>
      </c>
      <c r="AF776" s="431">
        <v>0</v>
      </c>
      <c r="AG776" s="431">
        <v>0</v>
      </c>
      <c r="AH776" s="431">
        <v>0</v>
      </c>
      <c r="AI776" s="422">
        <v>0</v>
      </c>
      <c r="AJ776" s="431">
        <v>0</v>
      </c>
      <c r="AK776" s="422">
        <v>150</v>
      </c>
      <c r="AL776" s="431">
        <v>0</v>
      </c>
      <c r="AM776" s="431">
        <v>0</v>
      </c>
      <c r="AN776" s="431">
        <v>0</v>
      </c>
      <c r="AO776" s="431">
        <v>0</v>
      </c>
      <c r="AP776" s="422">
        <v>600</v>
      </c>
      <c r="AQ776" s="431"/>
    </row>
    <row r="777" spans="1:43" ht="12.75" customHeight="1">
      <c r="A777" s="157">
        <v>776</v>
      </c>
      <c r="B777" s="345">
        <v>42193</v>
      </c>
      <c r="C777" s="360" t="s">
        <v>1289</v>
      </c>
      <c r="D777" s="430" t="s">
        <v>1251</v>
      </c>
      <c r="E777" s="430" t="s">
        <v>1289</v>
      </c>
      <c r="F777" s="61" t="s">
        <v>7231</v>
      </c>
      <c r="G777" s="359"/>
      <c r="H777" s="415" t="s">
        <v>7251</v>
      </c>
      <c r="I777" s="359"/>
      <c r="J777" s="430"/>
      <c r="K777" s="430" t="s">
        <v>7127</v>
      </c>
      <c r="L777" s="430" t="s">
        <v>1256</v>
      </c>
      <c r="M777" s="430" t="s">
        <v>7158</v>
      </c>
      <c r="N777" s="430" t="s">
        <v>1261</v>
      </c>
      <c r="O777" s="353">
        <v>200</v>
      </c>
      <c r="P777" s="353">
        <v>200</v>
      </c>
      <c r="Q777" s="353"/>
      <c r="R777" s="431"/>
      <c r="S777" s="431">
        <v>0</v>
      </c>
      <c r="T777" s="431">
        <v>0</v>
      </c>
      <c r="U777" s="431">
        <v>0</v>
      </c>
      <c r="V777" s="419">
        <v>0</v>
      </c>
      <c r="W777" s="419">
        <v>1200</v>
      </c>
      <c r="X777" s="419">
        <v>0</v>
      </c>
      <c r="Y777" s="431">
        <v>0</v>
      </c>
      <c r="Z777" s="431">
        <v>0</v>
      </c>
      <c r="AA777" s="422">
        <v>0</v>
      </c>
      <c r="AB777" s="422">
        <v>0</v>
      </c>
      <c r="AC777" s="422">
        <v>200</v>
      </c>
      <c r="AD777" s="431">
        <v>0</v>
      </c>
      <c r="AE777" s="431">
        <v>0</v>
      </c>
      <c r="AF777" s="431">
        <v>0</v>
      </c>
      <c r="AG777" s="431">
        <v>0</v>
      </c>
      <c r="AH777" s="431">
        <v>0</v>
      </c>
      <c r="AI777" s="422">
        <v>200</v>
      </c>
      <c r="AJ777" s="431">
        <v>0</v>
      </c>
      <c r="AK777" s="422">
        <v>200</v>
      </c>
      <c r="AL777" s="431">
        <v>0</v>
      </c>
      <c r="AM777" s="431">
        <v>0</v>
      </c>
      <c r="AN777" s="431">
        <v>0</v>
      </c>
      <c r="AO777" s="431">
        <v>0</v>
      </c>
      <c r="AP777" s="422">
        <v>0</v>
      </c>
      <c r="AQ777" s="431"/>
    </row>
    <row r="778" spans="1:43" ht="12.75" customHeight="1">
      <c r="A778" s="157">
        <v>777</v>
      </c>
      <c r="B778" s="345">
        <v>42193</v>
      </c>
      <c r="C778" s="360" t="s">
        <v>1289</v>
      </c>
      <c r="D778" s="430" t="s">
        <v>1251</v>
      </c>
      <c r="E778" s="430" t="s">
        <v>1289</v>
      </c>
      <c r="F778" s="61" t="s">
        <v>7101</v>
      </c>
      <c r="G778" s="359"/>
      <c r="H778" s="415" t="s">
        <v>7122</v>
      </c>
      <c r="I778" s="359"/>
      <c r="J778" s="430"/>
      <c r="K778" s="430" t="s">
        <v>7127</v>
      </c>
      <c r="L778" s="430" t="s">
        <v>1256</v>
      </c>
      <c r="M778" s="430" t="s">
        <v>7158</v>
      </c>
      <c r="N778" s="430" t="s">
        <v>1261</v>
      </c>
      <c r="O778" s="353">
        <v>200</v>
      </c>
      <c r="P778" s="353">
        <v>200</v>
      </c>
      <c r="Q778" s="353"/>
      <c r="R778" s="431"/>
      <c r="S778" s="431">
        <v>0</v>
      </c>
      <c r="T778" s="431">
        <v>0</v>
      </c>
      <c r="U778" s="431">
        <v>0</v>
      </c>
      <c r="V778" s="419">
        <v>0</v>
      </c>
      <c r="W778" s="419">
        <v>1200</v>
      </c>
      <c r="X778" s="419">
        <v>0</v>
      </c>
      <c r="Y778" s="431">
        <v>0</v>
      </c>
      <c r="Z778" s="431">
        <v>0</v>
      </c>
      <c r="AA778" s="422">
        <v>0</v>
      </c>
      <c r="AB778" s="422">
        <v>0</v>
      </c>
      <c r="AC778" s="422">
        <v>200</v>
      </c>
      <c r="AD778" s="431">
        <v>0</v>
      </c>
      <c r="AE778" s="431">
        <v>0</v>
      </c>
      <c r="AF778" s="431">
        <v>0</v>
      </c>
      <c r="AG778" s="431">
        <v>0</v>
      </c>
      <c r="AH778" s="431">
        <v>0</v>
      </c>
      <c r="AI778" s="422">
        <v>200</v>
      </c>
      <c r="AJ778" s="431">
        <v>0</v>
      </c>
      <c r="AK778" s="422">
        <v>200</v>
      </c>
      <c r="AL778" s="431">
        <v>0</v>
      </c>
      <c r="AM778" s="431">
        <v>0</v>
      </c>
      <c r="AN778" s="431">
        <v>0</v>
      </c>
      <c r="AO778" s="431">
        <v>0</v>
      </c>
      <c r="AP778" s="422">
        <v>0</v>
      </c>
      <c r="AQ778" s="431"/>
    </row>
    <row r="779" spans="1:43" ht="12.75" customHeight="1">
      <c r="A779" s="157">
        <v>778</v>
      </c>
      <c r="B779" s="418">
        <v>42193</v>
      </c>
      <c r="C779" s="360" t="s">
        <v>1321</v>
      </c>
      <c r="D779" s="430" t="s">
        <v>1251</v>
      </c>
      <c r="E779" s="232" t="s">
        <v>7288</v>
      </c>
      <c r="F779" s="249" t="s">
        <v>7085</v>
      </c>
      <c r="G779" s="60"/>
      <c r="H779" s="76" t="s">
        <v>7301</v>
      </c>
      <c r="I779" s="60"/>
      <c r="J779" s="77" t="s">
        <v>7173</v>
      </c>
      <c r="K779" s="78" t="s">
        <v>1259</v>
      </c>
      <c r="L779" s="430" t="s">
        <v>1256</v>
      </c>
      <c r="M779" s="430" t="s">
        <v>7158</v>
      </c>
      <c r="N779" s="430" t="s">
        <v>1261</v>
      </c>
      <c r="O779" s="74">
        <v>100</v>
      </c>
      <c r="P779" s="74">
        <v>100</v>
      </c>
      <c r="Q779" s="80"/>
      <c r="R779" s="431"/>
      <c r="S779" s="64">
        <v>0</v>
      </c>
      <c r="T779" s="64">
        <v>0</v>
      </c>
      <c r="U779" s="70">
        <v>100</v>
      </c>
      <c r="V779" s="70">
        <v>600</v>
      </c>
      <c r="W779" s="70">
        <v>600</v>
      </c>
      <c r="X779" s="70">
        <v>100</v>
      </c>
      <c r="Y779" s="70">
        <v>100</v>
      </c>
      <c r="Z779" s="64">
        <v>0</v>
      </c>
      <c r="AA779" s="71">
        <v>0</v>
      </c>
      <c r="AB779" s="71">
        <v>100</v>
      </c>
      <c r="AC779" s="71">
        <v>100</v>
      </c>
      <c r="AD779" s="64">
        <v>0</v>
      </c>
      <c r="AE779" s="64">
        <v>0</v>
      </c>
      <c r="AF779" s="64">
        <v>0</v>
      </c>
      <c r="AG779" s="64">
        <v>0</v>
      </c>
      <c r="AH779" s="64">
        <v>0</v>
      </c>
      <c r="AI779" s="72">
        <v>100</v>
      </c>
      <c r="AJ779" s="431">
        <v>0</v>
      </c>
      <c r="AK779" s="431">
        <v>0</v>
      </c>
      <c r="AL779" s="432">
        <v>0</v>
      </c>
      <c r="AM779" s="431">
        <v>0</v>
      </c>
      <c r="AN779" s="432">
        <v>0</v>
      </c>
      <c r="AO779" s="431">
        <v>0</v>
      </c>
      <c r="AP779" s="431">
        <v>0</v>
      </c>
      <c r="AQ779" s="431"/>
    </row>
    <row r="780" spans="1:43" ht="12.75" customHeight="1">
      <c r="A780" s="157">
        <v>779</v>
      </c>
      <c r="B780" s="418">
        <v>42193</v>
      </c>
      <c r="C780" s="415" t="s">
        <v>1321</v>
      </c>
      <c r="D780" s="415" t="s">
        <v>1251</v>
      </c>
      <c r="E780" s="415" t="s">
        <v>1308</v>
      </c>
      <c r="F780" s="415" t="s">
        <v>1347</v>
      </c>
      <c r="G780" s="60"/>
      <c r="H780" s="415" t="s">
        <v>1348</v>
      </c>
      <c r="I780" s="60"/>
      <c r="J780" s="61" t="s">
        <v>7340</v>
      </c>
      <c r="K780" s="415" t="s">
        <v>1259</v>
      </c>
      <c r="L780" s="415" t="s">
        <v>1256</v>
      </c>
      <c r="M780" s="415" t="s">
        <v>7158</v>
      </c>
      <c r="N780" s="415" t="s">
        <v>1261</v>
      </c>
      <c r="O780" s="44">
        <v>5</v>
      </c>
      <c r="P780" s="422"/>
      <c r="Q780" s="422"/>
      <c r="R780" s="422"/>
      <c r="S780" s="422">
        <v>0</v>
      </c>
      <c r="T780" s="422">
        <v>0</v>
      </c>
      <c r="U780" s="422">
        <v>0</v>
      </c>
      <c r="V780" s="422">
        <v>0</v>
      </c>
      <c r="W780" s="422">
        <v>0</v>
      </c>
      <c r="X780" s="422">
        <v>5</v>
      </c>
      <c r="Y780" s="422">
        <v>0</v>
      </c>
      <c r="Z780" s="422">
        <v>0</v>
      </c>
      <c r="AA780" s="422">
        <v>0</v>
      </c>
      <c r="AB780" s="422">
        <v>0</v>
      </c>
      <c r="AC780" s="422">
        <v>0</v>
      </c>
      <c r="AD780" s="422">
        <v>0</v>
      </c>
      <c r="AE780" s="422">
        <v>0</v>
      </c>
      <c r="AF780" s="422">
        <v>0</v>
      </c>
      <c r="AG780" s="422">
        <v>0</v>
      </c>
      <c r="AH780" s="422">
        <v>0</v>
      </c>
      <c r="AI780" s="422">
        <v>5</v>
      </c>
      <c r="AJ780" s="422">
        <v>0</v>
      </c>
      <c r="AK780" s="422">
        <v>0</v>
      </c>
      <c r="AL780" s="45">
        <v>0</v>
      </c>
      <c r="AM780" s="422">
        <v>0</v>
      </c>
      <c r="AN780" s="45">
        <v>0</v>
      </c>
      <c r="AO780" s="422">
        <v>0</v>
      </c>
      <c r="AP780" s="422">
        <v>0</v>
      </c>
      <c r="AQ780" s="431"/>
    </row>
    <row r="781" spans="1:43" ht="12.75" customHeight="1">
      <c r="A781" s="157">
        <v>780</v>
      </c>
      <c r="B781" s="418">
        <v>42193</v>
      </c>
      <c r="C781" s="415" t="s">
        <v>1321</v>
      </c>
      <c r="D781" s="415" t="s">
        <v>1251</v>
      </c>
      <c r="E781" s="415" t="s">
        <v>1308</v>
      </c>
      <c r="F781" s="415" t="s">
        <v>1347</v>
      </c>
      <c r="G781" s="60"/>
      <c r="H781" s="415" t="s">
        <v>7091</v>
      </c>
      <c r="I781" s="60"/>
      <c r="J781" s="61" t="s">
        <v>7342</v>
      </c>
      <c r="K781" s="415" t="s">
        <v>1259</v>
      </c>
      <c r="L781" s="415" t="s">
        <v>1256</v>
      </c>
      <c r="M781" s="415" t="s">
        <v>7158</v>
      </c>
      <c r="N781" s="415" t="s">
        <v>1261</v>
      </c>
      <c r="O781" s="422">
        <v>5</v>
      </c>
      <c r="P781" s="422">
        <v>5</v>
      </c>
      <c r="Q781" s="422"/>
      <c r="R781" s="422"/>
      <c r="S781" s="422">
        <v>0</v>
      </c>
      <c r="T781" s="422">
        <v>0</v>
      </c>
      <c r="U781" s="422">
        <v>5</v>
      </c>
      <c r="V781" s="422">
        <v>24</v>
      </c>
      <c r="W781" s="422">
        <v>0</v>
      </c>
      <c r="X781" s="422">
        <v>5</v>
      </c>
      <c r="Y781" s="422">
        <v>5</v>
      </c>
      <c r="Z781" s="422"/>
      <c r="AA781" s="422">
        <v>5</v>
      </c>
      <c r="AB781" s="422"/>
      <c r="AC781" s="422">
        <v>5</v>
      </c>
      <c r="AD781" s="422">
        <v>0</v>
      </c>
      <c r="AE781" s="422">
        <v>0</v>
      </c>
      <c r="AF781" s="422">
        <v>0</v>
      </c>
      <c r="AG781" s="422">
        <v>0</v>
      </c>
      <c r="AH781" s="422">
        <v>0</v>
      </c>
      <c r="AI781" s="422">
        <v>5</v>
      </c>
      <c r="AJ781" s="422">
        <v>0</v>
      </c>
      <c r="AK781" s="422">
        <v>0</v>
      </c>
      <c r="AL781" s="45">
        <v>0</v>
      </c>
      <c r="AM781" s="422">
        <v>0</v>
      </c>
      <c r="AN781" s="45">
        <v>0</v>
      </c>
      <c r="AO781" s="422">
        <v>0</v>
      </c>
      <c r="AP781" s="422">
        <v>0</v>
      </c>
      <c r="AQ781" s="431"/>
    </row>
    <row r="782" spans="1:43" ht="12.75" customHeight="1">
      <c r="A782" s="157">
        <v>781</v>
      </c>
      <c r="B782" s="345">
        <v>42194</v>
      </c>
      <c r="C782" s="360" t="s">
        <v>1289</v>
      </c>
      <c r="D782" s="430" t="s">
        <v>1251</v>
      </c>
      <c r="E782" s="430" t="s">
        <v>1289</v>
      </c>
      <c r="F782" s="61" t="s">
        <v>7097</v>
      </c>
      <c r="G782" s="359"/>
      <c r="H782" s="415" t="s">
        <v>7098</v>
      </c>
      <c r="I782" s="359"/>
      <c r="J782" s="430"/>
      <c r="K782" s="430" t="s">
        <v>7127</v>
      </c>
      <c r="L782" s="430" t="s">
        <v>1256</v>
      </c>
      <c r="M782" s="430" t="s">
        <v>7158</v>
      </c>
      <c r="N782" s="430" t="s">
        <v>1261</v>
      </c>
      <c r="O782" s="353">
        <v>150</v>
      </c>
      <c r="P782" s="353">
        <v>150</v>
      </c>
      <c r="Q782" s="353"/>
      <c r="R782" s="431"/>
      <c r="S782" s="431">
        <v>0</v>
      </c>
      <c r="T782" s="431">
        <v>0</v>
      </c>
      <c r="U782" s="431">
        <v>0</v>
      </c>
      <c r="V782" s="419">
        <v>0</v>
      </c>
      <c r="W782" s="419">
        <v>0</v>
      </c>
      <c r="X782" s="419">
        <v>0</v>
      </c>
      <c r="Y782" s="431">
        <v>0</v>
      </c>
      <c r="Z782" s="431">
        <v>0</v>
      </c>
      <c r="AA782" s="422">
        <v>0</v>
      </c>
      <c r="AB782" s="422">
        <v>0</v>
      </c>
      <c r="AC782" s="422">
        <v>150</v>
      </c>
      <c r="AD782" s="431">
        <v>0</v>
      </c>
      <c r="AE782" s="431">
        <v>0</v>
      </c>
      <c r="AF782" s="431">
        <v>0</v>
      </c>
      <c r="AG782" s="431">
        <v>0</v>
      </c>
      <c r="AH782" s="431">
        <v>0</v>
      </c>
      <c r="AI782" s="422">
        <v>150</v>
      </c>
      <c r="AJ782" s="431">
        <v>0</v>
      </c>
      <c r="AK782" s="422">
        <v>150</v>
      </c>
      <c r="AL782" s="431">
        <v>0</v>
      </c>
      <c r="AM782" s="431">
        <v>0</v>
      </c>
      <c r="AN782" s="431">
        <v>0</v>
      </c>
      <c r="AO782" s="431">
        <v>0</v>
      </c>
      <c r="AP782" s="422">
        <v>0</v>
      </c>
      <c r="AQ782" s="431"/>
    </row>
    <row r="783" spans="1:43" ht="12.75" customHeight="1">
      <c r="A783" s="157">
        <v>782</v>
      </c>
      <c r="B783" s="418">
        <v>42194</v>
      </c>
      <c r="C783" s="360" t="s">
        <v>1321</v>
      </c>
      <c r="D783" s="430" t="s">
        <v>1251</v>
      </c>
      <c r="E783" s="232" t="s">
        <v>7288</v>
      </c>
      <c r="F783" s="249" t="s">
        <v>7085</v>
      </c>
      <c r="G783" s="60"/>
      <c r="H783" s="76" t="s">
        <v>7302</v>
      </c>
      <c r="I783" s="60"/>
      <c r="J783" s="77" t="s">
        <v>7173</v>
      </c>
      <c r="K783" s="78" t="s">
        <v>1259</v>
      </c>
      <c r="L783" s="430" t="s">
        <v>1256</v>
      </c>
      <c r="M783" s="430" t="s">
        <v>7158</v>
      </c>
      <c r="N783" s="430" t="s">
        <v>1261</v>
      </c>
      <c r="O783" s="74">
        <v>100</v>
      </c>
      <c r="P783" s="74">
        <v>100</v>
      </c>
      <c r="Q783" s="80"/>
      <c r="R783" s="431"/>
      <c r="S783" s="64">
        <v>0</v>
      </c>
      <c r="T783" s="64">
        <v>0</v>
      </c>
      <c r="U783" s="70">
        <v>100</v>
      </c>
      <c r="V783" s="70">
        <v>600</v>
      </c>
      <c r="W783" s="70">
        <v>600</v>
      </c>
      <c r="X783" s="70">
        <v>100</v>
      </c>
      <c r="Y783" s="70">
        <v>100</v>
      </c>
      <c r="Z783" s="64">
        <v>0</v>
      </c>
      <c r="AA783" s="71">
        <v>0</v>
      </c>
      <c r="AB783" s="71">
        <v>100</v>
      </c>
      <c r="AC783" s="71">
        <v>100</v>
      </c>
      <c r="AD783" s="64">
        <v>0</v>
      </c>
      <c r="AE783" s="64">
        <v>0</v>
      </c>
      <c r="AF783" s="64">
        <v>0</v>
      </c>
      <c r="AG783" s="64">
        <v>0</v>
      </c>
      <c r="AH783" s="64">
        <v>0</v>
      </c>
      <c r="AI783" s="72">
        <v>100</v>
      </c>
      <c r="AJ783" s="431">
        <v>0</v>
      </c>
      <c r="AK783" s="431">
        <v>0</v>
      </c>
      <c r="AL783" s="432">
        <v>0</v>
      </c>
      <c r="AM783" s="431">
        <v>0</v>
      </c>
      <c r="AN783" s="432">
        <v>0</v>
      </c>
      <c r="AO783" s="431">
        <v>0</v>
      </c>
      <c r="AP783" s="431">
        <v>0</v>
      </c>
      <c r="AQ783" s="431"/>
    </row>
    <row r="784" spans="1:43" s="62" customFormat="1" ht="12.75" customHeight="1">
      <c r="A784" s="157">
        <v>783</v>
      </c>
      <c r="B784" s="418">
        <v>42194</v>
      </c>
      <c r="C784" s="430" t="s">
        <v>1302</v>
      </c>
      <c r="D784" s="430" t="s">
        <v>1253</v>
      </c>
      <c r="E784" s="430" t="s">
        <v>1302</v>
      </c>
      <c r="F784" s="430" t="s">
        <v>1347</v>
      </c>
      <c r="G784" s="359"/>
      <c r="H784" s="430" t="s">
        <v>1176</v>
      </c>
      <c r="I784" s="359"/>
      <c r="J784" s="355" t="s">
        <v>7343</v>
      </c>
      <c r="K784" s="415" t="s">
        <v>1259</v>
      </c>
      <c r="L784" s="415" t="s">
        <v>1256</v>
      </c>
      <c r="M784" s="415" t="s">
        <v>7158</v>
      </c>
      <c r="N784" s="430" t="s">
        <v>7125</v>
      </c>
      <c r="O784" s="44">
        <v>1948</v>
      </c>
      <c r="P784" s="422"/>
      <c r="Q784" s="422"/>
      <c r="R784" s="431"/>
      <c r="S784" s="422">
        <v>0</v>
      </c>
      <c r="T784" s="422">
        <v>0</v>
      </c>
      <c r="U784" s="422">
        <v>0</v>
      </c>
      <c r="V784" s="422">
        <v>0</v>
      </c>
      <c r="W784" s="422">
        <v>0</v>
      </c>
      <c r="X784" s="431">
        <v>2016</v>
      </c>
      <c r="Y784" s="422">
        <v>0</v>
      </c>
      <c r="Z784" s="422">
        <v>0</v>
      </c>
      <c r="AA784" s="422">
        <v>0</v>
      </c>
      <c r="AB784" s="422">
        <v>0</v>
      </c>
      <c r="AC784" s="422">
        <v>0</v>
      </c>
      <c r="AD784" s="422">
        <v>0</v>
      </c>
      <c r="AE784" s="422">
        <v>0</v>
      </c>
      <c r="AF784" s="422">
        <v>0</v>
      </c>
      <c r="AG784" s="422">
        <v>0</v>
      </c>
      <c r="AH784" s="422">
        <v>0</v>
      </c>
      <c r="AI784" s="422">
        <v>0</v>
      </c>
      <c r="AJ784" s="422">
        <v>0</v>
      </c>
      <c r="AK784" s="422">
        <v>0</v>
      </c>
      <c r="AL784" s="422">
        <v>0</v>
      </c>
      <c r="AM784" s="422">
        <v>0</v>
      </c>
      <c r="AN784" s="422">
        <v>0</v>
      </c>
      <c r="AO784" s="422">
        <v>0</v>
      </c>
      <c r="AP784" s="422">
        <v>0</v>
      </c>
      <c r="AQ784" s="422"/>
    </row>
    <row r="785" spans="1:43" ht="12.75" customHeight="1">
      <c r="A785" s="157">
        <v>784</v>
      </c>
      <c r="B785" s="418">
        <v>42197</v>
      </c>
      <c r="C785" s="415" t="s">
        <v>1321</v>
      </c>
      <c r="D785" s="415" t="s">
        <v>1251</v>
      </c>
      <c r="E785" s="75" t="s">
        <v>1272</v>
      </c>
      <c r="F785" s="249" t="s">
        <v>7095</v>
      </c>
      <c r="G785" s="60"/>
      <c r="H785" s="76" t="s">
        <v>7307</v>
      </c>
      <c r="I785" s="60"/>
      <c r="J785" s="250" t="s">
        <v>1262</v>
      </c>
      <c r="K785" s="251" t="s">
        <v>1259</v>
      </c>
      <c r="L785" s="415" t="s">
        <v>1256</v>
      </c>
      <c r="M785" s="415" t="s">
        <v>7158</v>
      </c>
      <c r="N785" s="415" t="s">
        <v>1261</v>
      </c>
      <c r="O785" s="252">
        <v>50</v>
      </c>
      <c r="P785" s="252">
        <v>50</v>
      </c>
      <c r="Q785" s="252"/>
      <c r="R785" s="422"/>
      <c r="S785" s="65">
        <v>0</v>
      </c>
      <c r="T785" s="65">
        <v>0</v>
      </c>
      <c r="U785" s="253">
        <v>50</v>
      </c>
      <c r="V785" s="253">
        <v>300</v>
      </c>
      <c r="W785" s="253">
        <v>300</v>
      </c>
      <c r="X785" s="253">
        <v>50</v>
      </c>
      <c r="Y785" s="253">
        <v>50</v>
      </c>
      <c r="Z785" s="65">
        <v>0</v>
      </c>
      <c r="AA785" s="254">
        <v>50</v>
      </c>
      <c r="AB785" s="254">
        <v>50</v>
      </c>
      <c r="AC785" s="254">
        <v>50</v>
      </c>
      <c r="AD785" s="65">
        <v>0</v>
      </c>
      <c r="AE785" s="65">
        <v>0</v>
      </c>
      <c r="AF785" s="65">
        <v>0</v>
      </c>
      <c r="AG785" s="65">
        <v>0</v>
      </c>
      <c r="AH785" s="65">
        <v>0</v>
      </c>
      <c r="AI785" s="255">
        <v>0</v>
      </c>
      <c r="AJ785" s="422">
        <v>0</v>
      </c>
      <c r="AK785" s="422">
        <v>0</v>
      </c>
      <c r="AL785" s="45">
        <v>0</v>
      </c>
      <c r="AM785" s="422">
        <v>0</v>
      </c>
      <c r="AN785" s="45">
        <v>0</v>
      </c>
      <c r="AO785" s="422">
        <v>0</v>
      </c>
      <c r="AP785" s="422">
        <v>0</v>
      </c>
      <c r="AQ785" s="431"/>
    </row>
    <row r="786" spans="1:43" ht="12.75" customHeight="1">
      <c r="A786" s="157">
        <v>785</v>
      </c>
      <c r="B786" s="418">
        <v>42197</v>
      </c>
      <c r="C786" s="430" t="s">
        <v>1302</v>
      </c>
      <c r="D786" s="430" t="s">
        <v>1253</v>
      </c>
      <c r="E786" s="430" t="s">
        <v>1302</v>
      </c>
      <c r="F786" s="430" t="s">
        <v>1347</v>
      </c>
      <c r="G786" s="359"/>
      <c r="H786" s="415" t="s">
        <v>7220</v>
      </c>
      <c r="I786" s="359"/>
      <c r="J786" s="355" t="s">
        <v>7344</v>
      </c>
      <c r="K786" s="415" t="s">
        <v>1259</v>
      </c>
      <c r="L786" s="415" t="s">
        <v>1256</v>
      </c>
      <c r="M786" s="415" t="s">
        <v>7158</v>
      </c>
      <c r="N786" s="430" t="s">
        <v>7125</v>
      </c>
      <c r="O786" s="44">
        <v>2586</v>
      </c>
      <c r="P786" s="422"/>
      <c r="Q786" s="422"/>
      <c r="R786" s="431"/>
      <c r="S786" s="422">
        <v>0</v>
      </c>
      <c r="T786" s="422">
        <v>0</v>
      </c>
      <c r="U786" s="422">
        <v>0</v>
      </c>
      <c r="V786" s="422">
        <v>0</v>
      </c>
      <c r="W786" s="422">
        <v>0</v>
      </c>
      <c r="X786" s="431">
        <v>2813</v>
      </c>
      <c r="Y786" s="422">
        <v>0</v>
      </c>
      <c r="Z786" s="422">
        <v>0</v>
      </c>
      <c r="AA786" s="422">
        <v>0</v>
      </c>
      <c r="AB786" s="422">
        <v>0</v>
      </c>
      <c r="AC786" s="422">
        <v>0</v>
      </c>
      <c r="AD786" s="422">
        <v>0</v>
      </c>
      <c r="AE786" s="422">
        <v>0</v>
      </c>
      <c r="AF786" s="422">
        <v>0</v>
      </c>
      <c r="AG786" s="422">
        <v>0</v>
      </c>
      <c r="AH786" s="422">
        <v>0</v>
      </c>
      <c r="AI786" s="422">
        <v>0</v>
      </c>
      <c r="AJ786" s="422">
        <v>0</v>
      </c>
      <c r="AK786" s="422">
        <v>0</v>
      </c>
      <c r="AL786" s="422">
        <v>0</v>
      </c>
      <c r="AM786" s="422">
        <v>0</v>
      </c>
      <c r="AN786" s="422">
        <v>0</v>
      </c>
      <c r="AO786" s="422">
        <v>0</v>
      </c>
      <c r="AP786" s="422">
        <v>0</v>
      </c>
      <c r="AQ786" s="431"/>
    </row>
    <row r="787" spans="1:43" ht="12.75" customHeight="1">
      <c r="A787" s="157">
        <v>786</v>
      </c>
      <c r="B787" s="418">
        <v>42198</v>
      </c>
      <c r="C787" s="360" t="s">
        <v>1289</v>
      </c>
      <c r="D787" s="430" t="s">
        <v>1251</v>
      </c>
      <c r="E787" s="430" t="s">
        <v>1289</v>
      </c>
      <c r="F787" s="415" t="s">
        <v>7231</v>
      </c>
      <c r="G787" s="359"/>
      <c r="H787" s="415" t="s">
        <v>7251</v>
      </c>
      <c r="I787" s="359"/>
      <c r="J787" s="430"/>
      <c r="K787" s="430" t="s">
        <v>7127</v>
      </c>
      <c r="L787" s="430" t="s">
        <v>1256</v>
      </c>
      <c r="M787" s="430" t="s">
        <v>7158</v>
      </c>
      <c r="N787" s="430" t="s">
        <v>1261</v>
      </c>
      <c r="O787" s="422">
        <v>400</v>
      </c>
      <c r="P787" s="422">
        <v>400</v>
      </c>
      <c r="Q787" s="422"/>
      <c r="R787" s="431"/>
      <c r="S787" s="431">
        <v>0</v>
      </c>
      <c r="T787" s="431">
        <v>0</v>
      </c>
      <c r="U787" s="431">
        <v>0</v>
      </c>
      <c r="V787" s="419">
        <v>0</v>
      </c>
      <c r="W787" s="419">
        <v>2400</v>
      </c>
      <c r="X787" s="419">
        <v>0</v>
      </c>
      <c r="Y787" s="431">
        <v>0</v>
      </c>
      <c r="Z787" s="431">
        <v>0</v>
      </c>
      <c r="AA787" s="422">
        <v>0</v>
      </c>
      <c r="AB787" s="422">
        <v>0</v>
      </c>
      <c r="AC787" s="422">
        <v>400</v>
      </c>
      <c r="AD787" s="431">
        <v>0</v>
      </c>
      <c r="AE787" s="431">
        <v>0</v>
      </c>
      <c r="AF787" s="431">
        <v>0</v>
      </c>
      <c r="AG787" s="431">
        <v>0</v>
      </c>
      <c r="AH787" s="431">
        <v>0</v>
      </c>
      <c r="AI787" s="422">
        <v>400</v>
      </c>
      <c r="AJ787" s="431">
        <v>0</v>
      </c>
      <c r="AK787" s="422">
        <v>400</v>
      </c>
      <c r="AL787" s="431">
        <v>0</v>
      </c>
      <c r="AM787" s="431">
        <v>0</v>
      </c>
      <c r="AN787" s="431">
        <v>0</v>
      </c>
      <c r="AO787" s="431">
        <v>0</v>
      </c>
      <c r="AP787" s="422">
        <v>0</v>
      </c>
      <c r="AQ787" s="431"/>
    </row>
    <row r="788" spans="1:43" ht="12.75" customHeight="1">
      <c r="A788" s="157">
        <v>787</v>
      </c>
      <c r="B788" s="418">
        <v>42198</v>
      </c>
      <c r="C788" s="360" t="s">
        <v>1289</v>
      </c>
      <c r="D788" s="430" t="s">
        <v>1251</v>
      </c>
      <c r="E788" s="430" t="s">
        <v>1289</v>
      </c>
      <c r="F788" s="415" t="s">
        <v>7104</v>
      </c>
      <c r="G788" s="359"/>
      <c r="H788" s="415" t="s">
        <v>7105</v>
      </c>
      <c r="I788" s="359"/>
      <c r="J788" s="430"/>
      <c r="K788" s="430" t="s">
        <v>7127</v>
      </c>
      <c r="L788" s="430" t="s">
        <v>1256</v>
      </c>
      <c r="M788" s="430" t="s">
        <v>7158</v>
      </c>
      <c r="N788" s="430" t="s">
        <v>1261</v>
      </c>
      <c r="O788" s="422">
        <v>200</v>
      </c>
      <c r="P788" s="422">
        <v>200</v>
      </c>
      <c r="Q788" s="422"/>
      <c r="R788" s="431"/>
      <c r="S788" s="431">
        <v>0</v>
      </c>
      <c r="T788" s="431">
        <v>0</v>
      </c>
      <c r="U788" s="431">
        <v>0</v>
      </c>
      <c r="V788" s="419">
        <v>800</v>
      </c>
      <c r="W788" s="419">
        <v>800</v>
      </c>
      <c r="X788" s="419">
        <v>0</v>
      </c>
      <c r="Y788" s="431">
        <v>0</v>
      </c>
      <c r="Z788" s="431">
        <v>0</v>
      </c>
      <c r="AA788" s="422">
        <v>0</v>
      </c>
      <c r="AB788" s="422">
        <v>200</v>
      </c>
      <c r="AC788" s="422">
        <v>200</v>
      </c>
      <c r="AD788" s="431">
        <v>0</v>
      </c>
      <c r="AE788" s="431">
        <v>0</v>
      </c>
      <c r="AF788" s="431">
        <v>0</v>
      </c>
      <c r="AG788" s="431">
        <v>0</v>
      </c>
      <c r="AH788" s="431">
        <v>0</v>
      </c>
      <c r="AI788" s="422">
        <v>200</v>
      </c>
      <c r="AJ788" s="431">
        <v>0</v>
      </c>
      <c r="AK788" s="422">
        <v>200</v>
      </c>
      <c r="AL788" s="431">
        <v>0</v>
      </c>
      <c r="AM788" s="431">
        <v>0</v>
      </c>
      <c r="AN788" s="431">
        <v>0</v>
      </c>
      <c r="AO788" s="431">
        <v>0</v>
      </c>
      <c r="AP788" s="422">
        <v>800</v>
      </c>
      <c r="AQ788" s="431"/>
    </row>
    <row r="789" spans="1:43" ht="12.75" customHeight="1">
      <c r="A789" s="157">
        <v>788</v>
      </c>
      <c r="B789" s="418">
        <v>42198</v>
      </c>
      <c r="C789" s="430" t="s">
        <v>1302</v>
      </c>
      <c r="D789" s="430" t="s">
        <v>1253</v>
      </c>
      <c r="E789" s="430" t="s">
        <v>1302</v>
      </c>
      <c r="F789" s="430" t="s">
        <v>1347</v>
      </c>
      <c r="G789" s="359"/>
      <c r="H789" s="415" t="s">
        <v>7220</v>
      </c>
      <c r="I789" s="359"/>
      <c r="J789" s="355" t="s">
        <v>7345</v>
      </c>
      <c r="K789" s="415" t="s">
        <v>1259</v>
      </c>
      <c r="L789" s="415" t="s">
        <v>1256</v>
      </c>
      <c r="M789" s="415" t="s">
        <v>7158</v>
      </c>
      <c r="N789" s="430" t="s">
        <v>7125</v>
      </c>
      <c r="O789" s="44">
        <v>985</v>
      </c>
      <c r="P789" s="422"/>
      <c r="Q789" s="422"/>
      <c r="R789" s="431"/>
      <c r="S789" s="422">
        <v>0</v>
      </c>
      <c r="T789" s="422">
        <v>0</v>
      </c>
      <c r="U789" s="422">
        <v>0</v>
      </c>
      <c r="V789" s="422">
        <v>0</v>
      </c>
      <c r="W789" s="422">
        <v>0</v>
      </c>
      <c r="X789" s="431">
        <v>1004</v>
      </c>
      <c r="Y789" s="422">
        <v>0</v>
      </c>
      <c r="Z789" s="422">
        <v>0</v>
      </c>
      <c r="AA789" s="422">
        <v>0</v>
      </c>
      <c r="AB789" s="422">
        <v>0</v>
      </c>
      <c r="AC789" s="422">
        <v>0</v>
      </c>
      <c r="AD789" s="422">
        <v>0</v>
      </c>
      <c r="AE789" s="422">
        <v>0</v>
      </c>
      <c r="AF789" s="422">
        <v>0</v>
      </c>
      <c r="AG789" s="422">
        <v>0</v>
      </c>
      <c r="AH789" s="422">
        <v>0</v>
      </c>
      <c r="AI789" s="422">
        <v>0</v>
      </c>
      <c r="AJ789" s="422">
        <v>0</v>
      </c>
      <c r="AK789" s="422">
        <v>0</v>
      </c>
      <c r="AL789" s="422">
        <v>0</v>
      </c>
      <c r="AM789" s="422">
        <v>0</v>
      </c>
      <c r="AN789" s="422">
        <v>0</v>
      </c>
      <c r="AO789" s="422">
        <v>0</v>
      </c>
      <c r="AP789" s="422">
        <v>0</v>
      </c>
      <c r="AQ789" s="431"/>
    </row>
    <row r="790" spans="1:43" ht="12.75" customHeight="1">
      <c r="A790" s="157">
        <v>789</v>
      </c>
      <c r="B790" s="418">
        <v>42199</v>
      </c>
      <c r="C790" s="360" t="s">
        <v>1289</v>
      </c>
      <c r="D790" s="430" t="s">
        <v>1251</v>
      </c>
      <c r="E790" s="430" t="s">
        <v>1289</v>
      </c>
      <c r="F790" s="415" t="s">
        <v>7085</v>
      </c>
      <c r="G790" s="359"/>
      <c r="H790" s="415" t="s">
        <v>7092</v>
      </c>
      <c r="I790" s="359"/>
      <c r="J790" s="430"/>
      <c r="K790" s="430" t="s">
        <v>7127</v>
      </c>
      <c r="L790" s="430" t="s">
        <v>1256</v>
      </c>
      <c r="M790" s="430" t="s">
        <v>7158</v>
      </c>
      <c r="N790" s="430" t="s">
        <v>1261</v>
      </c>
      <c r="O790" s="422">
        <v>250</v>
      </c>
      <c r="P790" s="422">
        <v>250</v>
      </c>
      <c r="Q790" s="422"/>
      <c r="R790" s="431"/>
      <c r="S790" s="431">
        <v>0</v>
      </c>
      <c r="T790" s="431">
        <v>0</v>
      </c>
      <c r="U790" s="431">
        <v>0</v>
      </c>
      <c r="V790" s="419">
        <v>1000</v>
      </c>
      <c r="W790" s="419">
        <v>1000</v>
      </c>
      <c r="X790" s="419">
        <v>0</v>
      </c>
      <c r="Y790" s="431">
        <v>0</v>
      </c>
      <c r="Z790" s="431">
        <v>0</v>
      </c>
      <c r="AA790" s="422">
        <v>250</v>
      </c>
      <c r="AB790" s="422">
        <v>250</v>
      </c>
      <c r="AC790" s="422">
        <v>250</v>
      </c>
      <c r="AD790" s="431">
        <v>0</v>
      </c>
      <c r="AE790" s="431">
        <v>0</v>
      </c>
      <c r="AF790" s="431">
        <v>0</v>
      </c>
      <c r="AG790" s="431">
        <v>0</v>
      </c>
      <c r="AH790" s="431">
        <v>0</v>
      </c>
      <c r="AI790" s="422">
        <v>250</v>
      </c>
      <c r="AJ790" s="431">
        <v>0</v>
      </c>
      <c r="AK790" s="422">
        <v>250</v>
      </c>
      <c r="AL790" s="431">
        <v>0</v>
      </c>
      <c r="AM790" s="431">
        <v>0</v>
      </c>
      <c r="AN790" s="431">
        <v>0</v>
      </c>
      <c r="AO790" s="431">
        <v>0</v>
      </c>
      <c r="AP790" s="422">
        <v>1000</v>
      </c>
      <c r="AQ790" s="431"/>
    </row>
    <row r="791" spans="1:43" s="62" customFormat="1" ht="12.75" customHeight="1">
      <c r="A791" s="157">
        <v>790</v>
      </c>
      <c r="B791" s="418">
        <v>42199</v>
      </c>
      <c r="C791" s="360" t="s">
        <v>1289</v>
      </c>
      <c r="D791" s="430" t="s">
        <v>1251</v>
      </c>
      <c r="E791" s="430" t="s">
        <v>1289</v>
      </c>
      <c r="F791" s="415" t="s">
        <v>7104</v>
      </c>
      <c r="G791" s="359"/>
      <c r="H791" s="415" t="s">
        <v>7105</v>
      </c>
      <c r="I791" s="359"/>
      <c r="J791" s="430"/>
      <c r="K791" s="430" t="s">
        <v>7127</v>
      </c>
      <c r="L791" s="430" t="s">
        <v>1256</v>
      </c>
      <c r="M791" s="430" t="s">
        <v>7158</v>
      </c>
      <c r="N791" s="430" t="s">
        <v>1261</v>
      </c>
      <c r="O791" s="422">
        <v>150</v>
      </c>
      <c r="P791" s="422">
        <v>150</v>
      </c>
      <c r="Q791" s="422"/>
      <c r="R791" s="431"/>
      <c r="S791" s="431">
        <v>0</v>
      </c>
      <c r="T791" s="431">
        <v>0</v>
      </c>
      <c r="U791" s="431">
        <v>0</v>
      </c>
      <c r="V791" s="419">
        <v>600</v>
      </c>
      <c r="W791" s="419">
        <v>600</v>
      </c>
      <c r="X791" s="419">
        <v>0</v>
      </c>
      <c r="Y791" s="431">
        <v>0</v>
      </c>
      <c r="Z791" s="431">
        <v>0</v>
      </c>
      <c r="AA791" s="422">
        <v>0</v>
      </c>
      <c r="AB791" s="422">
        <v>150</v>
      </c>
      <c r="AC791" s="422">
        <v>150</v>
      </c>
      <c r="AD791" s="431">
        <v>0</v>
      </c>
      <c r="AE791" s="431">
        <v>0</v>
      </c>
      <c r="AF791" s="431">
        <v>0</v>
      </c>
      <c r="AG791" s="431">
        <v>0</v>
      </c>
      <c r="AH791" s="431">
        <v>0</v>
      </c>
      <c r="AI791" s="422">
        <v>150</v>
      </c>
      <c r="AJ791" s="431">
        <v>0</v>
      </c>
      <c r="AK791" s="422">
        <v>150</v>
      </c>
      <c r="AL791" s="431">
        <v>0</v>
      </c>
      <c r="AM791" s="431">
        <v>0</v>
      </c>
      <c r="AN791" s="431">
        <v>0</v>
      </c>
      <c r="AO791" s="431">
        <v>0</v>
      </c>
      <c r="AP791" s="422">
        <v>600</v>
      </c>
      <c r="AQ791" s="422"/>
    </row>
    <row r="792" spans="1:43" s="62" customFormat="1" ht="12.75" customHeight="1">
      <c r="A792" s="157">
        <v>791</v>
      </c>
      <c r="B792" s="418">
        <v>42200</v>
      </c>
      <c r="C792" s="360" t="s">
        <v>1289</v>
      </c>
      <c r="D792" s="430" t="s">
        <v>1251</v>
      </c>
      <c r="E792" s="430" t="s">
        <v>1289</v>
      </c>
      <c r="F792" s="415" t="s">
        <v>7101</v>
      </c>
      <c r="G792" s="359"/>
      <c r="H792" s="415" t="s">
        <v>7102</v>
      </c>
      <c r="I792" s="359"/>
      <c r="J792" s="430"/>
      <c r="K792" s="430" t="s">
        <v>7127</v>
      </c>
      <c r="L792" s="430" t="s">
        <v>1256</v>
      </c>
      <c r="M792" s="430" t="s">
        <v>7158</v>
      </c>
      <c r="N792" s="430" t="s">
        <v>1261</v>
      </c>
      <c r="O792" s="422">
        <v>250</v>
      </c>
      <c r="P792" s="422">
        <v>250</v>
      </c>
      <c r="Q792" s="422"/>
      <c r="R792" s="431"/>
      <c r="S792" s="431">
        <v>0</v>
      </c>
      <c r="T792" s="431">
        <v>0</v>
      </c>
      <c r="U792" s="431">
        <v>0</v>
      </c>
      <c r="V792" s="419">
        <v>0</v>
      </c>
      <c r="W792" s="419">
        <v>1500</v>
      </c>
      <c r="X792" s="419">
        <v>0</v>
      </c>
      <c r="Y792" s="431">
        <v>0</v>
      </c>
      <c r="Z792" s="431">
        <v>0</v>
      </c>
      <c r="AA792" s="422">
        <v>0</v>
      </c>
      <c r="AB792" s="422">
        <v>0</v>
      </c>
      <c r="AC792" s="422">
        <v>250</v>
      </c>
      <c r="AD792" s="431">
        <v>0</v>
      </c>
      <c r="AE792" s="431">
        <v>0</v>
      </c>
      <c r="AF792" s="431">
        <v>0</v>
      </c>
      <c r="AG792" s="431">
        <v>0</v>
      </c>
      <c r="AH792" s="431">
        <v>0</v>
      </c>
      <c r="AI792" s="422">
        <v>250</v>
      </c>
      <c r="AJ792" s="431">
        <v>0</v>
      </c>
      <c r="AK792" s="422">
        <v>250</v>
      </c>
      <c r="AL792" s="431">
        <v>0</v>
      </c>
      <c r="AM792" s="431">
        <v>0</v>
      </c>
      <c r="AN792" s="431">
        <v>0</v>
      </c>
      <c r="AO792" s="431">
        <v>0</v>
      </c>
      <c r="AP792" s="422">
        <v>0</v>
      </c>
      <c r="AQ792" s="422"/>
    </row>
    <row r="793" spans="1:43" s="62" customFormat="1" ht="12.75" customHeight="1">
      <c r="A793" s="157">
        <v>792</v>
      </c>
      <c r="B793" s="418">
        <v>42200</v>
      </c>
      <c r="C793" s="360" t="s">
        <v>1289</v>
      </c>
      <c r="D793" s="430" t="s">
        <v>1251</v>
      </c>
      <c r="E793" s="430" t="s">
        <v>1289</v>
      </c>
      <c r="F793" s="415" t="s">
        <v>7104</v>
      </c>
      <c r="G793" s="359"/>
      <c r="H793" s="415" t="s">
        <v>7105</v>
      </c>
      <c r="I793" s="359"/>
      <c r="J793" s="430"/>
      <c r="K793" s="430" t="s">
        <v>7127</v>
      </c>
      <c r="L793" s="430" t="s">
        <v>1256</v>
      </c>
      <c r="M793" s="430" t="s">
        <v>7158</v>
      </c>
      <c r="N793" s="430" t="s">
        <v>1261</v>
      </c>
      <c r="O793" s="422">
        <v>150</v>
      </c>
      <c r="P793" s="422">
        <v>150</v>
      </c>
      <c r="Q793" s="422"/>
      <c r="R793" s="431"/>
      <c r="S793" s="431">
        <v>0</v>
      </c>
      <c r="T793" s="431">
        <v>0</v>
      </c>
      <c r="U793" s="431">
        <v>0</v>
      </c>
      <c r="V793" s="419">
        <v>600</v>
      </c>
      <c r="W793" s="419">
        <v>600</v>
      </c>
      <c r="X793" s="419">
        <v>0</v>
      </c>
      <c r="Y793" s="431">
        <v>0</v>
      </c>
      <c r="Z793" s="431">
        <v>0</v>
      </c>
      <c r="AA793" s="422">
        <v>150</v>
      </c>
      <c r="AB793" s="422">
        <v>150</v>
      </c>
      <c r="AC793" s="422">
        <v>150</v>
      </c>
      <c r="AD793" s="431">
        <v>0</v>
      </c>
      <c r="AE793" s="431">
        <v>0</v>
      </c>
      <c r="AF793" s="431">
        <v>0</v>
      </c>
      <c r="AG793" s="431">
        <v>0</v>
      </c>
      <c r="AH793" s="431">
        <v>0</v>
      </c>
      <c r="AI793" s="422">
        <v>150</v>
      </c>
      <c r="AJ793" s="431">
        <v>0</v>
      </c>
      <c r="AK793" s="422">
        <v>150</v>
      </c>
      <c r="AL793" s="431">
        <v>0</v>
      </c>
      <c r="AM793" s="431">
        <v>0</v>
      </c>
      <c r="AN793" s="431">
        <v>0</v>
      </c>
      <c r="AO793" s="431">
        <v>0</v>
      </c>
      <c r="AP793" s="422">
        <v>600</v>
      </c>
      <c r="AQ793" s="422"/>
    </row>
    <row r="794" spans="1:43" s="62" customFormat="1" ht="12.75" customHeight="1">
      <c r="A794" s="157">
        <v>793</v>
      </c>
      <c r="B794" s="418">
        <v>42200</v>
      </c>
      <c r="C794" s="430" t="s">
        <v>1302</v>
      </c>
      <c r="D794" s="430" t="s">
        <v>1253</v>
      </c>
      <c r="E794" s="430" t="s">
        <v>1302</v>
      </c>
      <c r="F794" s="430" t="s">
        <v>1347</v>
      </c>
      <c r="G794" s="359"/>
      <c r="H794" s="430" t="s">
        <v>31</v>
      </c>
      <c r="I794" s="359"/>
      <c r="J794" s="355" t="s">
        <v>7346</v>
      </c>
      <c r="K794" s="415" t="s">
        <v>1259</v>
      </c>
      <c r="L794" s="415" t="s">
        <v>1256</v>
      </c>
      <c r="M794" s="415" t="s">
        <v>7158</v>
      </c>
      <c r="N794" s="430" t="s">
        <v>7125</v>
      </c>
      <c r="O794" s="44">
        <v>2365</v>
      </c>
      <c r="P794" s="422"/>
      <c r="Q794" s="422"/>
      <c r="R794" s="431"/>
      <c r="S794" s="422">
        <v>0</v>
      </c>
      <c r="T794" s="422">
        <v>0</v>
      </c>
      <c r="U794" s="422">
        <v>0</v>
      </c>
      <c r="V794" s="422">
        <v>0</v>
      </c>
      <c r="W794" s="422">
        <v>0</v>
      </c>
      <c r="X794" s="431">
        <v>2010</v>
      </c>
      <c r="Y794" s="422">
        <v>0</v>
      </c>
      <c r="Z794" s="422">
        <v>0</v>
      </c>
      <c r="AA794" s="422">
        <v>0</v>
      </c>
      <c r="AB794" s="422">
        <v>0</v>
      </c>
      <c r="AC794" s="422">
        <v>0</v>
      </c>
      <c r="AD794" s="422">
        <v>0</v>
      </c>
      <c r="AE794" s="422">
        <v>0</v>
      </c>
      <c r="AF794" s="422">
        <v>0</v>
      </c>
      <c r="AG794" s="422">
        <v>0</v>
      </c>
      <c r="AH794" s="422">
        <v>0</v>
      </c>
      <c r="AI794" s="422">
        <v>0</v>
      </c>
      <c r="AJ794" s="422">
        <v>0</v>
      </c>
      <c r="AK794" s="422">
        <v>0</v>
      </c>
      <c r="AL794" s="422">
        <v>0</v>
      </c>
      <c r="AM794" s="422">
        <v>0</v>
      </c>
      <c r="AN794" s="422">
        <v>0</v>
      </c>
      <c r="AO794" s="422">
        <v>0</v>
      </c>
      <c r="AP794" s="422">
        <v>0</v>
      </c>
      <c r="AQ794" s="422"/>
    </row>
    <row r="795" spans="1:43" s="62" customFormat="1" ht="12.75" customHeight="1">
      <c r="A795" s="157">
        <v>794</v>
      </c>
      <c r="B795" s="418">
        <v>42201</v>
      </c>
      <c r="C795" s="415" t="s">
        <v>1321</v>
      </c>
      <c r="D795" s="415" t="s">
        <v>1251</v>
      </c>
      <c r="E795" s="415" t="s">
        <v>1308</v>
      </c>
      <c r="F795" s="415" t="s">
        <v>1347</v>
      </c>
      <c r="G795" s="60"/>
      <c r="H795" s="415" t="s">
        <v>7110</v>
      </c>
      <c r="I795" s="60"/>
      <c r="J795" s="61" t="s">
        <v>5474</v>
      </c>
      <c r="K795" s="415" t="s">
        <v>1259</v>
      </c>
      <c r="L795" s="415" t="s">
        <v>1256</v>
      </c>
      <c r="M795" s="415" t="s">
        <v>7158</v>
      </c>
      <c r="N795" s="415" t="s">
        <v>1261</v>
      </c>
      <c r="O795" s="422">
        <v>1</v>
      </c>
      <c r="P795" s="422">
        <v>1</v>
      </c>
      <c r="Q795" s="422"/>
      <c r="R795" s="422"/>
      <c r="S795" s="422">
        <v>0</v>
      </c>
      <c r="T795" s="422">
        <v>0</v>
      </c>
      <c r="U795" s="422">
        <v>1</v>
      </c>
      <c r="V795" s="422">
        <v>6</v>
      </c>
      <c r="W795" s="422">
        <v>0</v>
      </c>
      <c r="X795" s="422">
        <v>1</v>
      </c>
      <c r="Y795" s="422">
        <v>1</v>
      </c>
      <c r="Z795" s="422"/>
      <c r="AA795" s="422">
        <v>1</v>
      </c>
      <c r="AB795" s="422"/>
      <c r="AC795" s="422">
        <v>1</v>
      </c>
      <c r="AD795" s="422">
        <v>0</v>
      </c>
      <c r="AE795" s="422">
        <v>0</v>
      </c>
      <c r="AF795" s="422">
        <v>0</v>
      </c>
      <c r="AG795" s="422">
        <v>0</v>
      </c>
      <c r="AH795" s="422">
        <v>0</v>
      </c>
      <c r="AI795" s="422">
        <v>1</v>
      </c>
      <c r="AJ795" s="422">
        <v>0</v>
      </c>
      <c r="AK795" s="422">
        <v>0</v>
      </c>
      <c r="AL795" s="45">
        <v>0</v>
      </c>
      <c r="AM795" s="422">
        <v>0</v>
      </c>
      <c r="AN795" s="45">
        <v>0</v>
      </c>
      <c r="AO795" s="422">
        <v>0</v>
      </c>
      <c r="AP795" s="422">
        <v>0</v>
      </c>
      <c r="AQ795" s="422"/>
    </row>
    <row r="796" spans="1:43" s="62" customFormat="1" ht="12.75" customHeight="1">
      <c r="A796" s="157">
        <v>795</v>
      </c>
      <c r="B796" s="418">
        <v>42208</v>
      </c>
      <c r="C796" s="360" t="s">
        <v>1289</v>
      </c>
      <c r="D796" s="430" t="s">
        <v>1251</v>
      </c>
      <c r="E796" s="430" t="s">
        <v>1289</v>
      </c>
      <c r="F796" s="415" t="s">
        <v>7231</v>
      </c>
      <c r="G796" s="359"/>
      <c r="H796" s="415" t="s">
        <v>7255</v>
      </c>
      <c r="I796" s="359"/>
      <c r="J796" s="430"/>
      <c r="K796" s="430" t="s">
        <v>7127</v>
      </c>
      <c r="L796" s="430" t="s">
        <v>1256</v>
      </c>
      <c r="M796" s="430" t="s">
        <v>7158</v>
      </c>
      <c r="N796" s="430" t="s">
        <v>1261</v>
      </c>
      <c r="O796" s="422">
        <v>350</v>
      </c>
      <c r="P796" s="422">
        <v>350</v>
      </c>
      <c r="Q796" s="422"/>
      <c r="R796" s="431"/>
      <c r="S796" s="431">
        <v>0</v>
      </c>
      <c r="T796" s="431">
        <v>0</v>
      </c>
      <c r="U796" s="431">
        <v>0</v>
      </c>
      <c r="V796" s="419">
        <v>350</v>
      </c>
      <c r="W796" s="419">
        <v>2100</v>
      </c>
      <c r="X796" s="419">
        <v>0</v>
      </c>
      <c r="Y796" s="431">
        <v>0</v>
      </c>
      <c r="Z796" s="431">
        <v>0</v>
      </c>
      <c r="AA796" s="422">
        <v>350</v>
      </c>
      <c r="AB796" s="422">
        <v>0</v>
      </c>
      <c r="AC796" s="422">
        <v>350</v>
      </c>
      <c r="AD796" s="431">
        <v>0</v>
      </c>
      <c r="AE796" s="431">
        <v>0</v>
      </c>
      <c r="AF796" s="431">
        <v>0</v>
      </c>
      <c r="AG796" s="431">
        <v>0</v>
      </c>
      <c r="AH796" s="431">
        <v>0</v>
      </c>
      <c r="AI796" s="422">
        <v>350</v>
      </c>
      <c r="AJ796" s="431">
        <v>0</v>
      </c>
      <c r="AK796" s="422">
        <v>350</v>
      </c>
      <c r="AL796" s="431">
        <v>0</v>
      </c>
      <c r="AM796" s="431">
        <v>0</v>
      </c>
      <c r="AN796" s="431">
        <v>0</v>
      </c>
      <c r="AO796" s="431">
        <v>0</v>
      </c>
      <c r="AP796" s="422">
        <v>0</v>
      </c>
      <c r="AQ796" s="422"/>
    </row>
    <row r="797" spans="1:43" s="62" customFormat="1" ht="12.75" customHeight="1">
      <c r="A797" s="157">
        <v>796</v>
      </c>
      <c r="B797" s="418">
        <v>42209</v>
      </c>
      <c r="C797" s="360" t="s">
        <v>1289</v>
      </c>
      <c r="D797" s="430" t="s">
        <v>1251</v>
      </c>
      <c r="E797" s="430" t="s">
        <v>1289</v>
      </c>
      <c r="F797" s="415" t="s">
        <v>7231</v>
      </c>
      <c r="G797" s="359"/>
      <c r="H797" s="415" t="s">
        <v>7286</v>
      </c>
      <c r="I797" s="359"/>
      <c r="J797" s="430"/>
      <c r="K797" s="430" t="s">
        <v>7127</v>
      </c>
      <c r="L797" s="430" t="s">
        <v>1256</v>
      </c>
      <c r="M797" s="430" t="s">
        <v>7158</v>
      </c>
      <c r="N797" s="430" t="s">
        <v>1261</v>
      </c>
      <c r="O797" s="422">
        <v>250</v>
      </c>
      <c r="P797" s="422">
        <v>250</v>
      </c>
      <c r="Q797" s="422"/>
      <c r="R797" s="431"/>
      <c r="S797" s="431">
        <v>0</v>
      </c>
      <c r="T797" s="431">
        <v>0</v>
      </c>
      <c r="U797" s="431">
        <v>0</v>
      </c>
      <c r="V797" s="419">
        <v>250</v>
      </c>
      <c r="W797" s="419">
        <v>1500</v>
      </c>
      <c r="X797" s="419">
        <v>0</v>
      </c>
      <c r="Y797" s="431">
        <v>0</v>
      </c>
      <c r="Z797" s="431">
        <v>0</v>
      </c>
      <c r="AA797" s="422">
        <v>250</v>
      </c>
      <c r="AB797" s="422">
        <v>0</v>
      </c>
      <c r="AC797" s="422">
        <v>250</v>
      </c>
      <c r="AD797" s="431">
        <v>0</v>
      </c>
      <c r="AE797" s="431">
        <v>0</v>
      </c>
      <c r="AF797" s="431">
        <v>0</v>
      </c>
      <c r="AG797" s="431">
        <v>0</v>
      </c>
      <c r="AH797" s="431">
        <v>0</v>
      </c>
      <c r="AI797" s="422">
        <v>250</v>
      </c>
      <c r="AJ797" s="431">
        <v>0</v>
      </c>
      <c r="AK797" s="422">
        <v>250</v>
      </c>
      <c r="AL797" s="431">
        <v>0</v>
      </c>
      <c r="AM797" s="431">
        <v>0</v>
      </c>
      <c r="AN797" s="431">
        <v>0</v>
      </c>
      <c r="AO797" s="431">
        <v>0</v>
      </c>
      <c r="AP797" s="422">
        <v>0</v>
      </c>
      <c r="AQ797" s="422"/>
    </row>
    <row r="798" spans="1:43" s="62" customFormat="1" ht="12.75" customHeight="1">
      <c r="A798" s="157">
        <v>797</v>
      </c>
      <c r="B798" s="418">
        <v>42211</v>
      </c>
      <c r="C798" s="360" t="s">
        <v>1321</v>
      </c>
      <c r="D798" s="430" t="s">
        <v>1251</v>
      </c>
      <c r="E798" s="232" t="s">
        <v>7288</v>
      </c>
      <c r="F798" s="249" t="s">
        <v>7085</v>
      </c>
      <c r="G798" s="60"/>
      <c r="H798" s="76" t="s">
        <v>7302</v>
      </c>
      <c r="I798" s="60"/>
      <c r="J798" s="77" t="s">
        <v>1262</v>
      </c>
      <c r="K798" s="78" t="s">
        <v>1259</v>
      </c>
      <c r="L798" s="430" t="s">
        <v>1256</v>
      </c>
      <c r="M798" s="430" t="s">
        <v>7158</v>
      </c>
      <c r="N798" s="430" t="s">
        <v>1261</v>
      </c>
      <c r="O798" s="74">
        <v>256</v>
      </c>
      <c r="P798" s="74">
        <v>256</v>
      </c>
      <c r="Q798" s="80"/>
      <c r="R798" s="431"/>
      <c r="S798" s="64">
        <v>0</v>
      </c>
      <c r="T798" s="64">
        <v>0</v>
      </c>
      <c r="U798" s="70">
        <v>256</v>
      </c>
      <c r="V798" s="70">
        <v>1536</v>
      </c>
      <c r="W798" s="70">
        <v>1536</v>
      </c>
      <c r="X798" s="70">
        <v>256</v>
      </c>
      <c r="Y798" s="70">
        <v>256</v>
      </c>
      <c r="Z798" s="64">
        <v>0</v>
      </c>
      <c r="AA798" s="71">
        <v>0</v>
      </c>
      <c r="AB798" s="71">
        <v>256</v>
      </c>
      <c r="AC798" s="71">
        <v>256</v>
      </c>
      <c r="AD798" s="64">
        <v>0</v>
      </c>
      <c r="AE798" s="64">
        <v>0</v>
      </c>
      <c r="AF798" s="64">
        <v>0</v>
      </c>
      <c r="AG798" s="64">
        <v>0</v>
      </c>
      <c r="AH798" s="64">
        <v>0</v>
      </c>
      <c r="AI798" s="72">
        <v>256</v>
      </c>
      <c r="AJ798" s="431">
        <v>0</v>
      </c>
      <c r="AK798" s="431">
        <v>0</v>
      </c>
      <c r="AL798" s="432">
        <v>0</v>
      </c>
      <c r="AM798" s="431">
        <v>0</v>
      </c>
      <c r="AN798" s="432">
        <v>0</v>
      </c>
      <c r="AO798" s="431">
        <v>0</v>
      </c>
      <c r="AP798" s="431">
        <v>0</v>
      </c>
      <c r="AQ798" s="422"/>
    </row>
    <row r="799" spans="1:43" ht="12.75" customHeight="1">
      <c r="A799" s="157">
        <v>798</v>
      </c>
      <c r="B799" s="418">
        <v>42213</v>
      </c>
      <c r="C799" s="360" t="s">
        <v>1289</v>
      </c>
      <c r="D799" s="430" t="s">
        <v>1251</v>
      </c>
      <c r="E799" s="430" t="s">
        <v>1289</v>
      </c>
      <c r="F799" s="415" t="s">
        <v>1349</v>
      </c>
      <c r="G799" s="359"/>
      <c r="H799" s="415" t="s">
        <v>7226</v>
      </c>
      <c r="I799" s="359"/>
      <c r="J799" s="430"/>
      <c r="K799" s="430" t="s">
        <v>7127</v>
      </c>
      <c r="L799" s="430" t="s">
        <v>1256</v>
      </c>
      <c r="M799" s="430" t="s">
        <v>7158</v>
      </c>
      <c r="N799" s="430" t="s">
        <v>1261</v>
      </c>
      <c r="O799" s="422">
        <v>600</v>
      </c>
      <c r="P799" s="422">
        <v>600</v>
      </c>
      <c r="Q799" s="422"/>
      <c r="R799" s="431"/>
      <c r="S799" s="431">
        <v>0</v>
      </c>
      <c r="T799" s="431">
        <v>0</v>
      </c>
      <c r="U799" s="431">
        <v>0</v>
      </c>
      <c r="V799" s="419">
        <v>600</v>
      </c>
      <c r="W799" s="419">
        <v>3600</v>
      </c>
      <c r="X799" s="419">
        <v>0</v>
      </c>
      <c r="Y799" s="431">
        <v>0</v>
      </c>
      <c r="Z799" s="431">
        <v>0</v>
      </c>
      <c r="AA799" s="422">
        <v>600</v>
      </c>
      <c r="AB799" s="422">
        <v>0</v>
      </c>
      <c r="AC799" s="422">
        <v>600</v>
      </c>
      <c r="AD799" s="431">
        <v>0</v>
      </c>
      <c r="AE799" s="431">
        <v>0</v>
      </c>
      <c r="AF799" s="431">
        <v>0</v>
      </c>
      <c r="AG799" s="431">
        <v>0</v>
      </c>
      <c r="AH799" s="431">
        <v>0</v>
      </c>
      <c r="AI799" s="422">
        <v>600</v>
      </c>
      <c r="AJ799" s="431">
        <v>0</v>
      </c>
      <c r="AK799" s="422">
        <v>600</v>
      </c>
      <c r="AL799" s="431">
        <v>0</v>
      </c>
      <c r="AM799" s="431">
        <v>0</v>
      </c>
      <c r="AN799" s="431">
        <v>0</v>
      </c>
      <c r="AO799" s="431">
        <v>0</v>
      </c>
      <c r="AP799" s="422">
        <v>3600</v>
      </c>
      <c r="AQ799" s="431"/>
    </row>
    <row r="800" spans="1:43" ht="12.75" customHeight="1">
      <c r="A800" s="157">
        <v>799</v>
      </c>
      <c r="B800" s="418">
        <v>42213</v>
      </c>
      <c r="C800" s="430" t="s">
        <v>1325</v>
      </c>
      <c r="D800" s="430" t="s">
        <v>1250</v>
      </c>
      <c r="E800" s="430" t="s">
        <v>1325</v>
      </c>
      <c r="F800" s="430" t="s">
        <v>7104</v>
      </c>
      <c r="G800" s="359"/>
      <c r="H800" s="430" t="s">
        <v>7287</v>
      </c>
      <c r="I800" s="359"/>
      <c r="J800" s="430"/>
      <c r="K800" s="430" t="s">
        <v>7127</v>
      </c>
      <c r="L800" s="430" t="s">
        <v>1256</v>
      </c>
      <c r="M800" s="430" t="s">
        <v>7158</v>
      </c>
      <c r="N800" s="430" t="s">
        <v>7125</v>
      </c>
      <c r="O800" s="431">
        <v>28</v>
      </c>
      <c r="P800" s="422">
        <v>28</v>
      </c>
      <c r="Q800" s="422"/>
      <c r="R800" s="431"/>
      <c r="S800" s="422">
        <v>0</v>
      </c>
      <c r="T800" s="422">
        <v>0</v>
      </c>
      <c r="U800" s="431">
        <v>28</v>
      </c>
      <c r="V800" s="431">
        <v>190</v>
      </c>
      <c r="W800" s="431">
        <v>190</v>
      </c>
      <c r="X800" s="431">
        <v>90</v>
      </c>
      <c r="Y800" s="431">
        <v>21</v>
      </c>
      <c r="Z800" s="431">
        <v>0</v>
      </c>
      <c r="AA800" s="431">
        <v>0</v>
      </c>
      <c r="AB800" s="431">
        <v>28</v>
      </c>
      <c r="AC800" s="431">
        <v>0</v>
      </c>
      <c r="AD800" s="431">
        <v>0</v>
      </c>
      <c r="AE800" s="431">
        <v>0</v>
      </c>
      <c r="AF800" s="431">
        <v>0</v>
      </c>
      <c r="AG800" s="431">
        <v>66</v>
      </c>
      <c r="AH800" s="431">
        <v>0</v>
      </c>
      <c r="AI800" s="431">
        <v>28</v>
      </c>
      <c r="AJ800" s="431">
        <v>0</v>
      </c>
      <c r="AK800" s="431">
        <v>0</v>
      </c>
      <c r="AL800" s="432">
        <v>33</v>
      </c>
      <c r="AM800" s="431">
        <v>0</v>
      </c>
      <c r="AN800" s="432">
        <v>0</v>
      </c>
      <c r="AO800" s="431">
        <v>0</v>
      </c>
      <c r="AP800" s="431">
        <v>0</v>
      </c>
      <c r="AQ800" s="431"/>
    </row>
    <row r="801" spans="1:43" ht="12.75" customHeight="1">
      <c r="A801" s="157">
        <v>800</v>
      </c>
      <c r="B801" s="418">
        <v>42214</v>
      </c>
      <c r="C801" s="430" t="s">
        <v>1309</v>
      </c>
      <c r="D801" s="430" t="s">
        <v>1248</v>
      </c>
      <c r="E801" s="430" t="s">
        <v>1309</v>
      </c>
      <c r="F801" s="430" t="s">
        <v>7085</v>
      </c>
      <c r="G801" s="359"/>
      <c r="H801" s="430" t="s">
        <v>7092</v>
      </c>
      <c r="I801" s="359"/>
      <c r="J801" s="430"/>
      <c r="K801" s="430" t="s">
        <v>7127</v>
      </c>
      <c r="L801" s="430" t="s">
        <v>1256</v>
      </c>
      <c r="M801" s="430" t="s">
        <v>7158</v>
      </c>
      <c r="N801" s="430" t="s">
        <v>7125</v>
      </c>
      <c r="O801" s="431">
        <v>722</v>
      </c>
      <c r="P801" s="422">
        <v>722</v>
      </c>
      <c r="Q801" s="422"/>
      <c r="R801" s="431"/>
      <c r="S801" s="422">
        <v>0</v>
      </c>
      <c r="T801" s="422">
        <v>0</v>
      </c>
      <c r="U801" s="422">
        <v>0</v>
      </c>
      <c r="V801" s="431">
        <v>722</v>
      </c>
      <c r="W801" s="431">
        <v>722</v>
      </c>
      <c r="X801" s="431">
        <v>722</v>
      </c>
      <c r="Y801" s="431">
        <v>0</v>
      </c>
      <c r="Z801" s="431">
        <v>0</v>
      </c>
      <c r="AA801" s="431">
        <v>722</v>
      </c>
      <c r="AB801" s="431">
        <v>722</v>
      </c>
      <c r="AC801" s="431">
        <v>0</v>
      </c>
      <c r="AD801" s="431">
        <v>0</v>
      </c>
      <c r="AE801" s="431">
        <v>0</v>
      </c>
      <c r="AF801" s="431">
        <v>0</v>
      </c>
      <c r="AG801" s="431">
        <v>0</v>
      </c>
      <c r="AH801" s="431">
        <v>0</v>
      </c>
      <c r="AI801" s="431">
        <v>0</v>
      </c>
      <c r="AJ801" s="431">
        <v>0</v>
      </c>
      <c r="AK801" s="431">
        <v>0</v>
      </c>
      <c r="AL801" s="431">
        <v>0</v>
      </c>
      <c r="AM801" s="431">
        <v>0</v>
      </c>
      <c r="AN801" s="431">
        <v>0</v>
      </c>
      <c r="AO801" s="431">
        <v>0</v>
      </c>
      <c r="AP801" s="431">
        <v>0</v>
      </c>
      <c r="AQ801" s="431"/>
    </row>
    <row r="802" spans="1:43" ht="12.75" customHeight="1">
      <c r="A802" s="157">
        <v>801</v>
      </c>
      <c r="B802" s="418">
        <v>42215</v>
      </c>
      <c r="C802" s="360" t="s">
        <v>1289</v>
      </c>
      <c r="D802" s="430" t="s">
        <v>1251</v>
      </c>
      <c r="E802" s="430" t="s">
        <v>1289</v>
      </c>
      <c r="F802" s="415" t="s">
        <v>7231</v>
      </c>
      <c r="G802" s="359"/>
      <c r="H802" s="415" t="s">
        <v>7286</v>
      </c>
      <c r="I802" s="359"/>
      <c r="J802" s="430"/>
      <c r="K802" s="430" t="s">
        <v>7127</v>
      </c>
      <c r="L802" s="430" t="s">
        <v>1256</v>
      </c>
      <c r="M802" s="430" t="s">
        <v>7158</v>
      </c>
      <c r="N802" s="430" t="s">
        <v>1261</v>
      </c>
      <c r="O802" s="422">
        <v>300</v>
      </c>
      <c r="P802" s="422">
        <v>300</v>
      </c>
      <c r="Q802" s="422"/>
      <c r="R802" s="431"/>
      <c r="S802" s="431">
        <v>0</v>
      </c>
      <c r="T802" s="431">
        <v>0</v>
      </c>
      <c r="U802" s="431">
        <v>0</v>
      </c>
      <c r="V802" s="419">
        <v>1800</v>
      </c>
      <c r="W802" s="419">
        <v>1800</v>
      </c>
      <c r="X802" s="419">
        <v>0</v>
      </c>
      <c r="Y802" s="431">
        <v>0</v>
      </c>
      <c r="Z802" s="431">
        <v>0</v>
      </c>
      <c r="AA802" s="422">
        <v>300</v>
      </c>
      <c r="AB802" s="422">
        <v>0</v>
      </c>
      <c r="AC802" s="422">
        <v>300</v>
      </c>
      <c r="AD802" s="431">
        <v>0</v>
      </c>
      <c r="AE802" s="431">
        <v>0</v>
      </c>
      <c r="AF802" s="431">
        <v>0</v>
      </c>
      <c r="AG802" s="431">
        <v>0</v>
      </c>
      <c r="AH802" s="431">
        <v>0</v>
      </c>
      <c r="AI802" s="422">
        <v>300</v>
      </c>
      <c r="AJ802" s="431">
        <v>0</v>
      </c>
      <c r="AK802" s="422">
        <v>300</v>
      </c>
      <c r="AL802" s="431">
        <v>0</v>
      </c>
      <c r="AM802" s="431">
        <v>0</v>
      </c>
      <c r="AN802" s="431">
        <v>0</v>
      </c>
      <c r="AO802" s="431">
        <v>0</v>
      </c>
      <c r="AP802" s="422">
        <v>1800</v>
      </c>
      <c r="AQ802" s="431"/>
    </row>
    <row r="803" spans="1:43" ht="12.75" customHeight="1">
      <c r="A803" s="157">
        <v>802</v>
      </c>
      <c r="B803" s="418">
        <v>42215</v>
      </c>
      <c r="C803" s="360" t="s">
        <v>1289</v>
      </c>
      <c r="D803" s="430" t="s">
        <v>1251</v>
      </c>
      <c r="E803" s="430" t="s">
        <v>1289</v>
      </c>
      <c r="F803" s="415" t="s">
        <v>7231</v>
      </c>
      <c r="G803" s="359"/>
      <c r="H803" s="415" t="s">
        <v>7321</v>
      </c>
      <c r="I803" s="359"/>
      <c r="J803" s="430"/>
      <c r="K803" s="430" t="s">
        <v>7127</v>
      </c>
      <c r="L803" s="430" t="s">
        <v>1256</v>
      </c>
      <c r="M803" s="430" t="s">
        <v>7158</v>
      </c>
      <c r="N803" s="430" t="s">
        <v>1261</v>
      </c>
      <c r="O803" s="422">
        <v>300</v>
      </c>
      <c r="P803" s="422">
        <v>300</v>
      </c>
      <c r="Q803" s="422"/>
      <c r="R803" s="431"/>
      <c r="S803" s="431">
        <v>0</v>
      </c>
      <c r="T803" s="431">
        <v>0</v>
      </c>
      <c r="U803" s="431">
        <v>0</v>
      </c>
      <c r="V803" s="419">
        <v>1800</v>
      </c>
      <c r="W803" s="419">
        <v>1800</v>
      </c>
      <c r="X803" s="419">
        <v>0</v>
      </c>
      <c r="Y803" s="431">
        <v>0</v>
      </c>
      <c r="Z803" s="431">
        <v>0</v>
      </c>
      <c r="AA803" s="422">
        <v>300</v>
      </c>
      <c r="AB803" s="422">
        <v>0</v>
      </c>
      <c r="AC803" s="422">
        <v>300</v>
      </c>
      <c r="AD803" s="431">
        <v>0</v>
      </c>
      <c r="AE803" s="431">
        <v>0</v>
      </c>
      <c r="AF803" s="431">
        <v>0</v>
      </c>
      <c r="AG803" s="431">
        <v>0</v>
      </c>
      <c r="AH803" s="431">
        <v>0</v>
      </c>
      <c r="AI803" s="422">
        <v>300</v>
      </c>
      <c r="AJ803" s="431">
        <v>0</v>
      </c>
      <c r="AK803" s="422">
        <v>300</v>
      </c>
      <c r="AL803" s="431">
        <v>0</v>
      </c>
      <c r="AM803" s="431">
        <v>0</v>
      </c>
      <c r="AN803" s="431">
        <v>0</v>
      </c>
      <c r="AO803" s="431">
        <v>0</v>
      </c>
      <c r="AP803" s="422">
        <v>1800</v>
      </c>
      <c r="AQ803" s="431"/>
    </row>
    <row r="804" spans="1:43" ht="12.75" customHeight="1">
      <c r="A804" s="157">
        <v>803</v>
      </c>
      <c r="B804" s="418">
        <v>42215</v>
      </c>
      <c r="C804" s="430" t="s">
        <v>1309</v>
      </c>
      <c r="D804" s="430" t="s">
        <v>1248</v>
      </c>
      <c r="E804" s="430" t="s">
        <v>1309</v>
      </c>
      <c r="F804" s="430" t="s">
        <v>7104</v>
      </c>
      <c r="G804" s="359"/>
      <c r="H804" s="430" t="s">
        <v>7105</v>
      </c>
      <c r="I804" s="359"/>
      <c r="J804" s="430"/>
      <c r="K804" s="430" t="s">
        <v>7127</v>
      </c>
      <c r="L804" s="430" t="s">
        <v>1256</v>
      </c>
      <c r="M804" s="430" t="s">
        <v>7158</v>
      </c>
      <c r="N804" s="430" t="s">
        <v>7125</v>
      </c>
      <c r="O804" s="431">
        <v>100</v>
      </c>
      <c r="P804" s="422">
        <v>100</v>
      </c>
      <c r="Q804" s="422"/>
      <c r="R804" s="431"/>
      <c r="S804" s="422">
        <v>0</v>
      </c>
      <c r="T804" s="422">
        <v>0</v>
      </c>
      <c r="U804" s="422">
        <v>0</v>
      </c>
      <c r="V804" s="431">
        <v>100</v>
      </c>
      <c r="W804" s="431">
        <v>100</v>
      </c>
      <c r="X804" s="431">
        <v>0</v>
      </c>
      <c r="Y804" s="431">
        <v>0</v>
      </c>
      <c r="Z804" s="431">
        <v>0</v>
      </c>
      <c r="AA804" s="431">
        <v>100</v>
      </c>
      <c r="AB804" s="431">
        <v>100</v>
      </c>
      <c r="AC804" s="431">
        <v>0</v>
      </c>
      <c r="AD804" s="431">
        <v>0</v>
      </c>
      <c r="AE804" s="431">
        <v>0</v>
      </c>
      <c r="AF804" s="431">
        <v>0</v>
      </c>
      <c r="AG804" s="431">
        <v>0</v>
      </c>
      <c r="AH804" s="431">
        <v>0</v>
      </c>
      <c r="AI804" s="431">
        <v>0</v>
      </c>
      <c r="AJ804" s="431">
        <v>0</v>
      </c>
      <c r="AK804" s="431">
        <v>0</v>
      </c>
      <c r="AL804" s="431">
        <v>0</v>
      </c>
      <c r="AM804" s="431">
        <v>0</v>
      </c>
      <c r="AN804" s="431">
        <v>0</v>
      </c>
      <c r="AO804" s="431">
        <v>0</v>
      </c>
      <c r="AP804" s="431">
        <v>100</v>
      </c>
      <c r="AQ804" s="431"/>
    </row>
    <row r="805" spans="1:43" ht="12.75" customHeight="1">
      <c r="A805" s="157">
        <v>804</v>
      </c>
      <c r="B805" s="418">
        <v>42215</v>
      </c>
      <c r="C805" s="430" t="s">
        <v>1340</v>
      </c>
      <c r="D805" s="430" t="s">
        <v>1250</v>
      </c>
      <c r="E805" s="430" t="s">
        <v>1340</v>
      </c>
      <c r="F805" s="430" t="s">
        <v>7231</v>
      </c>
      <c r="G805" s="359"/>
      <c r="H805" s="430" t="s">
        <v>7286</v>
      </c>
      <c r="I805" s="359"/>
      <c r="J805" s="430"/>
      <c r="K805" s="430" t="s">
        <v>7127</v>
      </c>
      <c r="L805" s="430" t="s">
        <v>1256</v>
      </c>
      <c r="M805" s="430" t="s">
        <v>7158</v>
      </c>
      <c r="N805" s="430" t="s">
        <v>7125</v>
      </c>
      <c r="O805" s="431">
        <v>500</v>
      </c>
      <c r="P805" s="422">
        <v>500</v>
      </c>
      <c r="Q805" s="422"/>
      <c r="R805" s="431"/>
      <c r="S805" s="431">
        <v>0</v>
      </c>
      <c r="T805" s="431">
        <v>0</v>
      </c>
      <c r="U805" s="431">
        <v>500</v>
      </c>
      <c r="V805" s="431">
        <v>3000</v>
      </c>
      <c r="W805" s="431">
        <v>3000</v>
      </c>
      <c r="X805" s="431">
        <v>500</v>
      </c>
      <c r="Y805" s="431">
        <v>500</v>
      </c>
      <c r="Z805" s="431">
        <v>0</v>
      </c>
      <c r="AA805" s="431">
        <v>0</v>
      </c>
      <c r="AB805" s="431">
        <v>500</v>
      </c>
      <c r="AC805" s="431">
        <v>0</v>
      </c>
      <c r="AD805" s="431">
        <v>0</v>
      </c>
      <c r="AE805" s="431">
        <v>0</v>
      </c>
      <c r="AF805" s="431">
        <v>0</v>
      </c>
      <c r="AG805" s="431">
        <v>0</v>
      </c>
      <c r="AH805" s="431">
        <v>0</v>
      </c>
      <c r="AI805" s="431">
        <v>500</v>
      </c>
      <c r="AJ805" s="431">
        <v>0</v>
      </c>
      <c r="AK805" s="431">
        <v>0</v>
      </c>
      <c r="AL805" s="432">
        <v>0</v>
      </c>
      <c r="AM805" s="431">
        <v>0</v>
      </c>
      <c r="AN805" s="432">
        <v>0</v>
      </c>
      <c r="AO805" s="431">
        <v>0</v>
      </c>
      <c r="AP805" s="431">
        <v>0</v>
      </c>
      <c r="AQ805" s="431"/>
    </row>
    <row r="806" spans="1:43" ht="12.75" customHeight="1">
      <c r="A806" s="157">
        <v>805</v>
      </c>
      <c r="B806" s="418">
        <v>42215</v>
      </c>
      <c r="C806" s="430" t="s">
        <v>1307</v>
      </c>
      <c r="D806" s="430" t="s">
        <v>1250</v>
      </c>
      <c r="E806" s="430" t="s">
        <v>1307</v>
      </c>
      <c r="F806" s="430" t="s">
        <v>1347</v>
      </c>
      <c r="G806" s="359"/>
      <c r="H806" s="430" t="s">
        <v>7110</v>
      </c>
      <c r="I806" s="359"/>
      <c r="J806" s="430"/>
      <c r="K806" s="430" t="s">
        <v>7127</v>
      </c>
      <c r="L806" s="430" t="s">
        <v>1256</v>
      </c>
      <c r="M806" s="430" t="s">
        <v>7158</v>
      </c>
      <c r="N806" s="430" t="s">
        <v>7125</v>
      </c>
      <c r="O806" s="44">
        <v>303</v>
      </c>
      <c r="P806" s="422"/>
      <c r="Q806" s="422"/>
      <c r="R806" s="431"/>
      <c r="S806" s="431">
        <v>0</v>
      </c>
      <c r="T806" s="431">
        <v>0</v>
      </c>
      <c r="U806" s="431">
        <v>0</v>
      </c>
      <c r="V806" s="431">
        <v>0</v>
      </c>
      <c r="W806" s="431">
        <v>0</v>
      </c>
      <c r="X806" s="431">
        <v>0</v>
      </c>
      <c r="Y806" s="431">
        <v>0</v>
      </c>
      <c r="Z806" s="431">
        <v>0</v>
      </c>
      <c r="AA806" s="431">
        <v>0</v>
      </c>
      <c r="AB806" s="431">
        <v>0</v>
      </c>
      <c r="AC806" s="431">
        <v>0</v>
      </c>
      <c r="AD806" s="431">
        <v>0</v>
      </c>
      <c r="AE806" s="431">
        <v>0</v>
      </c>
      <c r="AF806" s="431">
        <v>0</v>
      </c>
      <c r="AG806" s="431">
        <v>0</v>
      </c>
      <c r="AH806" s="431">
        <v>0</v>
      </c>
      <c r="AI806" s="431">
        <v>0</v>
      </c>
      <c r="AJ806" s="431">
        <v>303</v>
      </c>
      <c r="AK806" s="431">
        <v>0</v>
      </c>
      <c r="AL806" s="432">
        <v>0</v>
      </c>
      <c r="AM806" s="431">
        <v>0</v>
      </c>
      <c r="AN806" s="432">
        <v>0</v>
      </c>
      <c r="AO806" s="431">
        <v>0</v>
      </c>
      <c r="AP806" s="431">
        <v>0</v>
      </c>
      <c r="AQ806" s="431"/>
    </row>
    <row r="807" spans="1:43" ht="12.75" customHeight="1">
      <c r="A807" s="157">
        <v>806</v>
      </c>
      <c r="B807" s="418">
        <v>42215</v>
      </c>
      <c r="C807" s="415" t="s">
        <v>1308</v>
      </c>
      <c r="D807" s="430" t="s">
        <v>1250</v>
      </c>
      <c r="E807" s="415" t="s">
        <v>1308</v>
      </c>
      <c r="F807" s="430" t="s">
        <v>1347</v>
      </c>
      <c r="G807" s="359"/>
      <c r="H807" s="430" t="s">
        <v>1348</v>
      </c>
      <c r="I807" s="359"/>
      <c r="J807" s="430"/>
      <c r="K807" s="430" t="s">
        <v>7127</v>
      </c>
      <c r="L807" s="430" t="s">
        <v>1256</v>
      </c>
      <c r="M807" s="430" t="s">
        <v>7158</v>
      </c>
      <c r="N807" s="430" t="s">
        <v>7125</v>
      </c>
      <c r="O807" s="431">
        <v>6111</v>
      </c>
      <c r="P807" s="422"/>
      <c r="Q807" s="422"/>
      <c r="R807" s="431"/>
      <c r="S807" s="431">
        <v>0</v>
      </c>
      <c r="T807" s="431">
        <v>0</v>
      </c>
      <c r="U807" s="431">
        <v>0</v>
      </c>
      <c r="V807" s="431">
        <v>0</v>
      </c>
      <c r="W807" s="431">
        <v>0</v>
      </c>
      <c r="X807" s="431">
        <v>6111</v>
      </c>
      <c r="Y807" s="431">
        <v>0</v>
      </c>
      <c r="Z807" s="431">
        <v>0</v>
      </c>
      <c r="AA807" s="431">
        <v>0</v>
      </c>
      <c r="AB807" s="431">
        <v>0</v>
      </c>
      <c r="AC807" s="431">
        <v>0</v>
      </c>
      <c r="AD807" s="431">
        <v>0</v>
      </c>
      <c r="AE807" s="431">
        <v>0</v>
      </c>
      <c r="AF807" s="431">
        <v>0</v>
      </c>
      <c r="AG807" s="431">
        <v>0</v>
      </c>
      <c r="AH807" s="431">
        <v>0</v>
      </c>
      <c r="AI807" s="431">
        <v>6111</v>
      </c>
      <c r="AJ807" s="431">
        <v>0</v>
      </c>
      <c r="AK807" s="431">
        <v>0</v>
      </c>
      <c r="AL807" s="432">
        <v>0</v>
      </c>
      <c r="AM807" s="431">
        <v>0</v>
      </c>
      <c r="AN807" s="432">
        <v>0</v>
      </c>
      <c r="AO807" s="431">
        <v>0</v>
      </c>
      <c r="AP807" s="431">
        <v>0</v>
      </c>
      <c r="AQ807" s="431"/>
    </row>
    <row r="808" spans="1:43" ht="12.75" customHeight="1">
      <c r="A808" s="157">
        <v>807</v>
      </c>
      <c r="B808" s="418">
        <v>42215</v>
      </c>
      <c r="C808" s="415" t="s">
        <v>1308</v>
      </c>
      <c r="D808" s="430" t="s">
        <v>1250</v>
      </c>
      <c r="E808" s="415" t="s">
        <v>1308</v>
      </c>
      <c r="F808" s="430" t="s">
        <v>7095</v>
      </c>
      <c r="G808" s="359"/>
      <c r="H808" s="430" t="s">
        <v>7237</v>
      </c>
      <c r="I808" s="359"/>
      <c r="J808" s="430"/>
      <c r="K808" s="430" t="s">
        <v>1259</v>
      </c>
      <c r="L808" s="430" t="s">
        <v>1256</v>
      </c>
      <c r="M808" s="430" t="s">
        <v>7158</v>
      </c>
      <c r="N808" s="430" t="s">
        <v>7125</v>
      </c>
      <c r="O808" s="44">
        <v>550</v>
      </c>
      <c r="P808" s="422"/>
      <c r="Q808" s="422"/>
      <c r="R808" s="431"/>
      <c r="S808" s="431">
        <v>0</v>
      </c>
      <c r="T808" s="431">
        <v>0</v>
      </c>
      <c r="U808" s="431">
        <v>0</v>
      </c>
      <c r="V808" s="431">
        <v>0</v>
      </c>
      <c r="W808" s="431">
        <v>0</v>
      </c>
      <c r="X808" s="431">
        <v>550</v>
      </c>
      <c r="Y808" s="431">
        <v>0</v>
      </c>
      <c r="Z808" s="431">
        <v>0</v>
      </c>
      <c r="AA808" s="431">
        <v>0</v>
      </c>
      <c r="AB808" s="431">
        <v>0</v>
      </c>
      <c r="AC808" s="431">
        <v>0</v>
      </c>
      <c r="AD808" s="431">
        <v>0</v>
      </c>
      <c r="AE808" s="431">
        <v>0</v>
      </c>
      <c r="AF808" s="431">
        <v>0</v>
      </c>
      <c r="AG808" s="431">
        <v>1100</v>
      </c>
      <c r="AH808" s="431">
        <v>0</v>
      </c>
      <c r="AI808" s="431">
        <v>0</v>
      </c>
      <c r="AJ808" s="431">
        <v>0</v>
      </c>
      <c r="AK808" s="431">
        <v>0</v>
      </c>
      <c r="AL808" s="432">
        <v>0</v>
      </c>
      <c r="AM808" s="431">
        <v>0</v>
      </c>
      <c r="AN808" s="432">
        <v>0</v>
      </c>
      <c r="AO808" s="431">
        <v>0</v>
      </c>
      <c r="AP808" s="431">
        <v>0</v>
      </c>
      <c r="AQ808" s="431"/>
    </row>
    <row r="809" spans="1:43" ht="12.75" customHeight="1">
      <c r="A809" s="157">
        <v>808</v>
      </c>
      <c r="B809" s="418">
        <v>42215</v>
      </c>
      <c r="C809" s="415" t="s">
        <v>1308</v>
      </c>
      <c r="D809" s="430" t="s">
        <v>1250</v>
      </c>
      <c r="E809" s="415" t="s">
        <v>1308</v>
      </c>
      <c r="F809" s="430" t="s">
        <v>7095</v>
      </c>
      <c r="G809" s="359"/>
      <c r="H809" s="430" t="s">
        <v>7103</v>
      </c>
      <c r="I809" s="359"/>
      <c r="J809" s="430"/>
      <c r="K809" s="430" t="s">
        <v>7127</v>
      </c>
      <c r="L809" s="430" t="s">
        <v>1256</v>
      </c>
      <c r="M809" s="430" t="s">
        <v>7158</v>
      </c>
      <c r="N809" s="430" t="s">
        <v>7125</v>
      </c>
      <c r="O809" s="44">
        <v>2500</v>
      </c>
      <c r="P809" s="422"/>
      <c r="Q809" s="422"/>
      <c r="R809" s="431"/>
      <c r="S809" s="431">
        <v>0</v>
      </c>
      <c r="T809" s="431">
        <v>0</v>
      </c>
      <c r="U809" s="431">
        <v>0</v>
      </c>
      <c r="V809" s="431">
        <v>0</v>
      </c>
      <c r="W809" s="431">
        <v>0</v>
      </c>
      <c r="X809" s="431">
        <v>1950</v>
      </c>
      <c r="Y809" s="431">
        <v>0</v>
      </c>
      <c r="Z809" s="431">
        <v>0</v>
      </c>
      <c r="AA809" s="431">
        <v>0</v>
      </c>
      <c r="AB809" s="431">
        <v>0</v>
      </c>
      <c r="AC809" s="431">
        <v>0</v>
      </c>
      <c r="AD809" s="431">
        <v>0</v>
      </c>
      <c r="AE809" s="431">
        <v>0</v>
      </c>
      <c r="AF809" s="431">
        <v>0</v>
      </c>
      <c r="AG809" s="431">
        <v>2900</v>
      </c>
      <c r="AH809" s="431">
        <v>0</v>
      </c>
      <c r="AI809" s="431">
        <v>2500</v>
      </c>
      <c r="AJ809" s="431">
        <v>0</v>
      </c>
      <c r="AK809" s="431">
        <v>0</v>
      </c>
      <c r="AL809" s="432">
        <v>0</v>
      </c>
      <c r="AM809" s="431">
        <v>0</v>
      </c>
      <c r="AN809" s="432">
        <v>0</v>
      </c>
      <c r="AO809" s="431">
        <v>0</v>
      </c>
      <c r="AP809" s="431">
        <v>0</v>
      </c>
      <c r="AQ809" s="431"/>
    </row>
    <row r="810" spans="1:43" ht="12.75" customHeight="1">
      <c r="A810" s="157">
        <v>809</v>
      </c>
      <c r="B810" s="418">
        <v>42215</v>
      </c>
      <c r="C810" s="415" t="s">
        <v>1308</v>
      </c>
      <c r="D810" s="430" t="s">
        <v>1250</v>
      </c>
      <c r="E810" s="415" t="s">
        <v>1308</v>
      </c>
      <c r="F810" s="430" t="s">
        <v>7095</v>
      </c>
      <c r="G810" s="359"/>
      <c r="H810" s="430" t="s">
        <v>7332</v>
      </c>
      <c r="I810" s="359"/>
      <c r="J810" s="430"/>
      <c r="K810" s="430" t="s">
        <v>7127</v>
      </c>
      <c r="L810" s="430" t="s">
        <v>1256</v>
      </c>
      <c r="M810" s="430" t="s">
        <v>7158</v>
      </c>
      <c r="N810" s="430" t="s">
        <v>7125</v>
      </c>
      <c r="O810" s="44">
        <v>2000</v>
      </c>
      <c r="P810" s="422"/>
      <c r="Q810" s="422"/>
      <c r="R810" s="431"/>
      <c r="S810" s="431">
        <v>0</v>
      </c>
      <c r="T810" s="431">
        <v>0</v>
      </c>
      <c r="U810" s="431">
        <v>0</v>
      </c>
      <c r="V810" s="431">
        <v>0</v>
      </c>
      <c r="W810" s="431">
        <v>0</v>
      </c>
      <c r="X810" s="431">
        <v>0</v>
      </c>
      <c r="Y810" s="431">
        <v>0</v>
      </c>
      <c r="Z810" s="431">
        <v>0</v>
      </c>
      <c r="AA810" s="431">
        <v>0</v>
      </c>
      <c r="AB810" s="431">
        <v>0</v>
      </c>
      <c r="AC810" s="431">
        <v>0</v>
      </c>
      <c r="AD810" s="431">
        <v>0</v>
      </c>
      <c r="AE810" s="431">
        <v>0</v>
      </c>
      <c r="AF810" s="431">
        <v>0</v>
      </c>
      <c r="AG810" s="431">
        <v>0</v>
      </c>
      <c r="AH810" s="431">
        <v>0</v>
      </c>
      <c r="AI810" s="431">
        <v>2000</v>
      </c>
      <c r="AJ810" s="431">
        <v>0</v>
      </c>
      <c r="AK810" s="431">
        <v>0</v>
      </c>
      <c r="AL810" s="432">
        <v>0</v>
      </c>
      <c r="AM810" s="431">
        <v>0</v>
      </c>
      <c r="AN810" s="432">
        <v>0</v>
      </c>
      <c r="AO810" s="431">
        <v>0</v>
      </c>
      <c r="AP810" s="431">
        <v>0</v>
      </c>
      <c r="AQ810" s="431"/>
    </row>
    <row r="811" spans="1:43" ht="12.75" customHeight="1">
      <c r="A811" s="157">
        <v>810</v>
      </c>
      <c r="B811" s="418">
        <v>42215</v>
      </c>
      <c r="C811" s="415" t="s">
        <v>1308</v>
      </c>
      <c r="D811" s="430" t="s">
        <v>1250</v>
      </c>
      <c r="E811" s="415" t="s">
        <v>1308</v>
      </c>
      <c r="F811" s="430" t="s">
        <v>7095</v>
      </c>
      <c r="G811" s="359"/>
      <c r="H811" s="430" t="s">
        <v>7236</v>
      </c>
      <c r="I811" s="359"/>
      <c r="J811" s="430"/>
      <c r="K811" s="430" t="s">
        <v>7127</v>
      </c>
      <c r="L811" s="430" t="s">
        <v>1256</v>
      </c>
      <c r="M811" s="430" t="s">
        <v>7158</v>
      </c>
      <c r="N811" s="430" t="s">
        <v>7125</v>
      </c>
      <c r="O811" s="44">
        <v>500</v>
      </c>
      <c r="P811" s="422"/>
      <c r="Q811" s="422"/>
      <c r="R811" s="431"/>
      <c r="S811" s="431">
        <v>0</v>
      </c>
      <c r="T811" s="431">
        <v>0</v>
      </c>
      <c r="U811" s="431">
        <v>0</v>
      </c>
      <c r="V811" s="431">
        <v>0</v>
      </c>
      <c r="W811" s="431">
        <v>0</v>
      </c>
      <c r="X811" s="431">
        <v>500</v>
      </c>
      <c r="Y811" s="431">
        <v>0</v>
      </c>
      <c r="Z811" s="431">
        <v>0</v>
      </c>
      <c r="AA811" s="431">
        <v>0</v>
      </c>
      <c r="AB811" s="431">
        <v>0</v>
      </c>
      <c r="AC811" s="431">
        <v>0</v>
      </c>
      <c r="AD811" s="431">
        <v>0</v>
      </c>
      <c r="AE811" s="431">
        <v>0</v>
      </c>
      <c r="AF811" s="431">
        <v>0</v>
      </c>
      <c r="AG811" s="431">
        <v>1000</v>
      </c>
      <c r="AH811" s="431">
        <v>0</v>
      </c>
      <c r="AI811" s="431">
        <v>500</v>
      </c>
      <c r="AJ811" s="431">
        <v>0</v>
      </c>
      <c r="AK811" s="431">
        <v>0</v>
      </c>
      <c r="AL811" s="432">
        <v>0</v>
      </c>
      <c r="AM811" s="431">
        <v>0</v>
      </c>
      <c r="AN811" s="432">
        <v>0</v>
      </c>
      <c r="AO811" s="431">
        <v>0</v>
      </c>
      <c r="AP811" s="431">
        <v>0</v>
      </c>
      <c r="AQ811" s="431"/>
    </row>
    <row r="812" spans="1:43" ht="12.75" customHeight="1">
      <c r="A812" s="157">
        <v>811</v>
      </c>
      <c r="B812" s="435">
        <v>42216</v>
      </c>
      <c r="C812" s="360" t="s">
        <v>1321</v>
      </c>
      <c r="D812" s="430" t="s">
        <v>1251</v>
      </c>
      <c r="E812" s="66" t="s">
        <v>1340</v>
      </c>
      <c r="F812" s="73" t="s">
        <v>1349</v>
      </c>
      <c r="G812" s="359"/>
      <c r="H812" s="67" t="s">
        <v>7280</v>
      </c>
      <c r="I812" s="359"/>
      <c r="J812" s="68" t="s">
        <v>1262</v>
      </c>
      <c r="K812" s="69" t="s">
        <v>1259</v>
      </c>
      <c r="L812" s="430" t="s">
        <v>1256</v>
      </c>
      <c r="M812" s="430" t="s">
        <v>7158</v>
      </c>
      <c r="N812" s="430" t="s">
        <v>1261</v>
      </c>
      <c r="O812" s="74">
        <v>300</v>
      </c>
      <c r="P812" s="74">
        <v>300</v>
      </c>
      <c r="Q812" s="80"/>
      <c r="R812" s="431"/>
      <c r="S812" s="64">
        <v>0</v>
      </c>
      <c r="T812" s="64">
        <v>0</v>
      </c>
      <c r="U812" s="70">
        <v>300</v>
      </c>
      <c r="V812" s="70">
        <v>1800</v>
      </c>
      <c r="W812" s="70">
        <v>1800</v>
      </c>
      <c r="X812" s="70">
        <v>300</v>
      </c>
      <c r="Y812" s="70">
        <v>300</v>
      </c>
      <c r="Z812" s="64">
        <v>0</v>
      </c>
      <c r="AA812" s="71">
        <v>0</v>
      </c>
      <c r="AB812" s="71">
        <v>300</v>
      </c>
      <c r="AC812" s="71">
        <v>300</v>
      </c>
      <c r="AD812" s="64">
        <v>0</v>
      </c>
      <c r="AE812" s="64">
        <v>0</v>
      </c>
      <c r="AF812" s="64">
        <v>0</v>
      </c>
      <c r="AG812" s="64">
        <v>0</v>
      </c>
      <c r="AH812" s="64">
        <v>0</v>
      </c>
      <c r="AI812" s="72">
        <v>300</v>
      </c>
      <c r="AJ812" s="431">
        <v>0</v>
      </c>
      <c r="AK812" s="431">
        <v>0</v>
      </c>
      <c r="AL812" s="432">
        <v>0</v>
      </c>
      <c r="AM812" s="431">
        <v>0</v>
      </c>
      <c r="AN812" s="432">
        <v>0</v>
      </c>
      <c r="AO812" s="431">
        <v>0</v>
      </c>
      <c r="AP812" s="431">
        <v>0</v>
      </c>
      <c r="AQ812" s="431"/>
    </row>
    <row r="813" spans="1:43" s="62" customFormat="1" ht="12.75" customHeight="1">
      <c r="A813" s="157">
        <v>812</v>
      </c>
      <c r="B813" s="435">
        <v>42219</v>
      </c>
      <c r="C813" s="415" t="s">
        <v>1289</v>
      </c>
      <c r="D813" s="415" t="s">
        <v>1251</v>
      </c>
      <c r="E813" s="415" t="s">
        <v>1289</v>
      </c>
      <c r="F813" s="415" t="s">
        <v>7111</v>
      </c>
      <c r="G813" s="60"/>
      <c r="H813" s="415" t="s">
        <v>7112</v>
      </c>
      <c r="I813" s="60"/>
      <c r="J813" s="415"/>
      <c r="K813" s="415" t="s">
        <v>7127</v>
      </c>
      <c r="L813" s="415" t="s">
        <v>1256</v>
      </c>
      <c r="M813" s="415" t="s">
        <v>7158</v>
      </c>
      <c r="N813" s="415" t="s">
        <v>1261</v>
      </c>
      <c r="O813" s="422">
        <v>170</v>
      </c>
      <c r="P813" s="422">
        <v>170</v>
      </c>
      <c r="Q813" s="422"/>
      <c r="R813" s="422"/>
      <c r="S813" s="422">
        <v>0</v>
      </c>
      <c r="T813" s="422">
        <v>0</v>
      </c>
      <c r="U813" s="422">
        <v>0</v>
      </c>
      <c r="V813" s="422">
        <v>1020</v>
      </c>
      <c r="W813" s="422">
        <v>1020</v>
      </c>
      <c r="X813" s="422">
        <v>170</v>
      </c>
      <c r="Y813" s="422">
        <v>0</v>
      </c>
      <c r="Z813" s="422">
        <v>0</v>
      </c>
      <c r="AA813" s="422">
        <v>0</v>
      </c>
      <c r="AB813" s="422">
        <v>170</v>
      </c>
      <c r="AC813" s="422">
        <v>170</v>
      </c>
      <c r="AD813" s="422">
        <v>0</v>
      </c>
      <c r="AE813" s="422">
        <v>0</v>
      </c>
      <c r="AF813" s="422">
        <v>0</v>
      </c>
      <c r="AG813" s="422">
        <v>0</v>
      </c>
      <c r="AH813" s="422">
        <v>0</v>
      </c>
      <c r="AI813" s="422">
        <v>170</v>
      </c>
      <c r="AJ813" s="422">
        <v>0</v>
      </c>
      <c r="AK813" s="422">
        <v>170</v>
      </c>
      <c r="AL813" s="45">
        <v>0</v>
      </c>
      <c r="AM813" s="422">
        <v>0</v>
      </c>
      <c r="AN813" s="45">
        <v>0</v>
      </c>
      <c r="AO813" s="422">
        <v>0</v>
      </c>
      <c r="AP813" s="422">
        <v>1020</v>
      </c>
      <c r="AQ813" s="422"/>
    </row>
    <row r="814" spans="1:43" ht="12.75" customHeight="1">
      <c r="A814" s="157">
        <v>813</v>
      </c>
      <c r="B814" s="418">
        <v>42220</v>
      </c>
      <c r="C814" s="430" t="s">
        <v>1289</v>
      </c>
      <c r="D814" s="430" t="s">
        <v>1251</v>
      </c>
      <c r="E814" s="430" t="s">
        <v>1289</v>
      </c>
      <c r="F814" s="430" t="s">
        <v>1349</v>
      </c>
      <c r="G814" s="359"/>
      <c r="H814" s="430" t="s">
        <v>7226</v>
      </c>
      <c r="I814" s="359"/>
      <c r="J814" s="430"/>
      <c r="K814" s="430" t="s">
        <v>7127</v>
      </c>
      <c r="L814" s="430" t="s">
        <v>1256</v>
      </c>
      <c r="M814" s="430" t="s">
        <v>7158</v>
      </c>
      <c r="N814" s="430" t="s">
        <v>1261</v>
      </c>
      <c r="O814" s="431">
        <v>600</v>
      </c>
      <c r="P814" s="431">
        <v>600</v>
      </c>
      <c r="Q814" s="422"/>
      <c r="R814" s="431"/>
      <c r="S814" s="431">
        <v>0</v>
      </c>
      <c r="T814" s="431">
        <v>0</v>
      </c>
      <c r="U814" s="431">
        <v>0</v>
      </c>
      <c r="V814" s="431">
        <v>600</v>
      </c>
      <c r="W814" s="431">
        <v>3600</v>
      </c>
      <c r="X814" s="431">
        <v>0</v>
      </c>
      <c r="Y814" s="431">
        <v>0</v>
      </c>
      <c r="Z814" s="431">
        <v>0</v>
      </c>
      <c r="AA814" s="431">
        <v>600</v>
      </c>
      <c r="AB814" s="431">
        <v>0</v>
      </c>
      <c r="AC814" s="431">
        <v>600</v>
      </c>
      <c r="AD814" s="431">
        <v>0</v>
      </c>
      <c r="AE814" s="431">
        <v>0</v>
      </c>
      <c r="AF814" s="431">
        <v>0</v>
      </c>
      <c r="AG814" s="431">
        <v>0</v>
      </c>
      <c r="AH814" s="431">
        <v>0</v>
      </c>
      <c r="AI814" s="431">
        <v>600</v>
      </c>
      <c r="AJ814" s="431">
        <v>0</v>
      </c>
      <c r="AK814" s="431">
        <v>600</v>
      </c>
      <c r="AL814" s="432">
        <v>0</v>
      </c>
      <c r="AM814" s="431">
        <v>0</v>
      </c>
      <c r="AN814" s="432">
        <v>0</v>
      </c>
      <c r="AO814" s="431">
        <v>0</v>
      </c>
      <c r="AP814" s="431">
        <v>3600</v>
      </c>
      <c r="AQ814" s="431"/>
    </row>
    <row r="815" spans="1:43" ht="12.75" customHeight="1">
      <c r="A815" s="157">
        <v>814</v>
      </c>
      <c r="B815" s="418">
        <v>42220</v>
      </c>
      <c r="C815" s="430" t="s">
        <v>1289</v>
      </c>
      <c r="D815" s="430" t="s">
        <v>1251</v>
      </c>
      <c r="E815" s="430" t="s">
        <v>1289</v>
      </c>
      <c r="F815" s="430" t="s">
        <v>7085</v>
      </c>
      <c r="G815" s="359"/>
      <c r="H815" s="430" t="s">
        <v>7092</v>
      </c>
      <c r="I815" s="359"/>
      <c r="J815" s="430"/>
      <c r="K815" s="430" t="s">
        <v>7127</v>
      </c>
      <c r="L815" s="430" t="s">
        <v>1256</v>
      </c>
      <c r="M815" s="430" t="s">
        <v>7158</v>
      </c>
      <c r="N815" s="430" t="s">
        <v>1261</v>
      </c>
      <c r="O815" s="431">
        <v>250</v>
      </c>
      <c r="P815" s="431">
        <v>250</v>
      </c>
      <c r="Q815" s="422"/>
      <c r="R815" s="431"/>
      <c r="S815" s="431">
        <v>0</v>
      </c>
      <c r="T815" s="431">
        <v>0</v>
      </c>
      <c r="U815" s="431">
        <v>0</v>
      </c>
      <c r="V815" s="431">
        <v>1500</v>
      </c>
      <c r="W815" s="431">
        <v>1500</v>
      </c>
      <c r="X815" s="431">
        <v>0</v>
      </c>
      <c r="Y815" s="431">
        <v>0</v>
      </c>
      <c r="Z815" s="431">
        <v>0</v>
      </c>
      <c r="AA815" s="431">
        <v>250</v>
      </c>
      <c r="AB815" s="431">
        <v>250</v>
      </c>
      <c r="AC815" s="431">
        <v>250</v>
      </c>
      <c r="AD815" s="431">
        <v>0</v>
      </c>
      <c r="AE815" s="431">
        <v>0</v>
      </c>
      <c r="AF815" s="431">
        <v>0</v>
      </c>
      <c r="AG815" s="431">
        <v>0</v>
      </c>
      <c r="AH815" s="431">
        <v>0</v>
      </c>
      <c r="AI815" s="431">
        <v>250</v>
      </c>
      <c r="AJ815" s="431">
        <v>0</v>
      </c>
      <c r="AK815" s="431">
        <v>250</v>
      </c>
      <c r="AL815" s="432">
        <v>0</v>
      </c>
      <c r="AM815" s="431">
        <v>0</v>
      </c>
      <c r="AN815" s="432">
        <v>0</v>
      </c>
      <c r="AO815" s="431">
        <v>0</v>
      </c>
      <c r="AP815" s="431">
        <v>1500</v>
      </c>
      <c r="AQ815" s="431"/>
    </row>
    <row r="816" spans="1:43" ht="12.75" customHeight="1">
      <c r="A816" s="157">
        <v>815</v>
      </c>
      <c r="B816" s="418">
        <v>42222</v>
      </c>
      <c r="C816" s="430" t="s">
        <v>1289</v>
      </c>
      <c r="D816" s="430" t="s">
        <v>1251</v>
      </c>
      <c r="E816" s="430" t="s">
        <v>1289</v>
      </c>
      <c r="F816" s="430" t="s">
        <v>7111</v>
      </c>
      <c r="G816" s="359"/>
      <c r="H816" s="360" t="s">
        <v>7112</v>
      </c>
      <c r="I816" s="359"/>
      <c r="J816" s="430"/>
      <c r="K816" s="430" t="s">
        <v>7127</v>
      </c>
      <c r="L816" s="430" t="s">
        <v>1256</v>
      </c>
      <c r="M816" s="430" t="s">
        <v>7158</v>
      </c>
      <c r="N816" s="430" t="s">
        <v>1261</v>
      </c>
      <c r="O816" s="431">
        <v>140</v>
      </c>
      <c r="P816" s="431">
        <v>140</v>
      </c>
      <c r="Q816" s="422"/>
      <c r="R816" s="431"/>
      <c r="S816" s="431">
        <v>0</v>
      </c>
      <c r="T816" s="431">
        <v>0</v>
      </c>
      <c r="U816" s="431">
        <v>0</v>
      </c>
      <c r="V816" s="431">
        <v>840</v>
      </c>
      <c r="W816" s="431">
        <v>840</v>
      </c>
      <c r="X816" s="431">
        <v>140</v>
      </c>
      <c r="Y816" s="431">
        <v>0</v>
      </c>
      <c r="Z816" s="431">
        <v>0</v>
      </c>
      <c r="AA816" s="431">
        <v>0</v>
      </c>
      <c r="AB816" s="431">
        <v>0</v>
      </c>
      <c r="AC816" s="431">
        <v>140</v>
      </c>
      <c r="AD816" s="431">
        <v>0</v>
      </c>
      <c r="AE816" s="431">
        <v>0</v>
      </c>
      <c r="AF816" s="431">
        <v>0</v>
      </c>
      <c r="AG816" s="431">
        <v>0</v>
      </c>
      <c r="AH816" s="431">
        <v>0</v>
      </c>
      <c r="AI816" s="431">
        <v>140</v>
      </c>
      <c r="AJ816" s="431">
        <v>0</v>
      </c>
      <c r="AK816" s="431">
        <v>140</v>
      </c>
      <c r="AL816" s="432">
        <v>0</v>
      </c>
      <c r="AM816" s="431">
        <v>0</v>
      </c>
      <c r="AN816" s="432">
        <v>0</v>
      </c>
      <c r="AO816" s="431">
        <v>0</v>
      </c>
      <c r="AP816" s="431">
        <v>840</v>
      </c>
      <c r="AQ816" s="431"/>
    </row>
    <row r="817" spans="1:43" ht="12.75" customHeight="1">
      <c r="A817" s="157">
        <v>816</v>
      </c>
      <c r="B817" s="418">
        <v>42222</v>
      </c>
      <c r="C817" s="430" t="s">
        <v>1289</v>
      </c>
      <c r="D817" s="430" t="s">
        <v>1251</v>
      </c>
      <c r="E817" s="430" t="s">
        <v>1289</v>
      </c>
      <c r="F817" s="430" t="s">
        <v>7231</v>
      </c>
      <c r="G817" s="359"/>
      <c r="H817" s="430" t="s">
        <v>7255</v>
      </c>
      <c r="I817" s="359"/>
      <c r="J817" s="430"/>
      <c r="K817" s="430" t="s">
        <v>7127</v>
      </c>
      <c r="L817" s="430" t="s">
        <v>1256</v>
      </c>
      <c r="M817" s="430" t="s">
        <v>7158</v>
      </c>
      <c r="N817" s="430" t="s">
        <v>1261</v>
      </c>
      <c r="O817" s="431">
        <v>250</v>
      </c>
      <c r="P817" s="431">
        <v>250</v>
      </c>
      <c r="Q817" s="422"/>
      <c r="R817" s="431"/>
      <c r="S817" s="431">
        <v>0</v>
      </c>
      <c r="T817" s="431">
        <v>0</v>
      </c>
      <c r="U817" s="431">
        <v>0</v>
      </c>
      <c r="V817" s="431">
        <v>1500</v>
      </c>
      <c r="W817" s="431">
        <v>1500</v>
      </c>
      <c r="X817" s="431">
        <v>0</v>
      </c>
      <c r="Y817" s="431">
        <v>0</v>
      </c>
      <c r="Z817" s="431">
        <v>0</v>
      </c>
      <c r="AA817" s="431">
        <v>250</v>
      </c>
      <c r="AB817" s="431">
        <v>250</v>
      </c>
      <c r="AC817" s="431">
        <v>250</v>
      </c>
      <c r="AD817" s="431">
        <v>0</v>
      </c>
      <c r="AE817" s="431">
        <v>0</v>
      </c>
      <c r="AF817" s="431">
        <v>0</v>
      </c>
      <c r="AG817" s="431">
        <v>0</v>
      </c>
      <c r="AH817" s="431">
        <v>0</v>
      </c>
      <c r="AI817" s="431">
        <v>250</v>
      </c>
      <c r="AJ817" s="431">
        <v>0</v>
      </c>
      <c r="AK817" s="431">
        <v>250</v>
      </c>
      <c r="AL817" s="432">
        <v>0</v>
      </c>
      <c r="AM817" s="431">
        <v>0</v>
      </c>
      <c r="AN817" s="432">
        <v>0</v>
      </c>
      <c r="AO817" s="431">
        <v>0</v>
      </c>
      <c r="AP817" s="431">
        <v>1500</v>
      </c>
      <c r="AQ817" s="431"/>
    </row>
    <row r="818" spans="1:43" s="62" customFormat="1" ht="12.75" customHeight="1">
      <c r="A818" s="157">
        <v>817</v>
      </c>
      <c r="B818" s="418">
        <v>42222</v>
      </c>
      <c r="C818" s="415" t="s">
        <v>1321</v>
      </c>
      <c r="D818" s="415" t="s">
        <v>1251</v>
      </c>
      <c r="E818" s="152" t="s">
        <v>1308</v>
      </c>
      <c r="F818" s="151" t="s">
        <v>7095</v>
      </c>
      <c r="G818" s="60"/>
      <c r="H818" s="150" t="s">
        <v>7329</v>
      </c>
      <c r="I818" s="60"/>
      <c r="J818" s="149" t="s">
        <v>7165</v>
      </c>
      <c r="K818" s="148" t="s">
        <v>1259</v>
      </c>
      <c r="L818" s="415" t="s">
        <v>1256</v>
      </c>
      <c r="M818" s="415" t="s">
        <v>7158</v>
      </c>
      <c r="N818" s="415" t="s">
        <v>1261</v>
      </c>
      <c r="O818" s="422">
        <v>699</v>
      </c>
      <c r="P818" s="422"/>
      <c r="Q818" s="422"/>
      <c r="R818" s="422"/>
      <c r="S818" s="65">
        <v>0</v>
      </c>
      <c r="T818" s="65">
        <v>0</v>
      </c>
      <c r="U818" s="147">
        <v>0</v>
      </c>
      <c r="V818" s="147">
        <v>0</v>
      </c>
      <c r="W818" s="147">
        <v>0</v>
      </c>
      <c r="X818" s="147">
        <v>699</v>
      </c>
      <c r="Y818" s="146">
        <v>0</v>
      </c>
      <c r="Z818" s="65">
        <v>0</v>
      </c>
      <c r="AA818" s="65">
        <v>0</v>
      </c>
      <c r="AB818" s="145">
        <v>0</v>
      </c>
      <c r="AC818" s="145">
        <v>0</v>
      </c>
      <c r="AD818" s="65">
        <v>0</v>
      </c>
      <c r="AE818" s="65">
        <v>0</v>
      </c>
      <c r="AF818" s="65">
        <v>0</v>
      </c>
      <c r="AG818" s="65">
        <v>699</v>
      </c>
      <c r="AH818" s="65">
        <v>0</v>
      </c>
      <c r="AI818" s="144">
        <v>699</v>
      </c>
      <c r="AJ818" s="65">
        <v>0</v>
      </c>
      <c r="AK818" s="65">
        <v>0</v>
      </c>
      <c r="AL818" s="92">
        <v>0</v>
      </c>
      <c r="AM818" s="65">
        <v>0</v>
      </c>
      <c r="AN818" s="92">
        <v>0</v>
      </c>
      <c r="AO818" s="65">
        <v>0</v>
      </c>
      <c r="AP818" s="65">
        <v>0</v>
      </c>
      <c r="AQ818" s="422"/>
    </row>
    <row r="819" spans="1:43" ht="12.75" customHeight="1">
      <c r="A819" s="157">
        <v>818</v>
      </c>
      <c r="B819" s="418">
        <v>42225</v>
      </c>
      <c r="C819" s="430" t="s">
        <v>1289</v>
      </c>
      <c r="D819" s="430" t="s">
        <v>1251</v>
      </c>
      <c r="E819" s="430" t="s">
        <v>1289</v>
      </c>
      <c r="F819" s="430" t="s">
        <v>7108</v>
      </c>
      <c r="G819" s="359"/>
      <c r="H819" s="430" t="s">
        <v>7109</v>
      </c>
      <c r="I819" s="359"/>
      <c r="J819" s="430"/>
      <c r="K819" s="430" t="s">
        <v>7127</v>
      </c>
      <c r="L819" s="430" t="s">
        <v>1256</v>
      </c>
      <c r="M819" s="430" t="s">
        <v>7158</v>
      </c>
      <c r="N819" s="430" t="s">
        <v>1261</v>
      </c>
      <c r="O819" s="431">
        <v>150</v>
      </c>
      <c r="P819" s="431">
        <v>150</v>
      </c>
      <c r="Q819" s="422"/>
      <c r="R819" s="431"/>
      <c r="S819" s="431">
        <v>0</v>
      </c>
      <c r="T819" s="431">
        <v>0</v>
      </c>
      <c r="U819" s="431">
        <v>0</v>
      </c>
      <c r="V819" s="431">
        <v>900</v>
      </c>
      <c r="W819" s="431">
        <v>900</v>
      </c>
      <c r="X819" s="431">
        <v>0</v>
      </c>
      <c r="Y819" s="431">
        <v>0</v>
      </c>
      <c r="Z819" s="431">
        <v>0</v>
      </c>
      <c r="AA819" s="431">
        <v>150</v>
      </c>
      <c r="AB819" s="431">
        <v>150</v>
      </c>
      <c r="AC819" s="431">
        <v>150</v>
      </c>
      <c r="AD819" s="431">
        <v>0</v>
      </c>
      <c r="AE819" s="431">
        <v>0</v>
      </c>
      <c r="AF819" s="431">
        <v>0</v>
      </c>
      <c r="AG819" s="431">
        <v>0</v>
      </c>
      <c r="AH819" s="431">
        <v>0</v>
      </c>
      <c r="AI819" s="431">
        <v>150</v>
      </c>
      <c r="AJ819" s="431">
        <v>0</v>
      </c>
      <c r="AK819" s="431">
        <v>150</v>
      </c>
      <c r="AL819" s="432">
        <v>0</v>
      </c>
      <c r="AM819" s="431">
        <v>0</v>
      </c>
      <c r="AN819" s="432">
        <v>0</v>
      </c>
      <c r="AO819" s="431">
        <v>0</v>
      </c>
      <c r="AP819" s="431">
        <v>900</v>
      </c>
      <c r="AQ819" s="431"/>
    </row>
    <row r="820" spans="1:43" ht="12.75" customHeight="1">
      <c r="A820" s="157">
        <v>819</v>
      </c>
      <c r="B820" s="418">
        <v>42226</v>
      </c>
      <c r="C820" s="430" t="s">
        <v>1321</v>
      </c>
      <c r="D820" s="430" t="s">
        <v>1251</v>
      </c>
      <c r="E820" s="143" t="s">
        <v>1308</v>
      </c>
      <c r="F820" s="142" t="s">
        <v>7095</v>
      </c>
      <c r="G820" s="359"/>
      <c r="H820" s="141" t="s">
        <v>7330</v>
      </c>
      <c r="I820" s="359"/>
      <c r="J820" s="140" t="s">
        <v>7165</v>
      </c>
      <c r="K820" s="139" t="s">
        <v>1259</v>
      </c>
      <c r="L820" s="430" t="s">
        <v>1256</v>
      </c>
      <c r="M820" s="430" t="s">
        <v>7158</v>
      </c>
      <c r="N820" s="430" t="s">
        <v>1261</v>
      </c>
      <c r="O820" s="431">
        <v>450</v>
      </c>
      <c r="P820" s="431">
        <v>450</v>
      </c>
      <c r="Q820" s="422"/>
      <c r="R820" s="431"/>
      <c r="S820" s="64">
        <v>0</v>
      </c>
      <c r="T820" s="64">
        <v>0</v>
      </c>
      <c r="U820" s="138">
        <v>450</v>
      </c>
      <c r="V820" s="138">
        <v>2700</v>
      </c>
      <c r="W820" s="138">
        <v>2700</v>
      </c>
      <c r="X820" s="138">
        <v>450</v>
      </c>
      <c r="Y820" s="137">
        <v>450</v>
      </c>
      <c r="Z820" s="64">
        <v>0</v>
      </c>
      <c r="AA820" s="64">
        <v>0</v>
      </c>
      <c r="AB820" s="136">
        <v>450</v>
      </c>
      <c r="AC820" s="136">
        <v>450</v>
      </c>
      <c r="AD820" s="64">
        <v>0</v>
      </c>
      <c r="AE820" s="64">
        <v>0</v>
      </c>
      <c r="AF820" s="64">
        <v>0</v>
      </c>
      <c r="AG820" s="64">
        <v>0</v>
      </c>
      <c r="AH820" s="64">
        <v>0</v>
      </c>
      <c r="AI820" s="135">
        <v>450</v>
      </c>
      <c r="AJ820" s="64">
        <v>0</v>
      </c>
      <c r="AK820" s="64">
        <v>0</v>
      </c>
      <c r="AL820" s="87">
        <v>0</v>
      </c>
      <c r="AM820" s="64">
        <v>0</v>
      </c>
      <c r="AN820" s="87">
        <v>0</v>
      </c>
      <c r="AO820" s="64">
        <v>0</v>
      </c>
      <c r="AP820" s="64">
        <v>0</v>
      </c>
      <c r="AQ820" s="431"/>
    </row>
    <row r="821" spans="1:43" ht="12.75" customHeight="1">
      <c r="A821" s="157">
        <v>820</v>
      </c>
      <c r="B821" s="418">
        <v>42226</v>
      </c>
      <c r="C821" s="430" t="s">
        <v>1321</v>
      </c>
      <c r="D821" s="430" t="s">
        <v>1251</v>
      </c>
      <c r="E821" s="143" t="s">
        <v>1308</v>
      </c>
      <c r="F821" s="142" t="s">
        <v>7095</v>
      </c>
      <c r="G821" s="359"/>
      <c r="H821" s="141" t="s">
        <v>7307</v>
      </c>
      <c r="I821" s="359"/>
      <c r="J821" s="140" t="s">
        <v>7165</v>
      </c>
      <c r="K821" s="139" t="s">
        <v>1259</v>
      </c>
      <c r="L821" s="430" t="s">
        <v>1256</v>
      </c>
      <c r="M821" s="430" t="s">
        <v>7158</v>
      </c>
      <c r="N821" s="430" t="s">
        <v>1261</v>
      </c>
      <c r="O821" s="431">
        <v>60</v>
      </c>
      <c r="P821" s="431"/>
      <c r="Q821" s="422"/>
      <c r="R821" s="431"/>
      <c r="S821" s="64">
        <v>0</v>
      </c>
      <c r="T821" s="64">
        <v>0</v>
      </c>
      <c r="U821" s="138">
        <v>60</v>
      </c>
      <c r="V821" s="138">
        <v>360</v>
      </c>
      <c r="W821" s="138">
        <v>360</v>
      </c>
      <c r="X821" s="138">
        <v>60</v>
      </c>
      <c r="Y821" s="137">
        <v>60</v>
      </c>
      <c r="Z821" s="64">
        <v>0</v>
      </c>
      <c r="AA821" s="64">
        <v>0</v>
      </c>
      <c r="AB821" s="136">
        <v>60</v>
      </c>
      <c r="AC821" s="136">
        <v>60</v>
      </c>
      <c r="AD821" s="64">
        <v>0</v>
      </c>
      <c r="AE821" s="64">
        <v>0</v>
      </c>
      <c r="AF821" s="64">
        <v>0</v>
      </c>
      <c r="AG821" s="64">
        <v>0</v>
      </c>
      <c r="AH821" s="64">
        <v>0</v>
      </c>
      <c r="AI821" s="135">
        <v>0</v>
      </c>
      <c r="AJ821" s="64">
        <v>0</v>
      </c>
      <c r="AK821" s="64">
        <v>0</v>
      </c>
      <c r="AL821" s="87">
        <v>0</v>
      </c>
      <c r="AM821" s="64">
        <v>0</v>
      </c>
      <c r="AN821" s="87">
        <v>0</v>
      </c>
      <c r="AO821" s="64">
        <v>0</v>
      </c>
      <c r="AP821" s="64">
        <v>0</v>
      </c>
      <c r="AQ821" s="431"/>
    </row>
    <row r="822" spans="1:43" ht="12.75" customHeight="1">
      <c r="A822" s="157">
        <v>821</v>
      </c>
      <c r="B822" s="418">
        <v>42227</v>
      </c>
      <c r="C822" s="430" t="s">
        <v>1289</v>
      </c>
      <c r="D822" s="430" t="s">
        <v>1251</v>
      </c>
      <c r="E822" s="430" t="s">
        <v>1289</v>
      </c>
      <c r="F822" s="430" t="s">
        <v>1349</v>
      </c>
      <c r="G822" s="359"/>
      <c r="H822" s="430" t="s">
        <v>7226</v>
      </c>
      <c r="I822" s="359"/>
      <c r="J822" s="430"/>
      <c r="K822" s="430" t="s">
        <v>7127</v>
      </c>
      <c r="L822" s="430" t="s">
        <v>1256</v>
      </c>
      <c r="M822" s="430" t="s">
        <v>7158</v>
      </c>
      <c r="N822" s="430" t="s">
        <v>1261</v>
      </c>
      <c r="O822" s="431">
        <v>600</v>
      </c>
      <c r="P822" s="431">
        <v>600</v>
      </c>
      <c r="Q822" s="422"/>
      <c r="R822" s="431"/>
      <c r="S822" s="431">
        <v>0</v>
      </c>
      <c r="T822" s="431">
        <v>0</v>
      </c>
      <c r="U822" s="431">
        <v>0</v>
      </c>
      <c r="V822" s="431">
        <v>600</v>
      </c>
      <c r="W822" s="431">
        <v>3600</v>
      </c>
      <c r="X822" s="431">
        <v>0</v>
      </c>
      <c r="Y822" s="431">
        <v>0</v>
      </c>
      <c r="Z822" s="431">
        <v>0</v>
      </c>
      <c r="AA822" s="431">
        <v>600</v>
      </c>
      <c r="AB822" s="431">
        <v>0</v>
      </c>
      <c r="AC822" s="431">
        <v>600</v>
      </c>
      <c r="AD822" s="431">
        <v>0</v>
      </c>
      <c r="AE822" s="431">
        <v>0</v>
      </c>
      <c r="AF822" s="431">
        <v>0</v>
      </c>
      <c r="AG822" s="431">
        <v>0</v>
      </c>
      <c r="AH822" s="431">
        <v>0</v>
      </c>
      <c r="AI822" s="431">
        <v>600</v>
      </c>
      <c r="AJ822" s="431">
        <v>0</v>
      </c>
      <c r="AK822" s="431">
        <v>600</v>
      </c>
      <c r="AL822" s="432">
        <v>0</v>
      </c>
      <c r="AM822" s="431">
        <v>0</v>
      </c>
      <c r="AN822" s="432">
        <v>0</v>
      </c>
      <c r="AO822" s="431">
        <v>0</v>
      </c>
      <c r="AP822" s="431">
        <v>3600</v>
      </c>
      <c r="AQ822" s="431"/>
    </row>
    <row r="823" spans="1:43" ht="12.75" customHeight="1">
      <c r="A823" s="157">
        <v>822</v>
      </c>
      <c r="B823" s="418">
        <v>42227</v>
      </c>
      <c r="C823" s="430" t="s">
        <v>1289</v>
      </c>
      <c r="D823" s="430" t="s">
        <v>1251</v>
      </c>
      <c r="E823" s="430" t="s">
        <v>1289</v>
      </c>
      <c r="F823" s="430" t="s">
        <v>7231</v>
      </c>
      <c r="G823" s="359"/>
      <c r="H823" s="430" t="s">
        <v>7255</v>
      </c>
      <c r="I823" s="359"/>
      <c r="J823" s="430"/>
      <c r="K823" s="430" t="s">
        <v>7127</v>
      </c>
      <c r="L823" s="430" t="s">
        <v>1256</v>
      </c>
      <c r="M823" s="430" t="s">
        <v>7158</v>
      </c>
      <c r="N823" s="430" t="s">
        <v>1261</v>
      </c>
      <c r="O823" s="431">
        <v>250</v>
      </c>
      <c r="P823" s="431">
        <v>250</v>
      </c>
      <c r="Q823" s="422"/>
      <c r="R823" s="431"/>
      <c r="S823" s="431">
        <v>0</v>
      </c>
      <c r="T823" s="431">
        <v>0</v>
      </c>
      <c r="U823" s="431">
        <v>0</v>
      </c>
      <c r="V823" s="431">
        <v>1500</v>
      </c>
      <c r="W823" s="431">
        <v>1500</v>
      </c>
      <c r="X823" s="431">
        <v>0</v>
      </c>
      <c r="Y823" s="431">
        <v>0</v>
      </c>
      <c r="Z823" s="431">
        <v>0</v>
      </c>
      <c r="AA823" s="431">
        <v>250</v>
      </c>
      <c r="AB823" s="431">
        <v>250</v>
      </c>
      <c r="AC823" s="431">
        <v>250</v>
      </c>
      <c r="AD823" s="431">
        <v>0</v>
      </c>
      <c r="AE823" s="431">
        <v>0</v>
      </c>
      <c r="AF823" s="431">
        <v>0</v>
      </c>
      <c r="AG823" s="431">
        <v>0</v>
      </c>
      <c r="AH823" s="431">
        <v>0</v>
      </c>
      <c r="AI823" s="431">
        <v>250</v>
      </c>
      <c r="AJ823" s="431">
        <v>0</v>
      </c>
      <c r="AK823" s="431">
        <v>250</v>
      </c>
      <c r="AL823" s="432">
        <v>0</v>
      </c>
      <c r="AM823" s="431">
        <v>0</v>
      </c>
      <c r="AN823" s="432">
        <v>0</v>
      </c>
      <c r="AO823" s="431">
        <v>0</v>
      </c>
      <c r="AP823" s="431">
        <v>1500</v>
      </c>
      <c r="AQ823" s="431"/>
    </row>
    <row r="824" spans="1:43" ht="12.75" customHeight="1">
      <c r="A824" s="157">
        <v>823</v>
      </c>
      <c r="B824" s="418">
        <v>42227</v>
      </c>
      <c r="C824" s="430" t="s">
        <v>1321</v>
      </c>
      <c r="D824" s="430" t="s">
        <v>1251</v>
      </c>
      <c r="E824" s="143" t="s">
        <v>1308</v>
      </c>
      <c r="F824" s="142" t="s">
        <v>7095</v>
      </c>
      <c r="G824" s="359"/>
      <c r="H824" s="141" t="s">
        <v>7329</v>
      </c>
      <c r="I824" s="359"/>
      <c r="J824" s="140" t="s">
        <v>7165</v>
      </c>
      <c r="K824" s="139" t="s">
        <v>1259</v>
      </c>
      <c r="L824" s="430" t="s">
        <v>1256</v>
      </c>
      <c r="M824" s="430" t="s">
        <v>7158</v>
      </c>
      <c r="N824" s="430" t="s">
        <v>1261</v>
      </c>
      <c r="O824" s="431">
        <v>250</v>
      </c>
      <c r="P824" s="431">
        <v>250</v>
      </c>
      <c r="Q824" s="422"/>
      <c r="R824" s="431"/>
      <c r="S824" s="64">
        <v>0</v>
      </c>
      <c r="T824" s="64">
        <v>0</v>
      </c>
      <c r="U824" s="138">
        <v>250</v>
      </c>
      <c r="V824" s="138">
        <v>1500</v>
      </c>
      <c r="W824" s="138">
        <v>1500</v>
      </c>
      <c r="X824" s="138">
        <v>250</v>
      </c>
      <c r="Y824" s="137">
        <v>250</v>
      </c>
      <c r="Z824" s="64">
        <v>0</v>
      </c>
      <c r="AA824" s="64">
        <v>0</v>
      </c>
      <c r="AB824" s="136">
        <v>250</v>
      </c>
      <c r="AC824" s="136">
        <v>250</v>
      </c>
      <c r="AD824" s="64">
        <v>0</v>
      </c>
      <c r="AE824" s="64">
        <v>0</v>
      </c>
      <c r="AF824" s="64">
        <v>0</v>
      </c>
      <c r="AG824" s="64">
        <v>0</v>
      </c>
      <c r="AH824" s="64">
        <v>0</v>
      </c>
      <c r="AI824" s="135">
        <v>250</v>
      </c>
      <c r="AJ824" s="64">
        <v>0</v>
      </c>
      <c r="AK824" s="64">
        <v>0</v>
      </c>
      <c r="AL824" s="87">
        <v>0</v>
      </c>
      <c r="AM824" s="64">
        <v>0</v>
      </c>
      <c r="AN824" s="87">
        <v>0</v>
      </c>
      <c r="AO824" s="64">
        <v>0</v>
      </c>
      <c r="AP824" s="64">
        <v>0</v>
      </c>
      <c r="AQ824" s="431"/>
    </row>
    <row r="825" spans="1:43" ht="12.75" customHeight="1">
      <c r="A825" s="157">
        <v>824</v>
      </c>
      <c r="B825" s="418">
        <v>42227</v>
      </c>
      <c r="C825" s="430" t="s">
        <v>1321</v>
      </c>
      <c r="D825" s="430" t="s">
        <v>1251</v>
      </c>
      <c r="E825" s="143" t="s">
        <v>1308</v>
      </c>
      <c r="F825" s="142" t="s">
        <v>7095</v>
      </c>
      <c r="G825" s="359"/>
      <c r="H825" s="141" t="s">
        <v>7307</v>
      </c>
      <c r="I825" s="359"/>
      <c r="J825" s="140" t="s">
        <v>7165</v>
      </c>
      <c r="K825" s="139" t="s">
        <v>1259</v>
      </c>
      <c r="L825" s="430" t="s">
        <v>1256</v>
      </c>
      <c r="M825" s="430" t="s">
        <v>7158</v>
      </c>
      <c r="N825" s="430" t="s">
        <v>1261</v>
      </c>
      <c r="O825" s="431">
        <v>70</v>
      </c>
      <c r="P825" s="431"/>
      <c r="Q825" s="422"/>
      <c r="R825" s="431"/>
      <c r="S825" s="64">
        <v>0</v>
      </c>
      <c r="T825" s="64">
        <v>0</v>
      </c>
      <c r="U825" s="138">
        <v>70</v>
      </c>
      <c r="V825" s="138">
        <v>420</v>
      </c>
      <c r="W825" s="138">
        <v>420</v>
      </c>
      <c r="X825" s="138">
        <v>70</v>
      </c>
      <c r="Y825" s="137">
        <v>70</v>
      </c>
      <c r="Z825" s="64">
        <v>0</v>
      </c>
      <c r="AA825" s="64">
        <v>0</v>
      </c>
      <c r="AB825" s="136">
        <v>70</v>
      </c>
      <c r="AC825" s="136">
        <v>70</v>
      </c>
      <c r="AD825" s="64">
        <v>0</v>
      </c>
      <c r="AE825" s="64">
        <v>0</v>
      </c>
      <c r="AF825" s="64">
        <v>0</v>
      </c>
      <c r="AG825" s="64">
        <v>0</v>
      </c>
      <c r="AH825" s="64">
        <v>0</v>
      </c>
      <c r="AI825" s="135">
        <v>0</v>
      </c>
      <c r="AJ825" s="64">
        <v>0</v>
      </c>
      <c r="AK825" s="64">
        <v>0</v>
      </c>
      <c r="AL825" s="87">
        <v>0</v>
      </c>
      <c r="AM825" s="64">
        <v>0</v>
      </c>
      <c r="AN825" s="87">
        <v>0</v>
      </c>
      <c r="AO825" s="64">
        <v>0</v>
      </c>
      <c r="AP825" s="64">
        <v>0</v>
      </c>
      <c r="AQ825" s="431"/>
    </row>
    <row r="826" spans="1:43" ht="12.75" customHeight="1">
      <c r="A826" s="157">
        <v>825</v>
      </c>
      <c r="B826" s="418">
        <v>42228</v>
      </c>
      <c r="C826" s="430" t="s">
        <v>1289</v>
      </c>
      <c r="D826" s="430" t="s">
        <v>1251</v>
      </c>
      <c r="E826" s="430" t="s">
        <v>1289</v>
      </c>
      <c r="F826" s="430" t="s">
        <v>7101</v>
      </c>
      <c r="G826" s="359"/>
      <c r="H826" s="430" t="s">
        <v>7122</v>
      </c>
      <c r="I826" s="359"/>
      <c r="J826" s="430"/>
      <c r="K826" s="430" t="s">
        <v>7127</v>
      </c>
      <c r="L826" s="430" t="s">
        <v>1256</v>
      </c>
      <c r="M826" s="430" t="s">
        <v>7158</v>
      </c>
      <c r="N826" s="430" t="s">
        <v>1261</v>
      </c>
      <c r="O826" s="431">
        <v>200</v>
      </c>
      <c r="P826" s="431">
        <v>200</v>
      </c>
      <c r="Q826" s="422"/>
      <c r="R826" s="431"/>
      <c r="S826" s="431">
        <v>0</v>
      </c>
      <c r="T826" s="431">
        <v>0</v>
      </c>
      <c r="U826" s="431">
        <v>0</v>
      </c>
      <c r="V826" s="431">
        <v>1200</v>
      </c>
      <c r="W826" s="431">
        <v>1200</v>
      </c>
      <c r="X826" s="431">
        <v>0</v>
      </c>
      <c r="Y826" s="431">
        <v>0</v>
      </c>
      <c r="Z826" s="431">
        <v>0</v>
      </c>
      <c r="AA826" s="431">
        <v>200</v>
      </c>
      <c r="AB826" s="431">
        <v>200</v>
      </c>
      <c r="AC826" s="431">
        <v>200</v>
      </c>
      <c r="AD826" s="431">
        <v>0</v>
      </c>
      <c r="AE826" s="431">
        <v>0</v>
      </c>
      <c r="AF826" s="431">
        <v>0</v>
      </c>
      <c r="AG826" s="431">
        <v>0</v>
      </c>
      <c r="AH826" s="431">
        <v>0</v>
      </c>
      <c r="AI826" s="431">
        <v>200</v>
      </c>
      <c r="AJ826" s="431">
        <v>0</v>
      </c>
      <c r="AK826" s="431">
        <v>200</v>
      </c>
      <c r="AL826" s="432">
        <v>0</v>
      </c>
      <c r="AM826" s="431">
        <v>0</v>
      </c>
      <c r="AN826" s="432">
        <v>0</v>
      </c>
      <c r="AO826" s="431">
        <v>0</v>
      </c>
      <c r="AP826" s="431">
        <v>1200</v>
      </c>
      <c r="AQ826" s="431"/>
    </row>
    <row r="827" spans="1:43" ht="12.75" customHeight="1">
      <c r="A827" s="157">
        <v>826</v>
      </c>
      <c r="B827" s="418">
        <v>42228</v>
      </c>
      <c r="C827" s="430" t="s">
        <v>1289</v>
      </c>
      <c r="D827" s="430" t="s">
        <v>1251</v>
      </c>
      <c r="E827" s="430" t="s">
        <v>1289</v>
      </c>
      <c r="F827" s="430" t="s">
        <v>7231</v>
      </c>
      <c r="G827" s="359"/>
      <c r="H827" s="430" t="s">
        <v>7251</v>
      </c>
      <c r="I827" s="359"/>
      <c r="J827" s="430"/>
      <c r="K827" s="430" t="s">
        <v>7127</v>
      </c>
      <c r="L827" s="430" t="s">
        <v>1256</v>
      </c>
      <c r="M827" s="430" t="s">
        <v>7158</v>
      </c>
      <c r="N827" s="430" t="s">
        <v>1261</v>
      </c>
      <c r="O827" s="431">
        <v>250</v>
      </c>
      <c r="P827" s="431">
        <v>250</v>
      </c>
      <c r="Q827" s="422"/>
      <c r="R827" s="431"/>
      <c r="S827" s="431">
        <v>0</v>
      </c>
      <c r="T827" s="431">
        <v>0</v>
      </c>
      <c r="U827" s="431">
        <v>0</v>
      </c>
      <c r="V827" s="431">
        <v>1500</v>
      </c>
      <c r="W827" s="431">
        <v>1500</v>
      </c>
      <c r="X827" s="431">
        <v>0</v>
      </c>
      <c r="Y827" s="431">
        <v>0</v>
      </c>
      <c r="Z827" s="431">
        <v>0</v>
      </c>
      <c r="AA827" s="433">
        <v>250</v>
      </c>
      <c r="AB827" s="431">
        <v>250</v>
      </c>
      <c r="AC827" s="431">
        <v>250</v>
      </c>
      <c r="AD827" s="431">
        <v>0</v>
      </c>
      <c r="AE827" s="431">
        <v>0</v>
      </c>
      <c r="AF827" s="431">
        <v>0</v>
      </c>
      <c r="AG827" s="431">
        <v>0</v>
      </c>
      <c r="AH827" s="431">
        <v>0</v>
      </c>
      <c r="AI827" s="431">
        <v>250</v>
      </c>
      <c r="AJ827" s="431">
        <v>0</v>
      </c>
      <c r="AK827" s="431">
        <v>250</v>
      </c>
      <c r="AL827" s="432">
        <v>0</v>
      </c>
      <c r="AM827" s="431">
        <v>0</v>
      </c>
      <c r="AN827" s="432">
        <v>0</v>
      </c>
      <c r="AO827" s="431">
        <v>0</v>
      </c>
      <c r="AP827" s="431">
        <v>1500</v>
      </c>
      <c r="AQ827" s="431"/>
    </row>
    <row r="828" spans="1:43" ht="12.75" customHeight="1">
      <c r="A828" s="157">
        <v>827</v>
      </c>
      <c r="B828" s="418">
        <v>42229</v>
      </c>
      <c r="C828" s="430" t="s">
        <v>1321</v>
      </c>
      <c r="D828" s="430" t="s">
        <v>1251</v>
      </c>
      <c r="E828" s="143" t="s">
        <v>1308</v>
      </c>
      <c r="F828" s="142" t="s">
        <v>7095</v>
      </c>
      <c r="G828" s="359"/>
      <c r="H828" s="141" t="s">
        <v>7352</v>
      </c>
      <c r="I828" s="359"/>
      <c r="J828" s="140" t="s">
        <v>7165</v>
      </c>
      <c r="K828" s="139" t="s">
        <v>1259</v>
      </c>
      <c r="L828" s="430" t="s">
        <v>1256</v>
      </c>
      <c r="M828" s="430" t="s">
        <v>7158</v>
      </c>
      <c r="N828" s="430" t="s">
        <v>1261</v>
      </c>
      <c r="O828" s="431">
        <v>40</v>
      </c>
      <c r="P828" s="431">
        <v>40</v>
      </c>
      <c r="Q828" s="422"/>
      <c r="R828" s="431"/>
      <c r="S828" s="64">
        <v>0</v>
      </c>
      <c r="T828" s="64">
        <v>0</v>
      </c>
      <c r="U828" s="138">
        <v>40</v>
      </c>
      <c r="V828" s="138">
        <v>240</v>
      </c>
      <c r="W828" s="138">
        <v>240</v>
      </c>
      <c r="X828" s="138">
        <v>40</v>
      </c>
      <c r="Y828" s="137">
        <v>40</v>
      </c>
      <c r="Z828" s="64">
        <v>0</v>
      </c>
      <c r="AA828" s="64">
        <v>0</v>
      </c>
      <c r="AB828" s="136">
        <v>40</v>
      </c>
      <c r="AC828" s="136">
        <v>40</v>
      </c>
      <c r="AD828" s="64">
        <v>0</v>
      </c>
      <c r="AE828" s="64">
        <v>0</v>
      </c>
      <c r="AF828" s="64">
        <v>0</v>
      </c>
      <c r="AG828" s="64">
        <v>0</v>
      </c>
      <c r="AH828" s="64">
        <v>0</v>
      </c>
      <c r="AI828" s="135">
        <v>40</v>
      </c>
      <c r="AJ828" s="64">
        <v>0</v>
      </c>
      <c r="AK828" s="64">
        <v>0</v>
      </c>
      <c r="AL828" s="87">
        <v>0</v>
      </c>
      <c r="AM828" s="64">
        <v>0</v>
      </c>
      <c r="AN828" s="87">
        <v>0</v>
      </c>
      <c r="AO828" s="64">
        <v>0</v>
      </c>
      <c r="AP828" s="64">
        <v>0</v>
      </c>
      <c r="AQ828" s="431"/>
    </row>
    <row r="829" spans="1:43" ht="12.75" customHeight="1">
      <c r="A829" s="157">
        <v>828</v>
      </c>
      <c r="B829" s="418">
        <v>42229</v>
      </c>
      <c r="C829" s="430" t="s">
        <v>1321</v>
      </c>
      <c r="D829" s="430" t="s">
        <v>1251</v>
      </c>
      <c r="E829" s="143" t="s">
        <v>1308</v>
      </c>
      <c r="F829" s="142" t="s">
        <v>7095</v>
      </c>
      <c r="G829" s="359"/>
      <c r="H829" s="141" t="s">
        <v>7353</v>
      </c>
      <c r="I829" s="359"/>
      <c r="J829" s="140" t="s">
        <v>7165</v>
      </c>
      <c r="K829" s="139" t="s">
        <v>1259</v>
      </c>
      <c r="L829" s="430" t="s">
        <v>1256</v>
      </c>
      <c r="M829" s="430" t="s">
        <v>7158</v>
      </c>
      <c r="N829" s="430" t="s">
        <v>1261</v>
      </c>
      <c r="O829" s="431">
        <v>30</v>
      </c>
      <c r="P829" s="431">
        <v>30</v>
      </c>
      <c r="Q829" s="422"/>
      <c r="R829" s="431"/>
      <c r="S829" s="64">
        <v>0</v>
      </c>
      <c r="T829" s="64">
        <v>0</v>
      </c>
      <c r="U829" s="138">
        <v>30</v>
      </c>
      <c r="V829" s="138">
        <v>180</v>
      </c>
      <c r="W829" s="138">
        <v>180</v>
      </c>
      <c r="X829" s="138">
        <v>30</v>
      </c>
      <c r="Y829" s="137">
        <v>30</v>
      </c>
      <c r="Z829" s="64">
        <v>0</v>
      </c>
      <c r="AA829" s="64">
        <v>0</v>
      </c>
      <c r="AB829" s="136">
        <v>30</v>
      </c>
      <c r="AC829" s="136">
        <v>30</v>
      </c>
      <c r="AD829" s="64">
        <v>0</v>
      </c>
      <c r="AE829" s="64">
        <v>0</v>
      </c>
      <c r="AF829" s="64">
        <v>0</v>
      </c>
      <c r="AG829" s="64">
        <v>0</v>
      </c>
      <c r="AH829" s="64">
        <v>0</v>
      </c>
      <c r="AI829" s="135">
        <v>30</v>
      </c>
      <c r="AJ829" s="64">
        <v>0</v>
      </c>
      <c r="AK829" s="64">
        <v>0</v>
      </c>
      <c r="AL829" s="87">
        <v>0</v>
      </c>
      <c r="AM829" s="64">
        <v>0</v>
      </c>
      <c r="AN829" s="87">
        <v>0</v>
      </c>
      <c r="AO829" s="64">
        <v>0</v>
      </c>
      <c r="AP829" s="64">
        <v>0</v>
      </c>
      <c r="AQ829" s="431"/>
    </row>
    <row r="830" spans="1:43" ht="12.75" customHeight="1">
      <c r="A830" s="157">
        <v>829</v>
      </c>
      <c r="B830" s="418">
        <v>42232</v>
      </c>
      <c r="C830" s="430" t="s">
        <v>1321</v>
      </c>
      <c r="D830" s="430" t="s">
        <v>1251</v>
      </c>
      <c r="E830" s="143" t="s">
        <v>1321</v>
      </c>
      <c r="F830" s="142" t="s">
        <v>7101</v>
      </c>
      <c r="G830" s="359"/>
      <c r="H830" s="141" t="s">
        <v>7299</v>
      </c>
      <c r="I830" s="359"/>
      <c r="J830" s="140" t="s">
        <v>7173</v>
      </c>
      <c r="K830" s="139" t="s">
        <v>1259</v>
      </c>
      <c r="L830" s="430" t="s">
        <v>1256</v>
      </c>
      <c r="M830" s="430" t="s">
        <v>7158</v>
      </c>
      <c r="N830" s="430" t="s">
        <v>1261</v>
      </c>
      <c r="O830" s="44">
        <v>100</v>
      </c>
      <c r="P830" s="422"/>
      <c r="Q830" s="422"/>
      <c r="R830" s="431"/>
      <c r="S830" s="88"/>
      <c r="T830" s="88"/>
      <c r="U830" s="134"/>
      <c r="V830" s="134"/>
      <c r="W830" s="134"/>
      <c r="X830" s="134"/>
      <c r="Y830" s="133"/>
      <c r="Z830" s="88"/>
      <c r="AA830" s="88"/>
      <c r="AB830" s="132"/>
      <c r="AC830" s="132"/>
      <c r="AD830" s="88"/>
      <c r="AE830" s="88"/>
      <c r="AF830" s="88"/>
      <c r="AG830" s="88"/>
      <c r="AH830" s="88"/>
      <c r="AI830" s="131"/>
      <c r="AJ830" s="88"/>
      <c r="AK830" s="88"/>
      <c r="AL830" s="89"/>
      <c r="AM830" s="88"/>
      <c r="AN830" s="89"/>
      <c r="AO830" s="88"/>
      <c r="AP830" s="88"/>
      <c r="AQ830" s="431"/>
    </row>
    <row r="831" spans="1:43" ht="12.75" customHeight="1">
      <c r="A831" s="157">
        <v>830</v>
      </c>
      <c r="B831" s="418">
        <v>42232</v>
      </c>
      <c r="C831" s="430" t="s">
        <v>1321</v>
      </c>
      <c r="D831" s="430" t="s">
        <v>1251</v>
      </c>
      <c r="E831" s="143" t="s">
        <v>1308</v>
      </c>
      <c r="F831" s="142" t="s">
        <v>7095</v>
      </c>
      <c r="G831" s="359"/>
      <c r="H831" s="141" t="s">
        <v>7307</v>
      </c>
      <c r="I831" s="359"/>
      <c r="J831" s="140" t="s">
        <v>7165</v>
      </c>
      <c r="K831" s="139" t="s">
        <v>1259</v>
      </c>
      <c r="L831" s="430" t="s">
        <v>1256</v>
      </c>
      <c r="M831" s="430" t="s">
        <v>7158</v>
      </c>
      <c r="N831" s="430" t="s">
        <v>1261</v>
      </c>
      <c r="O831" s="431">
        <v>250</v>
      </c>
      <c r="P831" s="431">
        <v>250</v>
      </c>
      <c r="Q831" s="422"/>
      <c r="R831" s="431"/>
      <c r="S831" s="64">
        <v>0</v>
      </c>
      <c r="T831" s="64">
        <v>0</v>
      </c>
      <c r="U831" s="138">
        <v>250</v>
      </c>
      <c r="V831" s="138">
        <v>1500</v>
      </c>
      <c r="W831" s="138">
        <v>1500</v>
      </c>
      <c r="X831" s="138">
        <v>250</v>
      </c>
      <c r="Y831" s="137">
        <v>250</v>
      </c>
      <c r="Z831" s="64">
        <v>0</v>
      </c>
      <c r="AA831" s="64">
        <v>0</v>
      </c>
      <c r="AB831" s="136">
        <v>250</v>
      </c>
      <c r="AC831" s="136">
        <v>250</v>
      </c>
      <c r="AD831" s="64">
        <v>0</v>
      </c>
      <c r="AE831" s="64">
        <v>0</v>
      </c>
      <c r="AF831" s="64">
        <v>0</v>
      </c>
      <c r="AG831" s="64">
        <v>0</v>
      </c>
      <c r="AH831" s="64">
        <v>0</v>
      </c>
      <c r="AI831" s="135">
        <v>250</v>
      </c>
      <c r="AJ831" s="64">
        <v>0</v>
      </c>
      <c r="AK831" s="64">
        <v>0</v>
      </c>
      <c r="AL831" s="87">
        <v>0</v>
      </c>
      <c r="AM831" s="64">
        <v>0</v>
      </c>
      <c r="AN831" s="87">
        <v>0</v>
      </c>
      <c r="AO831" s="64">
        <v>0</v>
      </c>
      <c r="AP831" s="64">
        <v>0</v>
      </c>
      <c r="AQ831" s="431"/>
    </row>
    <row r="832" spans="1:43" ht="12.75" customHeight="1">
      <c r="A832" s="157">
        <v>831</v>
      </c>
      <c r="B832" s="418">
        <v>42232</v>
      </c>
      <c r="C832" s="430" t="s">
        <v>1321</v>
      </c>
      <c r="D832" s="430" t="s">
        <v>1251</v>
      </c>
      <c r="E832" s="143" t="s">
        <v>1321</v>
      </c>
      <c r="F832" s="142" t="s">
        <v>7101</v>
      </c>
      <c r="G832" s="359"/>
      <c r="H832" s="141" t="s">
        <v>7299</v>
      </c>
      <c r="I832" s="359"/>
      <c r="J832" s="140" t="s">
        <v>7173</v>
      </c>
      <c r="K832" s="139" t="s">
        <v>1259</v>
      </c>
      <c r="L832" s="430" t="s">
        <v>1256</v>
      </c>
      <c r="M832" s="430" t="s">
        <v>7158</v>
      </c>
      <c r="N832" s="430" t="s">
        <v>1261</v>
      </c>
      <c r="O832" s="44">
        <v>72</v>
      </c>
      <c r="P832" s="422"/>
      <c r="Q832" s="422"/>
      <c r="R832" s="431"/>
      <c r="S832" s="88"/>
      <c r="T832" s="88"/>
      <c r="U832" s="134"/>
      <c r="V832" s="134"/>
      <c r="W832" s="134"/>
      <c r="X832" s="134"/>
      <c r="Y832" s="133"/>
      <c r="Z832" s="88"/>
      <c r="AA832" s="88"/>
      <c r="AB832" s="132"/>
      <c r="AC832" s="132"/>
      <c r="AD832" s="88"/>
      <c r="AE832" s="88"/>
      <c r="AF832" s="88"/>
      <c r="AG832" s="88"/>
      <c r="AH832" s="88"/>
      <c r="AI832" s="131"/>
      <c r="AJ832" s="88"/>
      <c r="AK832" s="88"/>
      <c r="AL832" s="89"/>
      <c r="AM832" s="88"/>
      <c r="AN832" s="89"/>
      <c r="AO832" s="88"/>
      <c r="AP832" s="88"/>
      <c r="AQ832" s="431"/>
    </row>
    <row r="833" spans="1:43" ht="12.75" customHeight="1">
      <c r="A833" s="157">
        <v>832</v>
      </c>
      <c r="B833" s="418">
        <v>42232</v>
      </c>
      <c r="C833" s="430" t="s">
        <v>1321</v>
      </c>
      <c r="D833" s="430" t="s">
        <v>1251</v>
      </c>
      <c r="E833" s="143" t="s">
        <v>1321</v>
      </c>
      <c r="F833" s="142" t="s">
        <v>7101</v>
      </c>
      <c r="G833" s="359"/>
      <c r="H833" s="141" t="s">
        <v>7300</v>
      </c>
      <c r="I833" s="359"/>
      <c r="J833" s="140" t="s">
        <v>7173</v>
      </c>
      <c r="K833" s="139" t="s">
        <v>1259</v>
      </c>
      <c r="L833" s="430" t="s">
        <v>1256</v>
      </c>
      <c r="M833" s="430" t="s">
        <v>7158</v>
      </c>
      <c r="N833" s="430" t="s">
        <v>1261</v>
      </c>
      <c r="O833" s="44">
        <v>75</v>
      </c>
      <c r="P833" s="422"/>
      <c r="Q833" s="422"/>
      <c r="R833" s="431"/>
      <c r="S833" s="88"/>
      <c r="T833" s="88"/>
      <c r="U833" s="134"/>
      <c r="V833" s="134"/>
      <c r="W833" s="134"/>
      <c r="X833" s="134"/>
      <c r="Y833" s="133"/>
      <c r="Z833" s="88"/>
      <c r="AA833" s="88"/>
      <c r="AB833" s="132"/>
      <c r="AC833" s="132"/>
      <c r="AD833" s="88"/>
      <c r="AE833" s="88"/>
      <c r="AF833" s="88"/>
      <c r="AG833" s="88"/>
      <c r="AH833" s="88"/>
      <c r="AI833" s="131"/>
      <c r="AJ833" s="88"/>
      <c r="AK833" s="88"/>
      <c r="AL833" s="89"/>
      <c r="AM833" s="88"/>
      <c r="AN833" s="89"/>
      <c r="AO833" s="88"/>
      <c r="AP833" s="88"/>
      <c r="AQ833" s="431"/>
    </row>
    <row r="834" spans="1:43" s="351" customFormat="1" ht="12.75" customHeight="1">
      <c r="A834" s="157">
        <v>833</v>
      </c>
      <c r="B834" s="418">
        <v>42232</v>
      </c>
      <c r="C834" s="430" t="s">
        <v>1321</v>
      </c>
      <c r="D834" s="430" t="s">
        <v>1251</v>
      </c>
      <c r="E834" s="143" t="s">
        <v>1321</v>
      </c>
      <c r="F834" s="142" t="s">
        <v>7101</v>
      </c>
      <c r="G834" s="359"/>
      <c r="H834" s="141" t="s">
        <v>7300</v>
      </c>
      <c r="I834" s="359"/>
      <c r="J834" s="140" t="s">
        <v>7173</v>
      </c>
      <c r="K834" s="139" t="s">
        <v>1259</v>
      </c>
      <c r="L834" s="430" t="s">
        <v>1256</v>
      </c>
      <c r="M834" s="430" t="s">
        <v>7158</v>
      </c>
      <c r="N834" s="430" t="s">
        <v>1261</v>
      </c>
      <c r="O834" s="44">
        <v>7</v>
      </c>
      <c r="P834" s="422"/>
      <c r="Q834" s="422"/>
      <c r="R834" s="431"/>
      <c r="S834" s="88"/>
      <c r="T834" s="88"/>
      <c r="U834" s="134"/>
      <c r="V834" s="134"/>
      <c r="W834" s="134"/>
      <c r="X834" s="134"/>
      <c r="Y834" s="133"/>
      <c r="Z834" s="88"/>
      <c r="AA834" s="88"/>
      <c r="AB834" s="132"/>
      <c r="AC834" s="132"/>
      <c r="AD834" s="88"/>
      <c r="AE834" s="88"/>
      <c r="AF834" s="88"/>
      <c r="AG834" s="88"/>
      <c r="AH834" s="88"/>
      <c r="AI834" s="131"/>
      <c r="AJ834" s="88"/>
      <c r="AK834" s="88"/>
      <c r="AL834" s="89"/>
      <c r="AM834" s="88"/>
      <c r="AN834" s="89"/>
      <c r="AO834" s="88"/>
      <c r="AP834" s="88"/>
      <c r="AQ834" s="362"/>
    </row>
    <row r="835" spans="1:43" ht="12.75" customHeight="1">
      <c r="A835" s="157">
        <v>834</v>
      </c>
      <c r="B835" s="418">
        <v>42232</v>
      </c>
      <c r="C835" s="430" t="s">
        <v>1321</v>
      </c>
      <c r="D835" s="430" t="s">
        <v>1251</v>
      </c>
      <c r="E835" s="143" t="s">
        <v>1321</v>
      </c>
      <c r="F835" s="142" t="s">
        <v>7101</v>
      </c>
      <c r="G835" s="359"/>
      <c r="H835" s="141" t="s">
        <v>7299</v>
      </c>
      <c r="I835" s="359"/>
      <c r="J835" s="140" t="s">
        <v>7173</v>
      </c>
      <c r="K835" s="139" t="s">
        <v>1259</v>
      </c>
      <c r="L835" s="430" t="s">
        <v>1256</v>
      </c>
      <c r="M835" s="430" t="s">
        <v>7158</v>
      </c>
      <c r="N835" s="430" t="s">
        <v>1261</v>
      </c>
      <c r="O835" s="44">
        <v>31</v>
      </c>
      <c r="P835" s="422"/>
      <c r="Q835" s="422"/>
      <c r="R835" s="431"/>
      <c r="S835" s="88"/>
      <c r="T835" s="88"/>
      <c r="U835" s="134"/>
      <c r="V835" s="134"/>
      <c r="W835" s="134"/>
      <c r="X835" s="134"/>
      <c r="Y835" s="133"/>
      <c r="Z835" s="88"/>
      <c r="AA835" s="88"/>
      <c r="AB835" s="132"/>
      <c r="AC835" s="132"/>
      <c r="AD835" s="88"/>
      <c r="AE835" s="88"/>
      <c r="AF835" s="88"/>
      <c r="AG835" s="88"/>
      <c r="AH835" s="88"/>
      <c r="AI835" s="131"/>
      <c r="AJ835" s="88"/>
      <c r="AK835" s="88"/>
      <c r="AL835" s="89"/>
      <c r="AM835" s="88"/>
      <c r="AN835" s="89"/>
      <c r="AO835" s="88"/>
      <c r="AP835" s="88"/>
      <c r="AQ835" s="431"/>
    </row>
    <row r="836" spans="1:43" ht="12.75" customHeight="1">
      <c r="A836" s="157">
        <v>835</v>
      </c>
      <c r="B836" s="418">
        <v>42232</v>
      </c>
      <c r="C836" s="430" t="s">
        <v>1321</v>
      </c>
      <c r="D836" s="430" t="s">
        <v>1251</v>
      </c>
      <c r="E836" s="143" t="s">
        <v>1321</v>
      </c>
      <c r="F836" s="142" t="s">
        <v>7101</v>
      </c>
      <c r="G836" s="359"/>
      <c r="H836" s="141" t="s">
        <v>7299</v>
      </c>
      <c r="I836" s="359"/>
      <c r="J836" s="140" t="s">
        <v>7173</v>
      </c>
      <c r="K836" s="139" t="s">
        <v>1259</v>
      </c>
      <c r="L836" s="430" t="s">
        <v>1256</v>
      </c>
      <c r="M836" s="430" t="s">
        <v>7158</v>
      </c>
      <c r="N836" s="430" t="s">
        <v>1261</v>
      </c>
      <c r="O836" s="44">
        <v>8</v>
      </c>
      <c r="P836" s="422"/>
      <c r="Q836" s="422"/>
      <c r="R836" s="431"/>
      <c r="S836" s="88"/>
      <c r="T836" s="88"/>
      <c r="U836" s="134"/>
      <c r="V836" s="134"/>
      <c r="W836" s="134"/>
      <c r="X836" s="134"/>
      <c r="Y836" s="133"/>
      <c r="Z836" s="88"/>
      <c r="AA836" s="88"/>
      <c r="AB836" s="132"/>
      <c r="AC836" s="132"/>
      <c r="AD836" s="88"/>
      <c r="AE836" s="88"/>
      <c r="AF836" s="88"/>
      <c r="AG836" s="88"/>
      <c r="AH836" s="88"/>
      <c r="AI836" s="131"/>
      <c r="AJ836" s="88"/>
      <c r="AK836" s="88"/>
      <c r="AL836" s="89"/>
      <c r="AM836" s="88"/>
      <c r="AN836" s="89"/>
      <c r="AO836" s="88"/>
      <c r="AP836" s="88"/>
      <c r="AQ836" s="431"/>
    </row>
    <row r="837" spans="1:43" ht="12.75" customHeight="1">
      <c r="A837" s="157">
        <v>836</v>
      </c>
      <c r="B837" s="418">
        <v>42232</v>
      </c>
      <c r="C837" s="430" t="s">
        <v>1321</v>
      </c>
      <c r="D837" s="430" t="s">
        <v>1251</v>
      </c>
      <c r="E837" s="143" t="s">
        <v>1321</v>
      </c>
      <c r="F837" s="142" t="s">
        <v>7101</v>
      </c>
      <c r="G837" s="359"/>
      <c r="H837" s="141" t="s">
        <v>7300</v>
      </c>
      <c r="I837" s="359"/>
      <c r="J837" s="140" t="s">
        <v>7173</v>
      </c>
      <c r="K837" s="139" t="s">
        <v>1259</v>
      </c>
      <c r="L837" s="430" t="s">
        <v>1256</v>
      </c>
      <c r="M837" s="430" t="s">
        <v>7158</v>
      </c>
      <c r="N837" s="430" t="s">
        <v>1261</v>
      </c>
      <c r="O837" s="44">
        <v>8</v>
      </c>
      <c r="P837" s="422"/>
      <c r="Q837" s="422"/>
      <c r="R837" s="431"/>
      <c r="S837" s="88"/>
      <c r="T837" s="88"/>
      <c r="U837" s="134"/>
      <c r="V837" s="134"/>
      <c r="W837" s="134"/>
      <c r="X837" s="134"/>
      <c r="Y837" s="133"/>
      <c r="Z837" s="88"/>
      <c r="AA837" s="88"/>
      <c r="AB837" s="132"/>
      <c r="AC837" s="132"/>
      <c r="AD837" s="88"/>
      <c r="AE837" s="88"/>
      <c r="AF837" s="88"/>
      <c r="AG837" s="88"/>
      <c r="AH837" s="88"/>
      <c r="AI837" s="131"/>
      <c r="AJ837" s="88"/>
      <c r="AK837" s="88"/>
      <c r="AL837" s="89"/>
      <c r="AM837" s="88"/>
      <c r="AN837" s="89"/>
      <c r="AO837" s="88"/>
      <c r="AP837" s="88"/>
      <c r="AQ837" s="431"/>
    </row>
    <row r="838" spans="1:43" ht="12.75" customHeight="1">
      <c r="A838" s="157">
        <v>837</v>
      </c>
      <c r="B838" s="418">
        <v>42233</v>
      </c>
      <c r="C838" s="430" t="s">
        <v>1289</v>
      </c>
      <c r="D838" s="430" t="s">
        <v>1251</v>
      </c>
      <c r="E838" s="430" t="s">
        <v>1289</v>
      </c>
      <c r="F838" s="430" t="s">
        <v>7106</v>
      </c>
      <c r="G838" s="359"/>
      <c r="H838" s="430" t="s">
        <v>7117</v>
      </c>
      <c r="I838" s="359"/>
      <c r="J838" s="430"/>
      <c r="K838" s="430" t="s">
        <v>7127</v>
      </c>
      <c r="L838" s="430" t="s">
        <v>1256</v>
      </c>
      <c r="M838" s="430" t="s">
        <v>7158</v>
      </c>
      <c r="N838" s="430" t="s">
        <v>1261</v>
      </c>
      <c r="O838" s="431">
        <v>200</v>
      </c>
      <c r="P838" s="431">
        <v>200</v>
      </c>
      <c r="Q838" s="422"/>
      <c r="R838" s="431"/>
      <c r="S838" s="431">
        <v>0</v>
      </c>
      <c r="T838" s="431">
        <v>0</v>
      </c>
      <c r="U838" s="431">
        <v>0</v>
      </c>
      <c r="V838" s="431">
        <v>0</v>
      </c>
      <c r="W838" s="431">
        <v>1200</v>
      </c>
      <c r="X838" s="431">
        <v>0</v>
      </c>
      <c r="Y838" s="431">
        <v>0</v>
      </c>
      <c r="Z838" s="431">
        <v>0</v>
      </c>
      <c r="AA838" s="433">
        <v>0</v>
      </c>
      <c r="AB838" s="431">
        <v>0</v>
      </c>
      <c r="AC838" s="431">
        <v>200</v>
      </c>
      <c r="AD838" s="431">
        <v>0</v>
      </c>
      <c r="AE838" s="431">
        <v>0</v>
      </c>
      <c r="AF838" s="431">
        <v>0</v>
      </c>
      <c r="AG838" s="431">
        <v>0</v>
      </c>
      <c r="AH838" s="431">
        <v>0</v>
      </c>
      <c r="AI838" s="431">
        <v>200</v>
      </c>
      <c r="AJ838" s="431">
        <v>0</v>
      </c>
      <c r="AK838" s="431">
        <v>200</v>
      </c>
      <c r="AL838" s="432">
        <v>0</v>
      </c>
      <c r="AM838" s="431">
        <v>0</v>
      </c>
      <c r="AN838" s="432">
        <v>0</v>
      </c>
      <c r="AO838" s="431">
        <v>0</v>
      </c>
      <c r="AP838" s="431">
        <v>0</v>
      </c>
      <c r="AQ838" s="431"/>
    </row>
    <row r="839" spans="1:43" ht="12.75" customHeight="1">
      <c r="A839" s="157">
        <v>838</v>
      </c>
      <c r="B839" s="418">
        <v>42233</v>
      </c>
      <c r="C839" s="430" t="s">
        <v>1289</v>
      </c>
      <c r="D839" s="430" t="s">
        <v>1251</v>
      </c>
      <c r="E839" s="430" t="s">
        <v>1289</v>
      </c>
      <c r="F839" s="430" t="s">
        <v>7111</v>
      </c>
      <c r="G839" s="359"/>
      <c r="H839" s="430" t="s">
        <v>7112</v>
      </c>
      <c r="I839" s="359"/>
      <c r="J839" s="430"/>
      <c r="K839" s="430" t="s">
        <v>7127</v>
      </c>
      <c r="L839" s="430" t="s">
        <v>1256</v>
      </c>
      <c r="M839" s="430" t="s">
        <v>7158</v>
      </c>
      <c r="N839" s="430" t="s">
        <v>1261</v>
      </c>
      <c r="O839" s="431">
        <v>140</v>
      </c>
      <c r="P839" s="431">
        <v>140</v>
      </c>
      <c r="Q839" s="422"/>
      <c r="R839" s="431"/>
      <c r="S839" s="431">
        <v>0</v>
      </c>
      <c r="T839" s="431">
        <v>0</v>
      </c>
      <c r="U839" s="431">
        <v>0</v>
      </c>
      <c r="V839" s="431">
        <v>0</v>
      </c>
      <c r="W839" s="431">
        <v>840</v>
      </c>
      <c r="X839" s="431">
        <v>0</v>
      </c>
      <c r="Y839" s="431">
        <v>0</v>
      </c>
      <c r="Z839" s="431">
        <v>0</v>
      </c>
      <c r="AA839" s="433">
        <v>0</v>
      </c>
      <c r="AB839" s="431">
        <v>0</v>
      </c>
      <c r="AC839" s="431">
        <v>140</v>
      </c>
      <c r="AD839" s="431">
        <v>0</v>
      </c>
      <c r="AE839" s="431">
        <v>0</v>
      </c>
      <c r="AF839" s="431">
        <v>0</v>
      </c>
      <c r="AG839" s="431">
        <v>0</v>
      </c>
      <c r="AH839" s="431">
        <v>0</v>
      </c>
      <c r="AI839" s="431">
        <v>140</v>
      </c>
      <c r="AJ839" s="431">
        <v>0</v>
      </c>
      <c r="AK839" s="431">
        <v>140</v>
      </c>
      <c r="AL839" s="432">
        <v>0</v>
      </c>
      <c r="AM839" s="431">
        <v>0</v>
      </c>
      <c r="AN839" s="432">
        <v>0</v>
      </c>
      <c r="AO839" s="431">
        <v>0</v>
      </c>
      <c r="AP839" s="431">
        <v>0</v>
      </c>
      <c r="AQ839" s="431"/>
    </row>
    <row r="840" spans="1:43" ht="12.75" customHeight="1">
      <c r="A840" s="157">
        <v>839</v>
      </c>
      <c r="B840" s="418">
        <v>42233</v>
      </c>
      <c r="C840" s="430" t="s">
        <v>1321</v>
      </c>
      <c r="D840" s="430" t="s">
        <v>1251</v>
      </c>
      <c r="E840" s="152" t="s">
        <v>1340</v>
      </c>
      <c r="F840" s="151" t="s">
        <v>7231</v>
      </c>
      <c r="G840" s="60"/>
      <c r="H840" s="150" t="s">
        <v>7337</v>
      </c>
      <c r="I840" s="60"/>
      <c r="J840" s="149"/>
      <c r="K840" s="148" t="s">
        <v>1259</v>
      </c>
      <c r="L840" s="415" t="s">
        <v>1256</v>
      </c>
      <c r="M840" s="415" t="s">
        <v>7158</v>
      </c>
      <c r="N840" s="415" t="s">
        <v>1261</v>
      </c>
      <c r="O840" s="422">
        <v>349</v>
      </c>
      <c r="P840" s="422">
        <v>349</v>
      </c>
      <c r="Q840" s="422"/>
      <c r="R840" s="422"/>
      <c r="S840" s="65">
        <v>0</v>
      </c>
      <c r="T840" s="65">
        <v>0</v>
      </c>
      <c r="U840" s="147">
        <v>349</v>
      </c>
      <c r="V840" s="147">
        <v>2094</v>
      </c>
      <c r="W840" s="147">
        <v>2094</v>
      </c>
      <c r="X840" s="147">
        <v>349</v>
      </c>
      <c r="Y840" s="146">
        <v>349</v>
      </c>
      <c r="Z840" s="65">
        <v>0</v>
      </c>
      <c r="AA840" s="65">
        <v>349</v>
      </c>
      <c r="AB840" s="145">
        <v>0</v>
      </c>
      <c r="AC840" s="145">
        <v>0</v>
      </c>
      <c r="AD840" s="65">
        <v>0</v>
      </c>
      <c r="AE840" s="65">
        <v>0</v>
      </c>
      <c r="AF840" s="65">
        <v>0</v>
      </c>
      <c r="AG840" s="65">
        <v>0</v>
      </c>
      <c r="AH840" s="65">
        <v>0</v>
      </c>
      <c r="AI840" s="144">
        <v>349</v>
      </c>
      <c r="AJ840" s="65">
        <v>0</v>
      </c>
      <c r="AK840" s="65">
        <v>0</v>
      </c>
      <c r="AL840" s="92">
        <v>0</v>
      </c>
      <c r="AM840" s="65">
        <v>0</v>
      </c>
      <c r="AN840" s="92">
        <v>0</v>
      </c>
      <c r="AO840" s="65">
        <v>0</v>
      </c>
      <c r="AP840" s="65">
        <v>0</v>
      </c>
      <c r="AQ840" s="431"/>
    </row>
    <row r="841" spans="1:43" ht="12.75" customHeight="1">
      <c r="A841" s="157">
        <v>840</v>
      </c>
      <c r="B841" s="418">
        <v>42233</v>
      </c>
      <c r="C841" s="430" t="s">
        <v>1321</v>
      </c>
      <c r="D841" s="430" t="s">
        <v>1251</v>
      </c>
      <c r="E841" s="143" t="s">
        <v>1321</v>
      </c>
      <c r="F841" s="142" t="s">
        <v>7101</v>
      </c>
      <c r="G841" s="359"/>
      <c r="H841" s="141" t="s">
        <v>7299</v>
      </c>
      <c r="I841" s="359"/>
      <c r="J841" s="140" t="s">
        <v>7173</v>
      </c>
      <c r="K841" s="139" t="s">
        <v>1259</v>
      </c>
      <c r="L841" s="430" t="s">
        <v>1256</v>
      </c>
      <c r="M841" s="430" t="s">
        <v>7158</v>
      </c>
      <c r="N841" s="430" t="s">
        <v>1261</v>
      </c>
      <c r="O841" s="44">
        <v>17</v>
      </c>
      <c r="P841" s="422"/>
      <c r="Q841" s="422"/>
      <c r="R841" s="431"/>
      <c r="S841" s="88"/>
      <c r="T841" s="88"/>
      <c r="U841" s="134"/>
      <c r="V841" s="134"/>
      <c r="W841" s="134"/>
      <c r="X841" s="134"/>
      <c r="Y841" s="133"/>
      <c r="Z841" s="88"/>
      <c r="AA841" s="88"/>
      <c r="AB841" s="132"/>
      <c r="AC841" s="132"/>
      <c r="AD841" s="88"/>
      <c r="AE841" s="88"/>
      <c r="AF841" s="88"/>
      <c r="AG841" s="88"/>
      <c r="AH841" s="88"/>
      <c r="AI841" s="131"/>
      <c r="AJ841" s="88"/>
      <c r="AK841" s="88"/>
      <c r="AL841" s="89"/>
      <c r="AM841" s="88"/>
      <c r="AN841" s="89"/>
      <c r="AO841" s="88"/>
      <c r="AP841" s="88"/>
      <c r="AQ841" s="431"/>
    </row>
    <row r="842" spans="1:43" ht="12.75" customHeight="1">
      <c r="A842" s="157">
        <v>841</v>
      </c>
      <c r="B842" s="418">
        <v>42233</v>
      </c>
      <c r="C842" s="430" t="s">
        <v>1321</v>
      </c>
      <c r="D842" s="430" t="s">
        <v>1251</v>
      </c>
      <c r="E842" s="143" t="s">
        <v>1321</v>
      </c>
      <c r="F842" s="142" t="s">
        <v>7101</v>
      </c>
      <c r="G842" s="359"/>
      <c r="H842" s="141" t="s">
        <v>7299</v>
      </c>
      <c r="I842" s="359"/>
      <c r="J842" s="140" t="s">
        <v>7173</v>
      </c>
      <c r="K842" s="139" t="s">
        <v>1259</v>
      </c>
      <c r="L842" s="430" t="s">
        <v>1256</v>
      </c>
      <c r="M842" s="430" t="s">
        <v>7158</v>
      </c>
      <c r="N842" s="430" t="s">
        <v>1261</v>
      </c>
      <c r="O842" s="44">
        <v>4</v>
      </c>
      <c r="P842" s="422"/>
      <c r="Q842" s="422"/>
      <c r="R842" s="431"/>
      <c r="S842" s="88"/>
      <c r="T842" s="88"/>
      <c r="U842" s="134"/>
      <c r="V842" s="134"/>
      <c r="W842" s="134"/>
      <c r="X842" s="134"/>
      <c r="Y842" s="133"/>
      <c r="Z842" s="88"/>
      <c r="AA842" s="88"/>
      <c r="AB842" s="132"/>
      <c r="AC842" s="132"/>
      <c r="AD842" s="88"/>
      <c r="AE842" s="88"/>
      <c r="AF842" s="88"/>
      <c r="AG842" s="88"/>
      <c r="AH842" s="88"/>
      <c r="AI842" s="131"/>
      <c r="AJ842" s="88"/>
      <c r="AK842" s="88"/>
      <c r="AL842" s="89"/>
      <c r="AM842" s="88"/>
      <c r="AN842" s="89"/>
      <c r="AO842" s="88"/>
      <c r="AP842" s="88"/>
      <c r="AQ842" s="431"/>
    </row>
    <row r="843" spans="1:43" ht="12.75" customHeight="1">
      <c r="A843" s="157">
        <v>842</v>
      </c>
      <c r="B843" s="418">
        <v>42233</v>
      </c>
      <c r="C843" s="430" t="s">
        <v>1321</v>
      </c>
      <c r="D843" s="430" t="s">
        <v>1251</v>
      </c>
      <c r="E843" s="143" t="s">
        <v>1321</v>
      </c>
      <c r="F843" s="142" t="s">
        <v>7101</v>
      </c>
      <c r="G843" s="359"/>
      <c r="H843" s="141" t="s">
        <v>7299</v>
      </c>
      <c r="I843" s="359"/>
      <c r="J843" s="140" t="s">
        <v>7169</v>
      </c>
      <c r="K843" s="139" t="s">
        <v>1259</v>
      </c>
      <c r="L843" s="430" t="s">
        <v>1256</v>
      </c>
      <c r="M843" s="430" t="s">
        <v>7158</v>
      </c>
      <c r="N843" s="430" t="s">
        <v>1261</v>
      </c>
      <c r="O843" s="44">
        <v>11</v>
      </c>
      <c r="P843" s="422"/>
      <c r="Q843" s="422"/>
      <c r="R843" s="431"/>
      <c r="S843" s="88"/>
      <c r="T843" s="88"/>
      <c r="U843" s="134"/>
      <c r="V843" s="134"/>
      <c r="W843" s="134"/>
      <c r="X843" s="134"/>
      <c r="Y843" s="133"/>
      <c r="Z843" s="88"/>
      <c r="AA843" s="88"/>
      <c r="AB843" s="132"/>
      <c r="AC843" s="132"/>
      <c r="AD843" s="88"/>
      <c r="AE843" s="88"/>
      <c r="AF843" s="88"/>
      <c r="AG843" s="88"/>
      <c r="AH843" s="88"/>
      <c r="AI843" s="131"/>
      <c r="AJ843" s="88"/>
      <c r="AK843" s="88"/>
      <c r="AL843" s="89"/>
      <c r="AM843" s="88"/>
      <c r="AN843" s="89"/>
      <c r="AO843" s="88"/>
      <c r="AP843" s="88"/>
      <c r="AQ843" s="431"/>
    </row>
    <row r="844" spans="1:43" ht="12.75" customHeight="1">
      <c r="A844" s="157">
        <v>843</v>
      </c>
      <c r="B844" s="418">
        <v>42233</v>
      </c>
      <c r="C844" s="430" t="s">
        <v>1321</v>
      </c>
      <c r="D844" s="430" t="s">
        <v>1251</v>
      </c>
      <c r="E844" s="143" t="s">
        <v>1321</v>
      </c>
      <c r="F844" s="142" t="s">
        <v>7101</v>
      </c>
      <c r="G844" s="359"/>
      <c r="H844" s="141" t="s">
        <v>7300</v>
      </c>
      <c r="I844" s="359"/>
      <c r="J844" s="140" t="s">
        <v>7173</v>
      </c>
      <c r="K844" s="139" t="s">
        <v>1259</v>
      </c>
      <c r="L844" s="430" t="s">
        <v>1256</v>
      </c>
      <c r="M844" s="430" t="s">
        <v>7158</v>
      </c>
      <c r="N844" s="430" t="s">
        <v>1261</v>
      </c>
      <c r="O844" s="44">
        <v>65</v>
      </c>
      <c r="P844" s="422"/>
      <c r="Q844" s="422"/>
      <c r="R844" s="431"/>
      <c r="S844" s="88"/>
      <c r="T844" s="88"/>
      <c r="U844" s="134"/>
      <c r="V844" s="134"/>
      <c r="W844" s="134"/>
      <c r="X844" s="134"/>
      <c r="Y844" s="133"/>
      <c r="Z844" s="88"/>
      <c r="AA844" s="88"/>
      <c r="AB844" s="132"/>
      <c r="AC844" s="132"/>
      <c r="AD844" s="88"/>
      <c r="AE844" s="88"/>
      <c r="AF844" s="88"/>
      <c r="AG844" s="88"/>
      <c r="AH844" s="88"/>
      <c r="AI844" s="131"/>
      <c r="AJ844" s="88"/>
      <c r="AK844" s="88"/>
      <c r="AL844" s="89"/>
      <c r="AM844" s="88"/>
      <c r="AN844" s="89"/>
      <c r="AO844" s="88"/>
      <c r="AP844" s="88"/>
      <c r="AQ844" s="431"/>
    </row>
    <row r="845" spans="1:43" ht="12.75" customHeight="1">
      <c r="A845" s="157">
        <v>844</v>
      </c>
      <c r="B845" s="418">
        <v>42233</v>
      </c>
      <c r="C845" s="430" t="s">
        <v>1321</v>
      </c>
      <c r="D845" s="430" t="s">
        <v>1251</v>
      </c>
      <c r="E845" s="143" t="s">
        <v>1308</v>
      </c>
      <c r="F845" s="142" t="s">
        <v>7095</v>
      </c>
      <c r="G845" s="359"/>
      <c r="H845" s="141" t="s">
        <v>7307</v>
      </c>
      <c r="I845" s="359"/>
      <c r="J845" s="140" t="s">
        <v>7165</v>
      </c>
      <c r="K845" s="139" t="s">
        <v>1259</v>
      </c>
      <c r="L845" s="430" t="s">
        <v>1256</v>
      </c>
      <c r="M845" s="430" t="s">
        <v>7158</v>
      </c>
      <c r="N845" s="430" t="s">
        <v>1261</v>
      </c>
      <c r="O845" s="44">
        <v>250</v>
      </c>
      <c r="P845" s="422"/>
      <c r="Q845" s="422"/>
      <c r="R845" s="431"/>
      <c r="S845" s="64">
        <v>0</v>
      </c>
      <c r="T845" s="64">
        <v>0</v>
      </c>
      <c r="U845" s="138">
        <v>250</v>
      </c>
      <c r="V845" s="138">
        <v>1500</v>
      </c>
      <c r="W845" s="138">
        <v>1500</v>
      </c>
      <c r="X845" s="138">
        <v>250</v>
      </c>
      <c r="Y845" s="137">
        <v>250</v>
      </c>
      <c r="Z845" s="64">
        <v>0</v>
      </c>
      <c r="AA845" s="64">
        <v>0</v>
      </c>
      <c r="AB845" s="136">
        <v>250</v>
      </c>
      <c r="AC845" s="136">
        <v>250</v>
      </c>
      <c r="AD845" s="64">
        <v>0</v>
      </c>
      <c r="AE845" s="64">
        <v>0</v>
      </c>
      <c r="AF845" s="64">
        <v>0</v>
      </c>
      <c r="AG845" s="64">
        <v>0</v>
      </c>
      <c r="AH845" s="64">
        <v>0</v>
      </c>
      <c r="AI845" s="64">
        <v>0</v>
      </c>
      <c r="AJ845" s="64">
        <v>0</v>
      </c>
      <c r="AK845" s="64">
        <v>0</v>
      </c>
      <c r="AL845" s="64">
        <v>0</v>
      </c>
      <c r="AM845" s="64">
        <v>0</v>
      </c>
      <c r="AN845" s="64">
        <v>0</v>
      </c>
      <c r="AO845" s="64">
        <v>0</v>
      </c>
      <c r="AP845" s="64">
        <v>0</v>
      </c>
      <c r="AQ845" s="431"/>
    </row>
    <row r="846" spans="1:43" ht="12.75" customHeight="1">
      <c r="A846" s="157">
        <v>845</v>
      </c>
      <c r="B846" s="418">
        <v>42234</v>
      </c>
      <c r="C846" s="430" t="s">
        <v>1289</v>
      </c>
      <c r="D846" s="430" t="s">
        <v>1251</v>
      </c>
      <c r="E846" s="430" t="s">
        <v>1289</v>
      </c>
      <c r="F846" s="430" t="s">
        <v>1349</v>
      </c>
      <c r="G846" s="359"/>
      <c r="H846" s="430" t="s">
        <v>7226</v>
      </c>
      <c r="I846" s="359"/>
      <c r="J846" s="430"/>
      <c r="K846" s="430" t="s">
        <v>7127</v>
      </c>
      <c r="L846" s="430" t="s">
        <v>1256</v>
      </c>
      <c r="M846" s="430" t="s">
        <v>7158</v>
      </c>
      <c r="N846" s="430" t="s">
        <v>1261</v>
      </c>
      <c r="O846" s="431">
        <v>600</v>
      </c>
      <c r="P846" s="431">
        <v>600</v>
      </c>
      <c r="Q846" s="422"/>
      <c r="R846" s="431"/>
      <c r="S846" s="431">
        <v>0</v>
      </c>
      <c r="T846" s="431">
        <v>0</v>
      </c>
      <c r="U846" s="431">
        <v>0</v>
      </c>
      <c r="V846" s="431">
        <v>600</v>
      </c>
      <c r="W846" s="431">
        <v>3600</v>
      </c>
      <c r="X846" s="431">
        <v>0</v>
      </c>
      <c r="Y846" s="431">
        <v>0</v>
      </c>
      <c r="Z846" s="431">
        <v>0</v>
      </c>
      <c r="AA846" s="431">
        <v>600</v>
      </c>
      <c r="AB846" s="431">
        <v>0</v>
      </c>
      <c r="AC846" s="431">
        <v>600</v>
      </c>
      <c r="AD846" s="431">
        <v>0</v>
      </c>
      <c r="AE846" s="431">
        <v>0</v>
      </c>
      <c r="AF846" s="431">
        <v>0</v>
      </c>
      <c r="AG846" s="431">
        <v>0</v>
      </c>
      <c r="AH846" s="431">
        <v>0</v>
      </c>
      <c r="AI846" s="431">
        <v>600</v>
      </c>
      <c r="AJ846" s="431">
        <v>0</v>
      </c>
      <c r="AK846" s="431">
        <v>600</v>
      </c>
      <c r="AL846" s="432">
        <v>0</v>
      </c>
      <c r="AM846" s="431">
        <v>0</v>
      </c>
      <c r="AN846" s="432">
        <v>0</v>
      </c>
      <c r="AO846" s="431">
        <v>0</v>
      </c>
      <c r="AP846" s="431">
        <v>3600</v>
      </c>
      <c r="AQ846" s="431"/>
    </row>
    <row r="847" spans="1:43" ht="12.75" customHeight="1">
      <c r="A847" s="157">
        <v>846</v>
      </c>
      <c r="B847" s="418">
        <v>42234</v>
      </c>
      <c r="C847" s="430" t="s">
        <v>1289</v>
      </c>
      <c r="D847" s="430" t="s">
        <v>1251</v>
      </c>
      <c r="E847" s="430" t="s">
        <v>1289</v>
      </c>
      <c r="F847" s="430" t="s">
        <v>7231</v>
      </c>
      <c r="G847" s="359"/>
      <c r="H847" s="430" t="s">
        <v>7251</v>
      </c>
      <c r="I847" s="359"/>
      <c r="J847" s="430"/>
      <c r="K847" s="430" t="s">
        <v>7127</v>
      </c>
      <c r="L847" s="430" t="s">
        <v>1256</v>
      </c>
      <c r="M847" s="430" t="s">
        <v>7158</v>
      </c>
      <c r="N847" s="430" t="s">
        <v>1261</v>
      </c>
      <c r="O847" s="431">
        <v>250</v>
      </c>
      <c r="P847" s="431">
        <v>250</v>
      </c>
      <c r="Q847" s="422"/>
      <c r="R847" s="431"/>
      <c r="S847" s="431">
        <v>0</v>
      </c>
      <c r="T847" s="431">
        <v>0</v>
      </c>
      <c r="U847" s="431">
        <v>0</v>
      </c>
      <c r="V847" s="431">
        <v>1500</v>
      </c>
      <c r="W847" s="431">
        <v>1500</v>
      </c>
      <c r="X847" s="431">
        <v>0</v>
      </c>
      <c r="Y847" s="431">
        <v>0</v>
      </c>
      <c r="Z847" s="431">
        <v>0</v>
      </c>
      <c r="AA847" s="431">
        <v>250</v>
      </c>
      <c r="AB847" s="431">
        <v>250</v>
      </c>
      <c r="AC847" s="431">
        <v>250</v>
      </c>
      <c r="AD847" s="431">
        <v>0</v>
      </c>
      <c r="AE847" s="431">
        <v>0</v>
      </c>
      <c r="AF847" s="431">
        <v>0</v>
      </c>
      <c r="AG847" s="431">
        <v>0</v>
      </c>
      <c r="AH847" s="431">
        <v>0</v>
      </c>
      <c r="AI847" s="431">
        <v>250</v>
      </c>
      <c r="AJ847" s="431">
        <v>0</v>
      </c>
      <c r="AK847" s="431">
        <v>250</v>
      </c>
      <c r="AL847" s="432">
        <v>0</v>
      </c>
      <c r="AM847" s="431">
        <v>0</v>
      </c>
      <c r="AN847" s="432">
        <v>0</v>
      </c>
      <c r="AO847" s="431">
        <v>0</v>
      </c>
      <c r="AP847" s="431">
        <v>1500</v>
      </c>
      <c r="AQ847" s="431"/>
    </row>
    <row r="848" spans="1:43" ht="12.75" customHeight="1">
      <c r="A848" s="157">
        <v>847</v>
      </c>
      <c r="B848" s="418">
        <v>42234</v>
      </c>
      <c r="C848" s="430" t="s">
        <v>1321</v>
      </c>
      <c r="D848" s="430" t="s">
        <v>1251</v>
      </c>
      <c r="E848" s="143" t="s">
        <v>1321</v>
      </c>
      <c r="F848" s="142" t="s">
        <v>7101</v>
      </c>
      <c r="G848" s="359"/>
      <c r="H848" s="141" t="s">
        <v>7299</v>
      </c>
      <c r="I848" s="359"/>
      <c r="J848" s="140" t="s">
        <v>7173</v>
      </c>
      <c r="K848" s="139" t="s">
        <v>1259</v>
      </c>
      <c r="L848" s="430" t="s">
        <v>1256</v>
      </c>
      <c r="M848" s="430" t="s">
        <v>7158</v>
      </c>
      <c r="N848" s="430" t="s">
        <v>1261</v>
      </c>
      <c r="O848" s="44">
        <v>16</v>
      </c>
      <c r="P848" s="422"/>
      <c r="Q848" s="422"/>
      <c r="R848" s="431"/>
      <c r="S848" s="88"/>
      <c r="T848" s="88"/>
      <c r="U848" s="134"/>
      <c r="V848" s="134"/>
      <c r="W848" s="134"/>
      <c r="X848" s="134"/>
      <c r="Y848" s="133"/>
      <c r="Z848" s="88"/>
      <c r="AA848" s="88"/>
      <c r="AB848" s="132"/>
      <c r="AC848" s="132"/>
      <c r="AD848" s="88"/>
      <c r="AE848" s="88"/>
      <c r="AF848" s="88"/>
      <c r="AG848" s="88"/>
      <c r="AH848" s="88"/>
      <c r="AI848" s="131"/>
      <c r="AJ848" s="88"/>
      <c r="AK848" s="88"/>
      <c r="AL848" s="89"/>
      <c r="AM848" s="88"/>
      <c r="AN848" s="89"/>
      <c r="AO848" s="88"/>
      <c r="AP848" s="88"/>
      <c r="AQ848" s="431"/>
    </row>
    <row r="849" spans="1:43" ht="12.75" customHeight="1">
      <c r="A849" s="157">
        <v>848</v>
      </c>
      <c r="B849" s="418">
        <v>42234</v>
      </c>
      <c r="C849" s="430" t="s">
        <v>1321</v>
      </c>
      <c r="D849" s="430" t="s">
        <v>1251</v>
      </c>
      <c r="E849" s="143" t="s">
        <v>1321</v>
      </c>
      <c r="F849" s="142" t="s">
        <v>7101</v>
      </c>
      <c r="G849" s="359"/>
      <c r="H849" s="141" t="s">
        <v>7300</v>
      </c>
      <c r="I849" s="359"/>
      <c r="J849" s="140" t="s">
        <v>7173</v>
      </c>
      <c r="K849" s="139" t="s">
        <v>1259</v>
      </c>
      <c r="L849" s="430" t="s">
        <v>1256</v>
      </c>
      <c r="M849" s="430" t="s">
        <v>7158</v>
      </c>
      <c r="N849" s="430" t="s">
        <v>1261</v>
      </c>
      <c r="O849" s="44">
        <v>60</v>
      </c>
      <c r="P849" s="422"/>
      <c r="Q849" s="422"/>
      <c r="R849" s="431"/>
      <c r="S849" s="88"/>
      <c r="T849" s="88"/>
      <c r="U849" s="134"/>
      <c r="V849" s="134"/>
      <c r="W849" s="134"/>
      <c r="X849" s="134"/>
      <c r="Y849" s="133"/>
      <c r="Z849" s="88"/>
      <c r="AA849" s="88"/>
      <c r="AB849" s="132"/>
      <c r="AC849" s="132"/>
      <c r="AD849" s="88"/>
      <c r="AE849" s="88"/>
      <c r="AF849" s="88"/>
      <c r="AG849" s="88"/>
      <c r="AH849" s="88"/>
      <c r="AI849" s="131"/>
      <c r="AJ849" s="88"/>
      <c r="AK849" s="88"/>
      <c r="AL849" s="89"/>
      <c r="AM849" s="88"/>
      <c r="AN849" s="89"/>
      <c r="AO849" s="88"/>
      <c r="AP849" s="88"/>
      <c r="AQ849" s="431"/>
    </row>
    <row r="850" spans="1:43" ht="12.75" customHeight="1">
      <c r="A850" s="157">
        <v>849</v>
      </c>
      <c r="B850" s="418">
        <v>42234</v>
      </c>
      <c r="C850" s="430" t="s">
        <v>1321</v>
      </c>
      <c r="D850" s="430" t="s">
        <v>1251</v>
      </c>
      <c r="E850" s="143" t="s">
        <v>1321</v>
      </c>
      <c r="F850" s="142" t="s">
        <v>7101</v>
      </c>
      <c r="G850" s="359"/>
      <c r="H850" s="141" t="s">
        <v>7300</v>
      </c>
      <c r="I850" s="359"/>
      <c r="J850" s="140" t="s">
        <v>7173</v>
      </c>
      <c r="K850" s="139" t="s">
        <v>1259</v>
      </c>
      <c r="L850" s="430" t="s">
        <v>1256</v>
      </c>
      <c r="M850" s="430" t="s">
        <v>7158</v>
      </c>
      <c r="N850" s="430" t="s">
        <v>1261</v>
      </c>
      <c r="O850" s="44">
        <v>91</v>
      </c>
      <c r="P850" s="422"/>
      <c r="Q850" s="422"/>
      <c r="R850" s="431"/>
      <c r="S850" s="88"/>
      <c r="T850" s="88"/>
      <c r="U850" s="134"/>
      <c r="V850" s="134"/>
      <c r="W850" s="134"/>
      <c r="X850" s="134"/>
      <c r="Y850" s="133"/>
      <c r="Z850" s="88"/>
      <c r="AA850" s="88"/>
      <c r="AB850" s="132"/>
      <c r="AC850" s="132"/>
      <c r="AD850" s="88"/>
      <c r="AE850" s="88"/>
      <c r="AF850" s="88"/>
      <c r="AG850" s="88"/>
      <c r="AH850" s="88"/>
      <c r="AI850" s="131"/>
      <c r="AJ850" s="88"/>
      <c r="AK850" s="88"/>
      <c r="AL850" s="89"/>
      <c r="AM850" s="88"/>
      <c r="AN850" s="89"/>
      <c r="AO850" s="88"/>
      <c r="AP850" s="88"/>
      <c r="AQ850" s="431"/>
    </row>
    <row r="851" spans="1:43" ht="12.75" customHeight="1">
      <c r="A851" s="157">
        <v>850</v>
      </c>
      <c r="B851" s="418">
        <v>42234</v>
      </c>
      <c r="C851" s="430" t="s">
        <v>1321</v>
      </c>
      <c r="D851" s="430" t="s">
        <v>1251</v>
      </c>
      <c r="E851" s="143" t="s">
        <v>1321</v>
      </c>
      <c r="F851" s="142" t="s">
        <v>7101</v>
      </c>
      <c r="G851" s="359"/>
      <c r="H851" s="141" t="s">
        <v>7299</v>
      </c>
      <c r="I851" s="359"/>
      <c r="J851" s="140" t="s">
        <v>7173</v>
      </c>
      <c r="K851" s="139" t="s">
        <v>1259</v>
      </c>
      <c r="L851" s="430" t="s">
        <v>1256</v>
      </c>
      <c r="M851" s="430" t="s">
        <v>7158</v>
      </c>
      <c r="N851" s="430" t="s">
        <v>1261</v>
      </c>
      <c r="O851" s="44">
        <v>11</v>
      </c>
      <c r="P851" s="422"/>
      <c r="Q851" s="422"/>
      <c r="R851" s="431"/>
      <c r="S851" s="88"/>
      <c r="T851" s="88"/>
      <c r="U851" s="134"/>
      <c r="V851" s="134"/>
      <c r="W851" s="134"/>
      <c r="X851" s="134"/>
      <c r="Y851" s="133"/>
      <c r="Z851" s="88"/>
      <c r="AA851" s="88"/>
      <c r="AB851" s="132"/>
      <c r="AC851" s="132"/>
      <c r="AD851" s="88"/>
      <c r="AE851" s="88"/>
      <c r="AF851" s="88"/>
      <c r="AG851" s="88"/>
      <c r="AH851" s="88"/>
      <c r="AI851" s="131"/>
      <c r="AJ851" s="88"/>
      <c r="AK851" s="88"/>
      <c r="AL851" s="89"/>
      <c r="AM851" s="88"/>
      <c r="AN851" s="89"/>
      <c r="AO851" s="88"/>
      <c r="AP851" s="88"/>
      <c r="AQ851" s="431"/>
    </row>
    <row r="852" spans="1:43" ht="12.75" customHeight="1">
      <c r="A852" s="157">
        <v>851</v>
      </c>
      <c r="B852" s="418">
        <v>42234</v>
      </c>
      <c r="C852" s="430" t="s">
        <v>1321</v>
      </c>
      <c r="D852" s="430" t="s">
        <v>1251</v>
      </c>
      <c r="E852" s="143" t="s">
        <v>1308</v>
      </c>
      <c r="F852" s="142" t="s">
        <v>7095</v>
      </c>
      <c r="G852" s="359"/>
      <c r="H852" s="141" t="s">
        <v>7328</v>
      </c>
      <c r="I852" s="359"/>
      <c r="J852" s="140" t="s">
        <v>7165</v>
      </c>
      <c r="K852" s="139" t="s">
        <v>1259</v>
      </c>
      <c r="L852" s="430" t="s">
        <v>1256</v>
      </c>
      <c r="M852" s="430" t="s">
        <v>7158</v>
      </c>
      <c r="N852" s="430" t="s">
        <v>1261</v>
      </c>
      <c r="O852" s="44">
        <v>173</v>
      </c>
      <c r="P852" s="422"/>
      <c r="Q852" s="422"/>
      <c r="R852" s="431"/>
      <c r="S852" s="64">
        <v>0</v>
      </c>
      <c r="T852" s="64">
        <v>0</v>
      </c>
      <c r="U852" s="138">
        <v>173</v>
      </c>
      <c r="V852" s="138">
        <v>1038</v>
      </c>
      <c r="W852" s="138">
        <v>1038</v>
      </c>
      <c r="X852" s="138">
        <v>173</v>
      </c>
      <c r="Y852" s="137">
        <v>173</v>
      </c>
      <c r="Z852" s="64">
        <v>0</v>
      </c>
      <c r="AA852" s="64">
        <v>0</v>
      </c>
      <c r="AB852" s="136">
        <v>173</v>
      </c>
      <c r="AC852" s="136">
        <v>173</v>
      </c>
      <c r="AD852" s="64">
        <v>0</v>
      </c>
      <c r="AE852" s="64">
        <v>0</v>
      </c>
      <c r="AF852" s="64">
        <v>0</v>
      </c>
      <c r="AG852" s="64">
        <v>0</v>
      </c>
      <c r="AH852" s="64">
        <v>0</v>
      </c>
      <c r="AI852" s="64">
        <v>0</v>
      </c>
      <c r="AJ852" s="64">
        <v>0</v>
      </c>
      <c r="AK852" s="64">
        <v>0</v>
      </c>
      <c r="AL852" s="64">
        <v>0</v>
      </c>
      <c r="AM852" s="64">
        <v>0</v>
      </c>
      <c r="AN852" s="64">
        <v>0</v>
      </c>
      <c r="AO852" s="64">
        <v>0</v>
      </c>
      <c r="AP852" s="64">
        <v>0</v>
      </c>
      <c r="AQ852" s="431"/>
    </row>
    <row r="853" spans="1:43" ht="12.75" customHeight="1">
      <c r="A853" s="157">
        <v>852</v>
      </c>
      <c r="B853" s="418">
        <v>42235</v>
      </c>
      <c r="C853" s="430" t="s">
        <v>1321</v>
      </c>
      <c r="D853" s="430" t="s">
        <v>1251</v>
      </c>
      <c r="E853" s="143" t="s">
        <v>1321</v>
      </c>
      <c r="F853" s="142" t="s">
        <v>7101</v>
      </c>
      <c r="G853" s="359"/>
      <c r="H853" s="141" t="s">
        <v>7299</v>
      </c>
      <c r="I853" s="359"/>
      <c r="J853" s="140" t="s">
        <v>7173</v>
      </c>
      <c r="K853" s="139" t="s">
        <v>1259</v>
      </c>
      <c r="L853" s="430" t="s">
        <v>1256</v>
      </c>
      <c r="M853" s="430" t="s">
        <v>7158</v>
      </c>
      <c r="N853" s="430" t="s">
        <v>1261</v>
      </c>
      <c r="O853" s="44">
        <v>5</v>
      </c>
      <c r="P853" s="422"/>
      <c r="Q853" s="422"/>
      <c r="R853" s="431"/>
      <c r="S853" s="88"/>
      <c r="T853" s="88"/>
      <c r="U853" s="134"/>
      <c r="V853" s="134"/>
      <c r="W853" s="134"/>
      <c r="X853" s="134"/>
      <c r="Y853" s="133"/>
      <c r="Z853" s="88"/>
      <c r="AA853" s="88"/>
      <c r="AB853" s="132"/>
      <c r="AC853" s="132"/>
      <c r="AD853" s="88"/>
      <c r="AE853" s="88"/>
      <c r="AF853" s="88"/>
      <c r="AG853" s="88"/>
      <c r="AH853" s="88"/>
      <c r="AI853" s="131"/>
      <c r="AJ853" s="88"/>
      <c r="AK853" s="88"/>
      <c r="AL853" s="89"/>
      <c r="AM853" s="88"/>
      <c r="AN853" s="89"/>
      <c r="AO853" s="88"/>
      <c r="AP853" s="88"/>
      <c r="AQ853" s="431"/>
    </row>
    <row r="854" spans="1:43" ht="12.75" customHeight="1">
      <c r="A854" s="157">
        <v>853</v>
      </c>
      <c r="B854" s="418">
        <v>42235</v>
      </c>
      <c r="C854" s="430" t="s">
        <v>1321</v>
      </c>
      <c r="D854" s="430" t="s">
        <v>1251</v>
      </c>
      <c r="E854" s="143" t="s">
        <v>1321</v>
      </c>
      <c r="F854" s="142" t="s">
        <v>7101</v>
      </c>
      <c r="G854" s="359"/>
      <c r="H854" s="141" t="s">
        <v>7300</v>
      </c>
      <c r="I854" s="359"/>
      <c r="J854" s="140" t="s">
        <v>7173</v>
      </c>
      <c r="K854" s="139" t="s">
        <v>1259</v>
      </c>
      <c r="L854" s="430" t="s">
        <v>1256</v>
      </c>
      <c r="M854" s="430" t="s">
        <v>7158</v>
      </c>
      <c r="N854" s="430" t="s">
        <v>1261</v>
      </c>
      <c r="O854" s="44">
        <v>75</v>
      </c>
      <c r="P854" s="422"/>
      <c r="Q854" s="422"/>
      <c r="R854" s="431"/>
      <c r="S854" s="88"/>
      <c r="T854" s="88"/>
      <c r="U854" s="134"/>
      <c r="V854" s="134"/>
      <c r="W854" s="134"/>
      <c r="X854" s="134"/>
      <c r="Y854" s="133"/>
      <c r="Z854" s="88"/>
      <c r="AA854" s="88"/>
      <c r="AB854" s="132"/>
      <c r="AC854" s="132"/>
      <c r="AD854" s="88"/>
      <c r="AE854" s="88"/>
      <c r="AF854" s="88"/>
      <c r="AG854" s="88"/>
      <c r="AH854" s="88"/>
      <c r="AI854" s="131"/>
      <c r="AJ854" s="88"/>
      <c r="AK854" s="88"/>
      <c r="AL854" s="89"/>
      <c r="AM854" s="88"/>
      <c r="AN854" s="89"/>
      <c r="AO854" s="88"/>
      <c r="AP854" s="88"/>
      <c r="AQ854" s="431"/>
    </row>
    <row r="855" spans="1:43" ht="12.75" customHeight="1">
      <c r="A855" s="157">
        <v>854</v>
      </c>
      <c r="B855" s="418">
        <v>42236</v>
      </c>
      <c r="C855" s="430" t="s">
        <v>1289</v>
      </c>
      <c r="D855" s="430" t="s">
        <v>1251</v>
      </c>
      <c r="E855" s="430" t="s">
        <v>1289</v>
      </c>
      <c r="F855" s="430" t="s">
        <v>7095</v>
      </c>
      <c r="G855" s="359"/>
      <c r="H855" s="430" t="s">
        <v>7096</v>
      </c>
      <c r="I855" s="359"/>
      <c r="J855" s="430"/>
      <c r="K855" s="430" t="s">
        <v>7127</v>
      </c>
      <c r="L855" s="430" t="s">
        <v>1256</v>
      </c>
      <c r="M855" s="430" t="s">
        <v>7158</v>
      </c>
      <c r="N855" s="430" t="s">
        <v>1261</v>
      </c>
      <c r="O855" s="431">
        <v>140</v>
      </c>
      <c r="P855" s="431">
        <v>140</v>
      </c>
      <c r="Q855" s="422"/>
      <c r="R855" s="431"/>
      <c r="S855" s="431">
        <v>0</v>
      </c>
      <c r="T855" s="431">
        <v>0</v>
      </c>
      <c r="U855" s="431">
        <v>0</v>
      </c>
      <c r="V855" s="431">
        <v>0</v>
      </c>
      <c r="W855" s="431">
        <v>840</v>
      </c>
      <c r="X855" s="431">
        <v>0</v>
      </c>
      <c r="Y855" s="431">
        <v>0</v>
      </c>
      <c r="Z855" s="431">
        <v>0</v>
      </c>
      <c r="AA855" s="431">
        <v>140</v>
      </c>
      <c r="AB855" s="431">
        <v>0</v>
      </c>
      <c r="AC855" s="431">
        <v>140</v>
      </c>
      <c r="AD855" s="431">
        <v>0</v>
      </c>
      <c r="AE855" s="431">
        <v>0</v>
      </c>
      <c r="AF855" s="431">
        <v>0</v>
      </c>
      <c r="AG855" s="431">
        <v>0</v>
      </c>
      <c r="AH855" s="431">
        <v>0</v>
      </c>
      <c r="AI855" s="431">
        <v>140</v>
      </c>
      <c r="AJ855" s="431">
        <v>0</v>
      </c>
      <c r="AK855" s="431">
        <v>140</v>
      </c>
      <c r="AL855" s="432">
        <v>0</v>
      </c>
      <c r="AM855" s="431">
        <v>0</v>
      </c>
      <c r="AN855" s="432">
        <v>0</v>
      </c>
      <c r="AO855" s="431">
        <v>0</v>
      </c>
      <c r="AP855" s="431">
        <v>0</v>
      </c>
      <c r="AQ855" s="431"/>
    </row>
    <row r="856" spans="1:43" ht="12.75" customHeight="1">
      <c r="A856" s="157">
        <v>855</v>
      </c>
      <c r="B856" s="418">
        <v>42236</v>
      </c>
      <c r="C856" s="430" t="s">
        <v>1289</v>
      </c>
      <c r="D856" s="430" t="s">
        <v>1251</v>
      </c>
      <c r="E856" s="430" t="s">
        <v>1289</v>
      </c>
      <c r="F856" s="430" t="s">
        <v>7085</v>
      </c>
      <c r="G856" s="359"/>
      <c r="H856" s="430" t="s">
        <v>7092</v>
      </c>
      <c r="I856" s="359"/>
      <c r="J856" s="430"/>
      <c r="K856" s="430" t="s">
        <v>7127</v>
      </c>
      <c r="L856" s="430" t="s">
        <v>1256</v>
      </c>
      <c r="M856" s="430" t="s">
        <v>7158</v>
      </c>
      <c r="N856" s="430" t="s">
        <v>1261</v>
      </c>
      <c r="O856" s="431">
        <v>200</v>
      </c>
      <c r="P856" s="431">
        <v>200</v>
      </c>
      <c r="Q856" s="422"/>
      <c r="R856" s="431"/>
      <c r="S856" s="431">
        <v>0</v>
      </c>
      <c r="T856" s="431">
        <v>0</v>
      </c>
      <c r="U856" s="431">
        <v>0</v>
      </c>
      <c r="V856" s="431">
        <v>1200</v>
      </c>
      <c r="W856" s="431">
        <v>1200</v>
      </c>
      <c r="X856" s="431">
        <v>0</v>
      </c>
      <c r="Y856" s="431">
        <v>0</v>
      </c>
      <c r="Z856" s="431">
        <v>0</v>
      </c>
      <c r="AA856" s="431">
        <v>200</v>
      </c>
      <c r="AB856" s="431">
        <v>0</v>
      </c>
      <c r="AC856" s="431">
        <v>200</v>
      </c>
      <c r="AD856" s="431">
        <v>0</v>
      </c>
      <c r="AE856" s="431">
        <v>0</v>
      </c>
      <c r="AF856" s="431">
        <v>0</v>
      </c>
      <c r="AG856" s="431">
        <v>0</v>
      </c>
      <c r="AH856" s="431">
        <v>0</v>
      </c>
      <c r="AI856" s="431">
        <v>200</v>
      </c>
      <c r="AJ856" s="431">
        <v>0</v>
      </c>
      <c r="AK856" s="431">
        <v>200</v>
      </c>
      <c r="AL856" s="432">
        <v>0</v>
      </c>
      <c r="AM856" s="431">
        <v>0</v>
      </c>
      <c r="AN856" s="432">
        <v>0</v>
      </c>
      <c r="AO856" s="431">
        <v>0</v>
      </c>
      <c r="AP856" s="431">
        <v>1200</v>
      </c>
      <c r="AQ856" s="431"/>
    </row>
    <row r="857" spans="1:43" ht="12.75" customHeight="1">
      <c r="A857" s="157">
        <v>856</v>
      </c>
      <c r="B857" s="418">
        <v>42236</v>
      </c>
      <c r="C857" s="430" t="s">
        <v>1321</v>
      </c>
      <c r="D857" s="430" t="s">
        <v>1251</v>
      </c>
      <c r="E857" s="143" t="s">
        <v>1321</v>
      </c>
      <c r="F857" s="142" t="s">
        <v>7101</v>
      </c>
      <c r="G857" s="359"/>
      <c r="H857" s="141" t="s">
        <v>7299</v>
      </c>
      <c r="I857" s="359"/>
      <c r="J857" s="140" t="s">
        <v>7173</v>
      </c>
      <c r="K857" s="139" t="s">
        <v>1259</v>
      </c>
      <c r="L857" s="430" t="s">
        <v>1256</v>
      </c>
      <c r="M857" s="430" t="s">
        <v>7158</v>
      </c>
      <c r="N857" s="430" t="s">
        <v>1261</v>
      </c>
      <c r="O857" s="44">
        <v>57</v>
      </c>
      <c r="P857" s="422"/>
      <c r="Q857" s="422"/>
      <c r="R857" s="431"/>
      <c r="S857" s="88"/>
      <c r="T857" s="88"/>
      <c r="U857" s="134"/>
      <c r="V857" s="134"/>
      <c r="W857" s="134"/>
      <c r="X857" s="134"/>
      <c r="Y857" s="133"/>
      <c r="Z857" s="88"/>
      <c r="AA857" s="88"/>
      <c r="AB857" s="132"/>
      <c r="AC857" s="132"/>
      <c r="AD857" s="88"/>
      <c r="AE857" s="88"/>
      <c r="AF857" s="88"/>
      <c r="AG857" s="88"/>
      <c r="AH857" s="88"/>
      <c r="AI857" s="131"/>
      <c r="AJ857" s="88"/>
      <c r="AK857" s="88"/>
      <c r="AL857" s="89"/>
      <c r="AM857" s="88"/>
      <c r="AN857" s="89"/>
      <c r="AO857" s="88"/>
      <c r="AP857" s="88"/>
      <c r="AQ857" s="431"/>
    </row>
    <row r="858" spans="1:43" ht="12.75" customHeight="1">
      <c r="A858" s="157">
        <v>857</v>
      </c>
      <c r="B858" s="418">
        <v>42236</v>
      </c>
      <c r="C858" s="430" t="s">
        <v>1321</v>
      </c>
      <c r="D858" s="430" t="s">
        <v>1251</v>
      </c>
      <c r="E858" s="143" t="s">
        <v>1308</v>
      </c>
      <c r="F858" s="142" t="s">
        <v>7095</v>
      </c>
      <c r="G858" s="359"/>
      <c r="H858" s="141" t="s">
        <v>7330</v>
      </c>
      <c r="I858" s="359"/>
      <c r="J858" s="140" t="s">
        <v>7165</v>
      </c>
      <c r="K858" s="139" t="s">
        <v>1259</v>
      </c>
      <c r="L858" s="430" t="s">
        <v>1256</v>
      </c>
      <c r="M858" s="430" t="s">
        <v>7158</v>
      </c>
      <c r="N858" s="430" t="s">
        <v>1261</v>
      </c>
      <c r="O858" s="44">
        <v>130</v>
      </c>
      <c r="P858" s="422"/>
      <c r="Q858" s="422"/>
      <c r="R858" s="431"/>
      <c r="S858" s="64">
        <v>0</v>
      </c>
      <c r="T858" s="64">
        <v>0</v>
      </c>
      <c r="U858" s="138">
        <v>130</v>
      </c>
      <c r="V858" s="138">
        <v>780</v>
      </c>
      <c r="W858" s="138">
        <v>780</v>
      </c>
      <c r="X858" s="138">
        <v>130</v>
      </c>
      <c r="Y858" s="137">
        <v>130</v>
      </c>
      <c r="Z858" s="64">
        <v>0</v>
      </c>
      <c r="AA858" s="64">
        <v>0</v>
      </c>
      <c r="AB858" s="136">
        <v>130</v>
      </c>
      <c r="AC858" s="136">
        <v>130</v>
      </c>
      <c r="AD858" s="64">
        <v>0</v>
      </c>
      <c r="AE858" s="64">
        <v>0</v>
      </c>
      <c r="AF858" s="64">
        <v>0</v>
      </c>
      <c r="AG858" s="64">
        <v>0</v>
      </c>
      <c r="AH858" s="64">
        <v>0</v>
      </c>
      <c r="AI858" s="64">
        <v>0</v>
      </c>
      <c r="AJ858" s="64">
        <v>0</v>
      </c>
      <c r="AK858" s="64">
        <v>0</v>
      </c>
      <c r="AL858" s="64">
        <v>0</v>
      </c>
      <c r="AM858" s="64">
        <v>0</v>
      </c>
      <c r="AN858" s="64">
        <v>0</v>
      </c>
      <c r="AO858" s="64">
        <v>0</v>
      </c>
      <c r="AP858" s="64">
        <v>0</v>
      </c>
      <c r="AQ858" s="431"/>
    </row>
    <row r="859" spans="1:43" ht="12.75" customHeight="1">
      <c r="A859" s="157">
        <v>858</v>
      </c>
      <c r="B859" s="418">
        <v>42240</v>
      </c>
      <c r="C859" s="430" t="s">
        <v>1321</v>
      </c>
      <c r="D859" s="430" t="s">
        <v>1251</v>
      </c>
      <c r="E859" s="143" t="s">
        <v>1340</v>
      </c>
      <c r="F859" s="142" t="s">
        <v>1349</v>
      </c>
      <c r="G859" s="359"/>
      <c r="H859" s="141" t="s">
        <v>7280</v>
      </c>
      <c r="I859" s="359"/>
      <c r="J859" s="140" t="s">
        <v>1262</v>
      </c>
      <c r="K859" s="139" t="s">
        <v>1259</v>
      </c>
      <c r="L859" s="430" t="s">
        <v>1256</v>
      </c>
      <c r="M859" s="430" t="s">
        <v>7158</v>
      </c>
      <c r="N859" s="430" t="s">
        <v>1261</v>
      </c>
      <c r="O859" s="44">
        <v>380</v>
      </c>
      <c r="P859" s="422"/>
      <c r="Q859" s="422"/>
      <c r="R859" s="431"/>
      <c r="S859" s="64">
        <v>0</v>
      </c>
      <c r="T859" s="64">
        <v>0</v>
      </c>
      <c r="U859" s="138">
        <v>325</v>
      </c>
      <c r="V859" s="138">
        <v>0</v>
      </c>
      <c r="W859" s="138">
        <v>0</v>
      </c>
      <c r="X859" s="138">
        <v>0</v>
      </c>
      <c r="Y859" s="138">
        <v>0</v>
      </c>
      <c r="Z859" s="138">
        <v>0</v>
      </c>
      <c r="AA859" s="138">
        <v>0</v>
      </c>
      <c r="AB859" s="138">
        <v>0</v>
      </c>
      <c r="AC859" s="138">
        <v>0</v>
      </c>
      <c r="AD859" s="138">
        <v>0</v>
      </c>
      <c r="AE859" s="138">
        <v>0</v>
      </c>
      <c r="AF859" s="138">
        <v>0</v>
      </c>
      <c r="AG859" s="138">
        <v>0</v>
      </c>
      <c r="AH859" s="138">
        <v>0</v>
      </c>
      <c r="AI859" s="138">
        <v>0</v>
      </c>
      <c r="AJ859" s="138">
        <v>0</v>
      </c>
      <c r="AK859" s="138">
        <v>0</v>
      </c>
      <c r="AL859" s="138">
        <v>0</v>
      </c>
      <c r="AM859" s="138">
        <v>0</v>
      </c>
      <c r="AN859" s="138">
        <v>0</v>
      </c>
      <c r="AO859" s="138">
        <v>0</v>
      </c>
      <c r="AP859" s="138">
        <v>0</v>
      </c>
      <c r="AQ859" s="431"/>
    </row>
    <row r="860" spans="1:43" ht="12.75" customHeight="1">
      <c r="A860" s="157">
        <v>859</v>
      </c>
      <c r="B860" s="418">
        <v>42240</v>
      </c>
      <c r="C860" s="430" t="s">
        <v>1321</v>
      </c>
      <c r="D860" s="430" t="s">
        <v>1251</v>
      </c>
      <c r="E860" s="143" t="s">
        <v>1340</v>
      </c>
      <c r="F860" s="142" t="s">
        <v>1349</v>
      </c>
      <c r="G860" s="359"/>
      <c r="H860" s="141" t="s">
        <v>7280</v>
      </c>
      <c r="I860" s="359"/>
      <c r="J860" s="140" t="s">
        <v>1262</v>
      </c>
      <c r="K860" s="148" t="s">
        <v>7127</v>
      </c>
      <c r="L860" s="430" t="s">
        <v>1256</v>
      </c>
      <c r="M860" s="430" t="s">
        <v>7158</v>
      </c>
      <c r="N860" s="430" t="s">
        <v>1261</v>
      </c>
      <c r="O860" s="44">
        <v>325</v>
      </c>
      <c r="P860" s="422"/>
      <c r="Q860" s="422"/>
      <c r="R860" s="431"/>
      <c r="S860" s="64">
        <v>0</v>
      </c>
      <c r="T860" s="64">
        <v>0</v>
      </c>
      <c r="U860" s="64">
        <v>0</v>
      </c>
      <c r="V860" s="64">
        <v>0</v>
      </c>
      <c r="W860" s="64">
        <v>0</v>
      </c>
      <c r="X860" s="64">
        <v>0</v>
      </c>
      <c r="Y860" s="64">
        <v>0</v>
      </c>
      <c r="Z860" s="64">
        <v>0</v>
      </c>
      <c r="AA860" s="64">
        <v>0</v>
      </c>
      <c r="AB860" s="64">
        <v>0</v>
      </c>
      <c r="AC860" s="64">
        <v>0</v>
      </c>
      <c r="AD860" s="64">
        <v>0</v>
      </c>
      <c r="AE860" s="64">
        <v>0</v>
      </c>
      <c r="AF860" s="64">
        <v>0</v>
      </c>
      <c r="AG860" s="64">
        <v>0</v>
      </c>
      <c r="AH860" s="64">
        <v>0</v>
      </c>
      <c r="AI860" s="144">
        <v>325</v>
      </c>
      <c r="AJ860" s="138">
        <v>0</v>
      </c>
      <c r="AK860" s="138">
        <v>0</v>
      </c>
      <c r="AL860" s="138">
        <v>0</v>
      </c>
      <c r="AM860" s="138">
        <v>0</v>
      </c>
      <c r="AN860" s="138">
        <v>0</v>
      </c>
      <c r="AO860" s="138">
        <v>0</v>
      </c>
      <c r="AP860" s="138">
        <v>0</v>
      </c>
      <c r="AQ860" s="431"/>
    </row>
    <row r="861" spans="1:43" ht="12.75" customHeight="1">
      <c r="A861" s="157">
        <v>860</v>
      </c>
      <c r="B861" s="418">
        <v>42240</v>
      </c>
      <c r="C861" s="430" t="s">
        <v>1321</v>
      </c>
      <c r="D861" s="430" t="s">
        <v>1251</v>
      </c>
      <c r="E861" s="143" t="s">
        <v>7351</v>
      </c>
      <c r="F861" s="142" t="s">
        <v>7101</v>
      </c>
      <c r="G861" s="359"/>
      <c r="H861" s="141" t="s">
        <v>7299</v>
      </c>
      <c r="I861" s="359"/>
      <c r="J861" s="140" t="s">
        <v>7173</v>
      </c>
      <c r="K861" s="139" t="s">
        <v>7127</v>
      </c>
      <c r="L861" s="430" t="s">
        <v>1256</v>
      </c>
      <c r="M861" s="430" t="s">
        <v>7158</v>
      </c>
      <c r="N861" s="430" t="s">
        <v>1261</v>
      </c>
      <c r="O861" s="44">
        <v>10</v>
      </c>
      <c r="P861" s="422"/>
      <c r="Q861" s="422"/>
      <c r="R861" s="431"/>
      <c r="S861" s="88"/>
      <c r="T861" s="88"/>
      <c r="U861" s="134"/>
      <c r="V861" s="134"/>
      <c r="W861" s="134"/>
      <c r="X861" s="134"/>
      <c r="Y861" s="133"/>
      <c r="Z861" s="88"/>
      <c r="AA861" s="88"/>
      <c r="AB861" s="132"/>
      <c r="AC861" s="132"/>
      <c r="AD861" s="88"/>
      <c r="AE861" s="88"/>
      <c r="AF861" s="88"/>
      <c r="AG861" s="88"/>
      <c r="AH861" s="88"/>
      <c r="AI861" s="131"/>
      <c r="AJ861" s="88"/>
      <c r="AK861" s="88"/>
      <c r="AL861" s="89"/>
      <c r="AM861" s="88"/>
      <c r="AN861" s="89"/>
      <c r="AO861" s="88"/>
      <c r="AP861" s="88"/>
      <c r="AQ861" s="431"/>
    </row>
    <row r="862" spans="1:43" ht="12.75" customHeight="1">
      <c r="A862" s="157">
        <v>861</v>
      </c>
      <c r="B862" s="418">
        <v>42240</v>
      </c>
      <c r="C862" s="430" t="s">
        <v>1321</v>
      </c>
      <c r="D862" s="430" t="s">
        <v>1251</v>
      </c>
      <c r="E862" s="143" t="s">
        <v>1321</v>
      </c>
      <c r="F862" s="142" t="s">
        <v>7101</v>
      </c>
      <c r="G862" s="359"/>
      <c r="H862" s="141" t="s">
        <v>7299</v>
      </c>
      <c r="I862" s="359"/>
      <c r="J862" s="140" t="s">
        <v>7173</v>
      </c>
      <c r="K862" s="139" t="s">
        <v>7127</v>
      </c>
      <c r="L862" s="430" t="s">
        <v>1256</v>
      </c>
      <c r="M862" s="430" t="s">
        <v>7158</v>
      </c>
      <c r="N862" s="430" t="s">
        <v>1261</v>
      </c>
      <c r="O862" s="44">
        <v>12</v>
      </c>
      <c r="P862" s="422"/>
      <c r="Q862" s="422"/>
      <c r="R862" s="431"/>
      <c r="S862" s="88"/>
      <c r="T862" s="88"/>
      <c r="U862" s="134"/>
      <c r="V862" s="134"/>
      <c r="W862" s="134"/>
      <c r="X862" s="134"/>
      <c r="Y862" s="133"/>
      <c r="Z862" s="88"/>
      <c r="AA862" s="88"/>
      <c r="AB862" s="132"/>
      <c r="AC862" s="132"/>
      <c r="AD862" s="88"/>
      <c r="AE862" s="88"/>
      <c r="AF862" s="88"/>
      <c r="AG862" s="88"/>
      <c r="AH862" s="88"/>
      <c r="AI862" s="131"/>
      <c r="AJ862" s="88"/>
      <c r="AK862" s="88"/>
      <c r="AL862" s="89"/>
      <c r="AM862" s="88"/>
      <c r="AN862" s="89"/>
      <c r="AO862" s="88"/>
      <c r="AP862" s="88"/>
      <c r="AQ862" s="431"/>
    </row>
    <row r="863" spans="1:43" ht="12.75" customHeight="1">
      <c r="A863" s="157">
        <v>862</v>
      </c>
      <c r="B863" s="418">
        <v>42240</v>
      </c>
      <c r="C863" s="430" t="s">
        <v>1321</v>
      </c>
      <c r="D863" s="430" t="s">
        <v>1251</v>
      </c>
      <c r="E863" s="143" t="s">
        <v>1321</v>
      </c>
      <c r="F863" s="142" t="s">
        <v>7101</v>
      </c>
      <c r="G863" s="359"/>
      <c r="H863" s="141" t="s">
        <v>7300</v>
      </c>
      <c r="I863" s="359"/>
      <c r="J863" s="140" t="s">
        <v>7173</v>
      </c>
      <c r="K863" s="139" t="s">
        <v>7127</v>
      </c>
      <c r="L863" s="430" t="s">
        <v>1256</v>
      </c>
      <c r="M863" s="430" t="s">
        <v>7158</v>
      </c>
      <c r="N863" s="430" t="s">
        <v>1261</v>
      </c>
      <c r="O863" s="44">
        <v>30</v>
      </c>
      <c r="P863" s="422"/>
      <c r="Q863" s="422"/>
      <c r="R863" s="431"/>
      <c r="S863" s="88"/>
      <c r="T863" s="88"/>
      <c r="U863" s="134"/>
      <c r="V863" s="134"/>
      <c r="W863" s="134"/>
      <c r="X863" s="134"/>
      <c r="Y863" s="133"/>
      <c r="Z863" s="88"/>
      <c r="AA863" s="88"/>
      <c r="AB863" s="132"/>
      <c r="AC863" s="132"/>
      <c r="AD863" s="88"/>
      <c r="AE863" s="88"/>
      <c r="AF863" s="88"/>
      <c r="AG863" s="88"/>
      <c r="AH863" s="88"/>
      <c r="AI863" s="131"/>
      <c r="AJ863" s="88"/>
      <c r="AK863" s="88"/>
      <c r="AL863" s="89"/>
      <c r="AM863" s="88"/>
      <c r="AN863" s="89"/>
      <c r="AO863" s="88"/>
      <c r="AP863" s="88"/>
      <c r="AQ863" s="431"/>
    </row>
    <row r="864" spans="1:43" ht="12.75" customHeight="1">
      <c r="A864" s="157">
        <v>863</v>
      </c>
      <c r="B864" s="418">
        <v>42241</v>
      </c>
      <c r="C864" s="430" t="s">
        <v>1321</v>
      </c>
      <c r="D864" s="430" t="s">
        <v>1251</v>
      </c>
      <c r="E864" s="143" t="s">
        <v>1321</v>
      </c>
      <c r="F864" s="142" t="s">
        <v>7101</v>
      </c>
      <c r="G864" s="359"/>
      <c r="H864" s="141" t="s">
        <v>7299</v>
      </c>
      <c r="I864" s="359"/>
      <c r="J864" s="140" t="s">
        <v>7173</v>
      </c>
      <c r="K864" s="139" t="s">
        <v>7127</v>
      </c>
      <c r="L864" s="430" t="s">
        <v>1256</v>
      </c>
      <c r="M864" s="430" t="s">
        <v>7158</v>
      </c>
      <c r="N864" s="430" t="s">
        <v>1261</v>
      </c>
      <c r="O864" s="44">
        <v>27</v>
      </c>
      <c r="P864" s="422"/>
      <c r="Q864" s="422"/>
      <c r="R864" s="431"/>
      <c r="S864" s="88"/>
      <c r="T864" s="88"/>
      <c r="U864" s="134"/>
      <c r="V864" s="134"/>
      <c r="W864" s="134"/>
      <c r="X864" s="134"/>
      <c r="Y864" s="133"/>
      <c r="Z864" s="88"/>
      <c r="AA864" s="88"/>
      <c r="AB864" s="132"/>
      <c r="AC864" s="132"/>
      <c r="AD864" s="88"/>
      <c r="AE864" s="88"/>
      <c r="AF864" s="88"/>
      <c r="AG864" s="88"/>
      <c r="AH864" s="88"/>
      <c r="AI864" s="131"/>
      <c r="AJ864" s="88"/>
      <c r="AK864" s="88"/>
      <c r="AL864" s="89"/>
      <c r="AM864" s="88"/>
      <c r="AN864" s="89"/>
      <c r="AO864" s="88"/>
      <c r="AP864" s="88"/>
      <c r="AQ864" s="431"/>
    </row>
    <row r="865" spans="1:43" ht="12.75" customHeight="1">
      <c r="A865" s="157">
        <v>864</v>
      </c>
      <c r="B865" s="418">
        <v>42241</v>
      </c>
      <c r="C865" s="430" t="s">
        <v>1321</v>
      </c>
      <c r="D865" s="430" t="s">
        <v>1251</v>
      </c>
      <c r="E865" s="143" t="s">
        <v>1321</v>
      </c>
      <c r="F865" s="142" t="s">
        <v>7101</v>
      </c>
      <c r="G865" s="359"/>
      <c r="H865" s="141" t="s">
        <v>7299</v>
      </c>
      <c r="I865" s="359"/>
      <c r="J865" s="140" t="s">
        <v>7173</v>
      </c>
      <c r="K865" s="139" t="s">
        <v>7127</v>
      </c>
      <c r="L865" s="430" t="s">
        <v>1256</v>
      </c>
      <c r="M865" s="430" t="s">
        <v>7158</v>
      </c>
      <c r="N865" s="430" t="s">
        <v>1261</v>
      </c>
      <c r="O865" s="44">
        <v>31</v>
      </c>
      <c r="P865" s="422"/>
      <c r="Q865" s="422"/>
      <c r="R865" s="431"/>
      <c r="S865" s="88"/>
      <c r="T865" s="88"/>
      <c r="U865" s="134"/>
      <c r="V865" s="134"/>
      <c r="W865" s="134"/>
      <c r="X865" s="134"/>
      <c r="Y865" s="133"/>
      <c r="Z865" s="88"/>
      <c r="AA865" s="88"/>
      <c r="AB865" s="132"/>
      <c r="AC865" s="132"/>
      <c r="AD865" s="88"/>
      <c r="AE865" s="88"/>
      <c r="AF865" s="88"/>
      <c r="AG865" s="88"/>
      <c r="AH865" s="88"/>
      <c r="AI865" s="131"/>
      <c r="AJ865" s="88"/>
      <c r="AK865" s="88"/>
      <c r="AL865" s="89"/>
      <c r="AM865" s="88"/>
      <c r="AN865" s="89"/>
      <c r="AO865" s="88"/>
      <c r="AP865" s="88"/>
      <c r="AQ865" s="431"/>
    </row>
    <row r="866" spans="1:43" ht="12.75" customHeight="1">
      <c r="A866" s="157">
        <v>865</v>
      </c>
      <c r="B866" s="418">
        <v>42241</v>
      </c>
      <c r="C866" s="430" t="s">
        <v>1321</v>
      </c>
      <c r="D866" s="430" t="s">
        <v>1251</v>
      </c>
      <c r="E866" s="143" t="s">
        <v>1321</v>
      </c>
      <c r="F866" s="142" t="s">
        <v>7101</v>
      </c>
      <c r="G866" s="359"/>
      <c r="H866" s="141" t="s">
        <v>7314</v>
      </c>
      <c r="I866" s="359"/>
      <c r="J866" s="140" t="s">
        <v>7173</v>
      </c>
      <c r="K866" s="139" t="s">
        <v>7127</v>
      </c>
      <c r="L866" s="430" t="s">
        <v>1256</v>
      </c>
      <c r="M866" s="430" t="s">
        <v>7158</v>
      </c>
      <c r="N866" s="430" t="s">
        <v>1261</v>
      </c>
      <c r="O866" s="44">
        <v>100</v>
      </c>
      <c r="P866" s="422"/>
      <c r="Q866" s="422"/>
      <c r="R866" s="431"/>
      <c r="S866" s="88"/>
      <c r="T866" s="88"/>
      <c r="U866" s="134"/>
      <c r="V866" s="134"/>
      <c r="W866" s="134"/>
      <c r="X866" s="134"/>
      <c r="Y866" s="133"/>
      <c r="Z866" s="88"/>
      <c r="AA866" s="88"/>
      <c r="AB866" s="132"/>
      <c r="AC866" s="132"/>
      <c r="AD866" s="88"/>
      <c r="AE866" s="88"/>
      <c r="AF866" s="88"/>
      <c r="AG866" s="88"/>
      <c r="AH866" s="88"/>
      <c r="AI866" s="131"/>
      <c r="AJ866" s="88"/>
      <c r="AK866" s="88"/>
      <c r="AL866" s="89"/>
      <c r="AM866" s="88"/>
      <c r="AN866" s="89"/>
      <c r="AO866" s="88"/>
      <c r="AP866" s="88"/>
      <c r="AQ866" s="431"/>
    </row>
    <row r="867" spans="1:43" ht="12.75" customHeight="1">
      <c r="A867" s="157">
        <v>866</v>
      </c>
      <c r="B867" s="418">
        <v>42241</v>
      </c>
      <c r="C867" s="430" t="s">
        <v>1321</v>
      </c>
      <c r="D867" s="430" t="s">
        <v>1251</v>
      </c>
      <c r="E867" s="143" t="s">
        <v>1321</v>
      </c>
      <c r="F867" s="142" t="s">
        <v>7101</v>
      </c>
      <c r="G867" s="359"/>
      <c r="H867" s="141" t="s">
        <v>7300</v>
      </c>
      <c r="I867" s="359"/>
      <c r="J867" s="140" t="s">
        <v>1262</v>
      </c>
      <c r="K867" s="139" t="s">
        <v>7127</v>
      </c>
      <c r="L867" s="430" t="s">
        <v>1256</v>
      </c>
      <c r="M867" s="430" t="s">
        <v>7158</v>
      </c>
      <c r="N867" s="430" t="s">
        <v>1261</v>
      </c>
      <c r="O867" s="44">
        <v>11</v>
      </c>
      <c r="P867" s="422"/>
      <c r="Q867" s="422"/>
      <c r="R867" s="431"/>
      <c r="S867" s="88"/>
      <c r="T867" s="88"/>
      <c r="U867" s="134"/>
      <c r="V867" s="134"/>
      <c r="W867" s="134"/>
      <c r="X867" s="134"/>
      <c r="Y867" s="133"/>
      <c r="Z867" s="88"/>
      <c r="AA867" s="88"/>
      <c r="AB867" s="132"/>
      <c r="AC867" s="132"/>
      <c r="AD867" s="88"/>
      <c r="AE867" s="88"/>
      <c r="AF867" s="88"/>
      <c r="AG867" s="88"/>
      <c r="AH867" s="88"/>
      <c r="AI867" s="131"/>
      <c r="AJ867" s="88"/>
      <c r="AK867" s="88"/>
      <c r="AL867" s="89"/>
      <c r="AM867" s="88"/>
      <c r="AN867" s="89"/>
      <c r="AO867" s="88"/>
      <c r="AP867" s="88"/>
      <c r="AQ867" s="431"/>
    </row>
    <row r="868" spans="1:43" ht="12.75" customHeight="1">
      <c r="A868" s="157">
        <v>867</v>
      </c>
      <c r="B868" s="418">
        <v>42241</v>
      </c>
      <c r="C868" s="430" t="s">
        <v>1321</v>
      </c>
      <c r="D868" s="430" t="s">
        <v>1251</v>
      </c>
      <c r="E868" s="143" t="s">
        <v>1321</v>
      </c>
      <c r="F868" s="142" t="s">
        <v>7101</v>
      </c>
      <c r="G868" s="359"/>
      <c r="H868" s="141" t="s">
        <v>7306</v>
      </c>
      <c r="I868" s="359"/>
      <c r="J868" s="140" t="s">
        <v>7173</v>
      </c>
      <c r="K868" s="139" t="s">
        <v>7127</v>
      </c>
      <c r="L868" s="430" t="s">
        <v>1256</v>
      </c>
      <c r="M868" s="430" t="s">
        <v>7158</v>
      </c>
      <c r="N868" s="430" t="s">
        <v>1261</v>
      </c>
      <c r="O868" s="44">
        <v>28</v>
      </c>
      <c r="P868" s="422"/>
      <c r="Q868" s="422"/>
      <c r="R868" s="431"/>
      <c r="S868" s="88"/>
      <c r="T868" s="88"/>
      <c r="U868" s="134"/>
      <c r="V868" s="134"/>
      <c r="W868" s="134"/>
      <c r="X868" s="134"/>
      <c r="Y868" s="133"/>
      <c r="Z868" s="88"/>
      <c r="AA868" s="88"/>
      <c r="AB868" s="132"/>
      <c r="AC868" s="132"/>
      <c r="AD868" s="88"/>
      <c r="AE868" s="88"/>
      <c r="AF868" s="88"/>
      <c r="AG868" s="88"/>
      <c r="AH868" s="88"/>
      <c r="AI868" s="131"/>
      <c r="AJ868" s="88"/>
      <c r="AK868" s="88"/>
      <c r="AL868" s="89"/>
      <c r="AM868" s="88"/>
      <c r="AN868" s="89"/>
      <c r="AO868" s="88"/>
      <c r="AP868" s="88"/>
      <c r="AQ868" s="431"/>
    </row>
    <row r="869" spans="1:43" ht="12.75" customHeight="1">
      <c r="A869" s="157">
        <v>868</v>
      </c>
      <c r="B869" s="418">
        <v>42242</v>
      </c>
      <c r="C869" s="430" t="s">
        <v>1289</v>
      </c>
      <c r="D869" s="430" t="s">
        <v>1251</v>
      </c>
      <c r="E869" s="430" t="s">
        <v>1289</v>
      </c>
      <c r="F869" s="430" t="s">
        <v>7108</v>
      </c>
      <c r="G869" s="359"/>
      <c r="H869" s="430" t="s">
        <v>7109</v>
      </c>
      <c r="I869" s="359"/>
      <c r="J869" s="430"/>
      <c r="K869" s="430" t="s">
        <v>7127</v>
      </c>
      <c r="L869" s="430" t="s">
        <v>1256</v>
      </c>
      <c r="M869" s="430" t="s">
        <v>7158</v>
      </c>
      <c r="N869" s="430" t="s">
        <v>1261</v>
      </c>
      <c r="O869" s="431">
        <v>150</v>
      </c>
      <c r="P869" s="431">
        <v>150</v>
      </c>
      <c r="Q869" s="422"/>
      <c r="R869" s="431"/>
      <c r="S869" s="431">
        <v>0</v>
      </c>
      <c r="T869" s="431">
        <v>0</v>
      </c>
      <c r="U869" s="431">
        <v>0</v>
      </c>
      <c r="V869" s="431">
        <v>900</v>
      </c>
      <c r="W869" s="431">
        <v>900</v>
      </c>
      <c r="X869" s="431">
        <v>0</v>
      </c>
      <c r="Y869" s="431">
        <v>0</v>
      </c>
      <c r="Z869" s="431">
        <v>0</v>
      </c>
      <c r="AA869" s="431">
        <v>150</v>
      </c>
      <c r="AB869" s="431">
        <v>0</v>
      </c>
      <c r="AC869" s="431">
        <v>150</v>
      </c>
      <c r="AD869" s="431">
        <v>0</v>
      </c>
      <c r="AE869" s="431">
        <v>0</v>
      </c>
      <c r="AF869" s="431">
        <v>0</v>
      </c>
      <c r="AG869" s="431">
        <v>0</v>
      </c>
      <c r="AH869" s="431">
        <v>0</v>
      </c>
      <c r="AI869" s="431">
        <v>150</v>
      </c>
      <c r="AJ869" s="431">
        <v>0</v>
      </c>
      <c r="AK869" s="431">
        <v>150</v>
      </c>
      <c r="AL869" s="432">
        <v>0</v>
      </c>
      <c r="AM869" s="431">
        <v>0</v>
      </c>
      <c r="AN869" s="432">
        <v>0</v>
      </c>
      <c r="AO869" s="431">
        <v>0</v>
      </c>
      <c r="AP869" s="431">
        <v>900</v>
      </c>
      <c r="AQ869" s="431"/>
    </row>
    <row r="870" spans="1:43" ht="12.75" customHeight="1">
      <c r="A870" s="157">
        <v>869</v>
      </c>
      <c r="B870" s="418">
        <v>42242</v>
      </c>
      <c r="C870" s="430" t="s">
        <v>1289</v>
      </c>
      <c r="D870" s="430" t="s">
        <v>1251</v>
      </c>
      <c r="E870" s="430" t="s">
        <v>1289</v>
      </c>
      <c r="F870" s="430" t="s">
        <v>7231</v>
      </c>
      <c r="G870" s="359"/>
      <c r="H870" s="430" t="s">
        <v>7251</v>
      </c>
      <c r="I870" s="359"/>
      <c r="J870" s="430"/>
      <c r="K870" s="430" t="s">
        <v>7127</v>
      </c>
      <c r="L870" s="430" t="s">
        <v>1256</v>
      </c>
      <c r="M870" s="430" t="s">
        <v>7158</v>
      </c>
      <c r="N870" s="430" t="s">
        <v>1261</v>
      </c>
      <c r="O870" s="431">
        <v>250</v>
      </c>
      <c r="P870" s="431">
        <v>250</v>
      </c>
      <c r="Q870" s="422"/>
      <c r="R870" s="431"/>
      <c r="S870" s="431">
        <v>0</v>
      </c>
      <c r="T870" s="431">
        <v>0</v>
      </c>
      <c r="U870" s="431">
        <v>0</v>
      </c>
      <c r="V870" s="431">
        <v>0</v>
      </c>
      <c r="W870" s="431">
        <v>1500</v>
      </c>
      <c r="X870" s="431">
        <v>0</v>
      </c>
      <c r="Y870" s="431">
        <v>0</v>
      </c>
      <c r="Z870" s="431">
        <v>0</v>
      </c>
      <c r="AA870" s="431">
        <v>250</v>
      </c>
      <c r="AB870" s="431">
        <v>0</v>
      </c>
      <c r="AC870" s="431">
        <v>250</v>
      </c>
      <c r="AD870" s="431">
        <v>0</v>
      </c>
      <c r="AE870" s="431">
        <v>0</v>
      </c>
      <c r="AF870" s="431">
        <v>0</v>
      </c>
      <c r="AG870" s="431">
        <v>0</v>
      </c>
      <c r="AH870" s="431">
        <v>0</v>
      </c>
      <c r="AI870" s="431">
        <v>250</v>
      </c>
      <c r="AJ870" s="431">
        <v>0</v>
      </c>
      <c r="AK870" s="431">
        <v>250</v>
      </c>
      <c r="AL870" s="432">
        <v>0</v>
      </c>
      <c r="AM870" s="431">
        <v>0</v>
      </c>
      <c r="AN870" s="432">
        <v>0</v>
      </c>
      <c r="AO870" s="431">
        <v>0</v>
      </c>
      <c r="AP870" s="431">
        <v>0</v>
      </c>
      <c r="AQ870" s="431"/>
    </row>
    <row r="871" spans="1:43" ht="12.75" customHeight="1">
      <c r="A871" s="157">
        <v>870</v>
      </c>
      <c r="B871" s="418">
        <v>42242</v>
      </c>
      <c r="C871" s="430" t="s">
        <v>1321</v>
      </c>
      <c r="D871" s="430" t="s">
        <v>1251</v>
      </c>
      <c r="E871" s="143" t="s">
        <v>1321</v>
      </c>
      <c r="F871" s="142" t="s">
        <v>7101</v>
      </c>
      <c r="G871" s="359"/>
      <c r="H871" s="141" t="s">
        <v>7300</v>
      </c>
      <c r="I871" s="359"/>
      <c r="J871" s="140" t="s">
        <v>1262</v>
      </c>
      <c r="K871" s="139" t="s">
        <v>7127</v>
      </c>
      <c r="L871" s="430" t="s">
        <v>1256</v>
      </c>
      <c r="M871" s="430" t="s">
        <v>7158</v>
      </c>
      <c r="N871" s="430" t="s">
        <v>1261</v>
      </c>
      <c r="O871" s="44">
        <v>57</v>
      </c>
      <c r="P871" s="422"/>
      <c r="Q871" s="422"/>
      <c r="R871" s="431"/>
      <c r="S871" s="88"/>
      <c r="T871" s="88"/>
      <c r="U871" s="134"/>
      <c r="V871" s="134"/>
      <c r="W871" s="134"/>
      <c r="X871" s="134"/>
      <c r="Y871" s="133"/>
      <c r="Z871" s="88"/>
      <c r="AA871" s="88"/>
      <c r="AB871" s="132"/>
      <c r="AC871" s="132"/>
      <c r="AD871" s="88"/>
      <c r="AE871" s="88"/>
      <c r="AF871" s="88"/>
      <c r="AG871" s="88"/>
      <c r="AH871" s="88"/>
      <c r="AI871" s="131"/>
      <c r="AJ871" s="88"/>
      <c r="AK871" s="88"/>
      <c r="AL871" s="89"/>
      <c r="AM871" s="88"/>
      <c r="AN871" s="89"/>
      <c r="AO871" s="88"/>
      <c r="AP871" s="88"/>
      <c r="AQ871" s="431"/>
    </row>
    <row r="872" spans="1:43" ht="12.75" customHeight="1">
      <c r="A872" s="157">
        <v>871</v>
      </c>
      <c r="B872" s="418">
        <v>42242</v>
      </c>
      <c r="C872" s="430" t="s">
        <v>1321</v>
      </c>
      <c r="D872" s="430" t="s">
        <v>1251</v>
      </c>
      <c r="E872" s="143" t="s">
        <v>1321</v>
      </c>
      <c r="F872" s="142" t="s">
        <v>7101</v>
      </c>
      <c r="G872" s="359"/>
      <c r="H872" s="141" t="s">
        <v>7300</v>
      </c>
      <c r="I872" s="359"/>
      <c r="J872" s="140" t="s">
        <v>7356</v>
      </c>
      <c r="K872" s="139" t="s">
        <v>7127</v>
      </c>
      <c r="L872" s="430" t="s">
        <v>1256</v>
      </c>
      <c r="M872" s="430" t="s">
        <v>7158</v>
      </c>
      <c r="N872" s="430" t="s">
        <v>1261</v>
      </c>
      <c r="O872" s="44">
        <v>79</v>
      </c>
      <c r="P872" s="422"/>
      <c r="Q872" s="422"/>
      <c r="R872" s="431"/>
      <c r="S872" s="88"/>
      <c r="T872" s="88"/>
      <c r="U872" s="134"/>
      <c r="V872" s="134"/>
      <c r="W872" s="134"/>
      <c r="X872" s="134"/>
      <c r="Y872" s="133"/>
      <c r="Z872" s="88"/>
      <c r="AA872" s="88"/>
      <c r="AB872" s="132"/>
      <c r="AC872" s="132"/>
      <c r="AD872" s="88"/>
      <c r="AE872" s="88"/>
      <c r="AF872" s="88"/>
      <c r="AG872" s="88"/>
      <c r="AH872" s="88"/>
      <c r="AI872" s="131"/>
      <c r="AJ872" s="88"/>
      <c r="AK872" s="88"/>
      <c r="AL872" s="89"/>
      <c r="AM872" s="88"/>
      <c r="AN872" s="89"/>
      <c r="AO872" s="88"/>
      <c r="AP872" s="88"/>
      <c r="AQ872" s="431"/>
    </row>
    <row r="873" spans="1:43" ht="12.75" customHeight="1">
      <c r="A873" s="157">
        <v>872</v>
      </c>
      <c r="B873" s="418">
        <v>42242</v>
      </c>
      <c r="C873" s="430" t="s">
        <v>1321</v>
      </c>
      <c r="D873" s="430" t="s">
        <v>1251</v>
      </c>
      <c r="E873" s="143" t="s">
        <v>1321</v>
      </c>
      <c r="F873" s="142" t="s">
        <v>7101</v>
      </c>
      <c r="G873" s="359"/>
      <c r="H873" s="141" t="s">
        <v>7354</v>
      </c>
      <c r="I873" s="359"/>
      <c r="J873" s="140" t="s">
        <v>7173</v>
      </c>
      <c r="K873" s="139" t="s">
        <v>7127</v>
      </c>
      <c r="L873" s="430" t="s">
        <v>1256</v>
      </c>
      <c r="M873" s="430" t="s">
        <v>7158</v>
      </c>
      <c r="N873" s="430" t="s">
        <v>1261</v>
      </c>
      <c r="O873" s="44">
        <v>272</v>
      </c>
      <c r="P873" s="422"/>
      <c r="Q873" s="422"/>
      <c r="R873" s="431"/>
      <c r="S873" s="88"/>
      <c r="T873" s="88"/>
      <c r="U873" s="134"/>
      <c r="V873" s="134"/>
      <c r="W873" s="134"/>
      <c r="X873" s="134"/>
      <c r="Y873" s="133"/>
      <c r="Z873" s="88"/>
      <c r="AA873" s="88"/>
      <c r="AB873" s="132"/>
      <c r="AC873" s="132"/>
      <c r="AD873" s="88"/>
      <c r="AE873" s="88"/>
      <c r="AF873" s="88"/>
      <c r="AG873" s="88"/>
      <c r="AH873" s="88"/>
      <c r="AI873" s="131"/>
      <c r="AJ873" s="88"/>
      <c r="AK873" s="88"/>
      <c r="AL873" s="89"/>
      <c r="AM873" s="88"/>
      <c r="AN873" s="89"/>
      <c r="AO873" s="88"/>
      <c r="AP873" s="88"/>
      <c r="AQ873" s="431"/>
    </row>
    <row r="874" spans="1:43" ht="12.75" customHeight="1">
      <c r="A874" s="157">
        <v>873</v>
      </c>
      <c r="B874" s="418">
        <v>42242</v>
      </c>
      <c r="C874" s="430" t="s">
        <v>1321</v>
      </c>
      <c r="D874" s="430" t="s">
        <v>1251</v>
      </c>
      <c r="E874" s="143" t="s">
        <v>1340</v>
      </c>
      <c r="F874" s="142" t="s">
        <v>1349</v>
      </c>
      <c r="G874" s="359"/>
      <c r="H874" s="141" t="s">
        <v>7280</v>
      </c>
      <c r="I874" s="359"/>
      <c r="J874" s="140" t="s">
        <v>1262</v>
      </c>
      <c r="K874" s="139" t="s">
        <v>7127</v>
      </c>
      <c r="L874" s="430" t="s">
        <v>1256</v>
      </c>
      <c r="M874" s="430" t="s">
        <v>7158</v>
      </c>
      <c r="N874" s="430" t="s">
        <v>1261</v>
      </c>
      <c r="O874" s="44">
        <v>265</v>
      </c>
      <c r="P874" s="422"/>
      <c r="Q874" s="422"/>
      <c r="R874" s="431"/>
      <c r="S874" s="64">
        <v>0</v>
      </c>
      <c r="T874" s="64">
        <v>0</v>
      </c>
      <c r="U874" s="64">
        <v>0</v>
      </c>
      <c r="V874" s="64">
        <v>0</v>
      </c>
      <c r="W874" s="64">
        <v>0</v>
      </c>
      <c r="X874" s="138">
        <v>265</v>
      </c>
      <c r="Y874" s="137">
        <v>0</v>
      </c>
      <c r="Z874" s="137">
        <v>0</v>
      </c>
      <c r="AA874" s="137">
        <v>0</v>
      </c>
      <c r="AB874" s="137">
        <v>0</v>
      </c>
      <c r="AC874" s="137">
        <v>0</v>
      </c>
      <c r="AD874" s="137">
        <v>0</v>
      </c>
      <c r="AE874" s="137">
        <v>0</v>
      </c>
      <c r="AF874" s="137">
        <v>0</v>
      </c>
      <c r="AG874" s="137">
        <v>0</v>
      </c>
      <c r="AH874" s="137">
        <v>0</v>
      </c>
      <c r="AI874" s="135">
        <v>265</v>
      </c>
      <c r="AJ874" s="64">
        <v>0</v>
      </c>
      <c r="AK874" s="64">
        <v>0</v>
      </c>
      <c r="AL874" s="64">
        <v>0</v>
      </c>
      <c r="AM874" s="64">
        <v>0</v>
      </c>
      <c r="AN874" s="64">
        <v>0</v>
      </c>
      <c r="AO874" s="64">
        <v>0</v>
      </c>
      <c r="AP874" s="64">
        <v>0</v>
      </c>
      <c r="AQ874" s="431"/>
    </row>
    <row r="875" spans="1:43" ht="12.75" customHeight="1">
      <c r="A875" s="157">
        <v>874</v>
      </c>
      <c r="B875" s="418">
        <v>42242</v>
      </c>
      <c r="C875" s="430" t="s">
        <v>1321</v>
      </c>
      <c r="D875" s="430" t="s">
        <v>1251</v>
      </c>
      <c r="E875" s="143"/>
      <c r="F875" s="142" t="s">
        <v>7089</v>
      </c>
      <c r="G875" s="359"/>
      <c r="H875" s="141"/>
      <c r="I875" s="359"/>
      <c r="J875" s="140" t="s">
        <v>7173</v>
      </c>
      <c r="K875" s="139" t="s">
        <v>1259</v>
      </c>
      <c r="L875" s="430" t="s">
        <v>1256</v>
      </c>
      <c r="M875" s="430" t="s">
        <v>7158</v>
      </c>
      <c r="N875" s="430" t="s">
        <v>1261</v>
      </c>
      <c r="O875" s="44">
        <v>275</v>
      </c>
      <c r="P875" s="422"/>
      <c r="Q875" s="422"/>
      <c r="R875" s="431"/>
      <c r="S875" s="64">
        <v>0</v>
      </c>
      <c r="T875" s="64">
        <v>0</v>
      </c>
      <c r="U875" s="138">
        <v>275</v>
      </c>
      <c r="V875" s="138">
        <v>0</v>
      </c>
      <c r="W875" s="138">
        <v>0</v>
      </c>
      <c r="X875" s="138">
        <v>275</v>
      </c>
      <c r="Y875" s="137">
        <v>0</v>
      </c>
      <c r="Z875" s="137">
        <v>0</v>
      </c>
      <c r="AA875" s="137">
        <v>0</v>
      </c>
      <c r="AB875" s="137">
        <v>0</v>
      </c>
      <c r="AC875" s="137">
        <v>0</v>
      </c>
      <c r="AD875" s="137">
        <v>0</v>
      </c>
      <c r="AE875" s="137">
        <v>0</v>
      </c>
      <c r="AF875" s="137">
        <v>0</v>
      </c>
      <c r="AG875" s="137">
        <v>0</v>
      </c>
      <c r="AH875" s="137">
        <v>0</v>
      </c>
      <c r="AI875" s="137">
        <v>0</v>
      </c>
      <c r="AJ875" s="137">
        <v>0</v>
      </c>
      <c r="AK875" s="137">
        <v>0</v>
      </c>
      <c r="AL875" s="137">
        <v>0</v>
      </c>
      <c r="AM875" s="137">
        <v>0</v>
      </c>
      <c r="AN875" s="137">
        <v>0</v>
      </c>
      <c r="AO875" s="137">
        <v>0</v>
      </c>
      <c r="AP875" s="137">
        <v>0</v>
      </c>
      <c r="AQ875" s="431"/>
    </row>
    <row r="876" spans="1:43" ht="12.75" customHeight="1">
      <c r="A876" s="157">
        <v>875</v>
      </c>
      <c r="B876" s="418">
        <v>42243</v>
      </c>
      <c r="C876" s="430" t="s">
        <v>1289</v>
      </c>
      <c r="D876" s="430" t="s">
        <v>1251</v>
      </c>
      <c r="E876" s="430" t="s">
        <v>1289</v>
      </c>
      <c r="F876" s="430" t="s">
        <v>7111</v>
      </c>
      <c r="G876" s="359"/>
      <c r="H876" s="430" t="s">
        <v>7112</v>
      </c>
      <c r="I876" s="359"/>
      <c r="J876" s="430"/>
      <c r="K876" s="430" t="s">
        <v>7127</v>
      </c>
      <c r="L876" s="430" t="s">
        <v>1256</v>
      </c>
      <c r="M876" s="430" t="s">
        <v>7158</v>
      </c>
      <c r="N876" s="430" t="s">
        <v>1261</v>
      </c>
      <c r="O876" s="431">
        <v>80</v>
      </c>
      <c r="P876" s="431">
        <v>80</v>
      </c>
      <c r="Q876" s="422"/>
      <c r="R876" s="431"/>
      <c r="S876" s="431">
        <v>0</v>
      </c>
      <c r="T876" s="431">
        <v>0</v>
      </c>
      <c r="U876" s="431">
        <v>0</v>
      </c>
      <c r="V876" s="431">
        <v>0</v>
      </c>
      <c r="W876" s="431">
        <v>480</v>
      </c>
      <c r="X876" s="431">
        <v>0</v>
      </c>
      <c r="Y876" s="431">
        <v>0</v>
      </c>
      <c r="Z876" s="431">
        <v>0</v>
      </c>
      <c r="AA876" s="431">
        <v>80</v>
      </c>
      <c r="AB876" s="431">
        <v>0</v>
      </c>
      <c r="AC876" s="431">
        <v>80</v>
      </c>
      <c r="AD876" s="431">
        <v>0</v>
      </c>
      <c r="AE876" s="431">
        <v>0</v>
      </c>
      <c r="AF876" s="431">
        <v>0</v>
      </c>
      <c r="AG876" s="431">
        <v>0</v>
      </c>
      <c r="AH876" s="431">
        <v>0</v>
      </c>
      <c r="AI876" s="431">
        <v>80</v>
      </c>
      <c r="AJ876" s="431">
        <v>0</v>
      </c>
      <c r="AK876" s="431">
        <v>80</v>
      </c>
      <c r="AL876" s="432">
        <v>0</v>
      </c>
      <c r="AM876" s="431">
        <v>0</v>
      </c>
      <c r="AN876" s="432">
        <v>0</v>
      </c>
      <c r="AO876" s="431">
        <v>0</v>
      </c>
      <c r="AP876" s="431">
        <v>0</v>
      </c>
      <c r="AQ876" s="431"/>
    </row>
    <row r="877" spans="1:43" ht="12.75" customHeight="1">
      <c r="A877" s="157">
        <v>876</v>
      </c>
      <c r="B877" s="418">
        <v>42243</v>
      </c>
      <c r="C877" s="430" t="s">
        <v>1289</v>
      </c>
      <c r="D877" s="430" t="s">
        <v>1251</v>
      </c>
      <c r="E877" s="430" t="s">
        <v>1289</v>
      </c>
      <c r="F877" s="430" t="s">
        <v>7228</v>
      </c>
      <c r="G877" s="359"/>
      <c r="H877" s="430" t="s">
        <v>7229</v>
      </c>
      <c r="I877" s="359"/>
      <c r="J877" s="430"/>
      <c r="K877" s="430" t="s">
        <v>7127</v>
      </c>
      <c r="L877" s="430" t="s">
        <v>1256</v>
      </c>
      <c r="M877" s="430" t="s">
        <v>7158</v>
      </c>
      <c r="N877" s="430" t="s">
        <v>1261</v>
      </c>
      <c r="O877" s="431">
        <v>50</v>
      </c>
      <c r="P877" s="431">
        <v>50</v>
      </c>
      <c r="Q877" s="422"/>
      <c r="R877" s="431"/>
      <c r="S877" s="431">
        <v>0</v>
      </c>
      <c r="T877" s="431">
        <v>0</v>
      </c>
      <c r="U877" s="431">
        <v>0</v>
      </c>
      <c r="V877" s="431">
        <v>300</v>
      </c>
      <c r="W877" s="431">
        <v>300</v>
      </c>
      <c r="X877" s="431">
        <v>0</v>
      </c>
      <c r="Y877" s="431">
        <v>0</v>
      </c>
      <c r="Z877" s="431">
        <v>0</v>
      </c>
      <c r="AA877" s="431">
        <v>50</v>
      </c>
      <c r="AB877" s="431">
        <v>50</v>
      </c>
      <c r="AC877" s="431">
        <v>50</v>
      </c>
      <c r="AD877" s="431">
        <v>0</v>
      </c>
      <c r="AE877" s="431">
        <v>0</v>
      </c>
      <c r="AF877" s="431">
        <v>0</v>
      </c>
      <c r="AG877" s="431">
        <v>0</v>
      </c>
      <c r="AH877" s="431">
        <v>0</v>
      </c>
      <c r="AI877" s="431">
        <v>50</v>
      </c>
      <c r="AJ877" s="431">
        <v>0</v>
      </c>
      <c r="AK877" s="431">
        <v>50</v>
      </c>
      <c r="AL877" s="432">
        <v>0</v>
      </c>
      <c r="AM877" s="431">
        <v>0</v>
      </c>
      <c r="AN877" s="432">
        <v>0</v>
      </c>
      <c r="AO877" s="431">
        <v>0</v>
      </c>
      <c r="AP877" s="431">
        <v>300</v>
      </c>
      <c r="AQ877" s="431"/>
    </row>
    <row r="878" spans="1:43" ht="12.75" customHeight="1">
      <c r="A878" s="157">
        <v>877</v>
      </c>
      <c r="B878" s="418">
        <v>42243</v>
      </c>
      <c r="C878" s="430" t="s">
        <v>1321</v>
      </c>
      <c r="D878" s="430" t="s">
        <v>1251</v>
      </c>
      <c r="E878" s="143" t="s">
        <v>1308</v>
      </c>
      <c r="F878" s="142" t="s">
        <v>7095</v>
      </c>
      <c r="G878" s="359"/>
      <c r="H878" s="141" t="s">
        <v>7307</v>
      </c>
      <c r="I878" s="359"/>
      <c r="J878" s="140" t="s">
        <v>7165</v>
      </c>
      <c r="K878" s="139" t="s">
        <v>1259</v>
      </c>
      <c r="L878" s="430" t="s">
        <v>1256</v>
      </c>
      <c r="M878" s="430" t="s">
        <v>7158</v>
      </c>
      <c r="N878" s="430" t="s">
        <v>1261</v>
      </c>
      <c r="O878" s="44">
        <v>250</v>
      </c>
      <c r="P878" s="422"/>
      <c r="Q878" s="422"/>
      <c r="R878" s="431"/>
      <c r="S878" s="64">
        <v>0</v>
      </c>
      <c r="T878" s="64">
        <v>0</v>
      </c>
      <c r="U878" s="138">
        <v>250</v>
      </c>
      <c r="V878" s="138">
        <v>1500</v>
      </c>
      <c r="W878" s="138">
        <v>1500</v>
      </c>
      <c r="X878" s="138">
        <v>250</v>
      </c>
      <c r="Y878" s="137">
        <v>250</v>
      </c>
      <c r="Z878" s="64">
        <v>0</v>
      </c>
      <c r="AA878" s="64">
        <v>0</v>
      </c>
      <c r="AB878" s="136">
        <v>250</v>
      </c>
      <c r="AC878" s="136">
        <v>250</v>
      </c>
      <c r="AD878" s="137">
        <v>0</v>
      </c>
      <c r="AE878" s="137">
        <v>0</v>
      </c>
      <c r="AF878" s="137">
        <v>0</v>
      </c>
      <c r="AG878" s="137">
        <v>0</v>
      </c>
      <c r="AH878" s="137">
        <v>0</v>
      </c>
      <c r="AI878" s="137">
        <v>0</v>
      </c>
      <c r="AJ878" s="137">
        <v>0</v>
      </c>
      <c r="AK878" s="137">
        <v>0</v>
      </c>
      <c r="AL878" s="137">
        <v>0</v>
      </c>
      <c r="AM878" s="137">
        <v>0</v>
      </c>
      <c r="AN878" s="137">
        <v>0</v>
      </c>
      <c r="AO878" s="137">
        <v>0</v>
      </c>
      <c r="AP878" s="137">
        <v>0</v>
      </c>
      <c r="AQ878" s="431"/>
    </row>
    <row r="879" spans="1:43" ht="12.75" customHeight="1">
      <c r="A879" s="157">
        <v>878</v>
      </c>
      <c r="B879" s="418">
        <v>42243</v>
      </c>
      <c r="C879" s="430" t="s">
        <v>1321</v>
      </c>
      <c r="D879" s="430" t="s">
        <v>1251</v>
      </c>
      <c r="E879" s="143" t="s">
        <v>1308</v>
      </c>
      <c r="F879" s="142" t="s">
        <v>7095</v>
      </c>
      <c r="G879" s="359"/>
      <c r="H879" s="141" t="s">
        <v>7307</v>
      </c>
      <c r="I879" s="359"/>
      <c r="J879" s="140" t="s">
        <v>7165</v>
      </c>
      <c r="K879" s="139" t="s">
        <v>1259</v>
      </c>
      <c r="L879" s="430" t="s">
        <v>1256</v>
      </c>
      <c r="M879" s="430" t="s">
        <v>7158</v>
      </c>
      <c r="N879" s="430" t="s">
        <v>1261</v>
      </c>
      <c r="O879" s="44">
        <v>240</v>
      </c>
      <c r="P879" s="422"/>
      <c r="Q879" s="422"/>
      <c r="R879" s="431"/>
      <c r="S879" s="64">
        <v>0</v>
      </c>
      <c r="T879" s="64">
        <v>0</v>
      </c>
      <c r="U879" s="138">
        <v>240</v>
      </c>
      <c r="V879" s="138">
        <v>1440</v>
      </c>
      <c r="W879" s="138">
        <v>1440</v>
      </c>
      <c r="X879" s="138">
        <v>240</v>
      </c>
      <c r="Y879" s="137">
        <v>240</v>
      </c>
      <c r="Z879" s="64">
        <v>0</v>
      </c>
      <c r="AA879" s="64">
        <v>0</v>
      </c>
      <c r="AB879" s="136">
        <v>240</v>
      </c>
      <c r="AC879" s="136">
        <v>240</v>
      </c>
      <c r="AD879" s="137">
        <v>0</v>
      </c>
      <c r="AE879" s="137">
        <v>0</v>
      </c>
      <c r="AF879" s="137">
        <v>0</v>
      </c>
      <c r="AG879" s="137">
        <v>0</v>
      </c>
      <c r="AH879" s="137">
        <v>0</v>
      </c>
      <c r="AI879" s="137">
        <v>0</v>
      </c>
      <c r="AJ879" s="137">
        <v>0</v>
      </c>
      <c r="AK879" s="137">
        <v>0</v>
      </c>
      <c r="AL879" s="137">
        <v>0</v>
      </c>
      <c r="AM879" s="137">
        <v>0</v>
      </c>
      <c r="AN879" s="137">
        <v>0</v>
      </c>
      <c r="AO879" s="137">
        <v>0</v>
      </c>
      <c r="AP879" s="137">
        <v>0</v>
      </c>
      <c r="AQ879" s="431"/>
    </row>
    <row r="880" spans="1:43" ht="12.75" customHeight="1">
      <c r="A880" s="157">
        <v>879</v>
      </c>
      <c r="B880" s="418">
        <v>42247</v>
      </c>
      <c r="C880" s="430" t="s">
        <v>1289</v>
      </c>
      <c r="D880" s="430" t="s">
        <v>1251</v>
      </c>
      <c r="E880" s="430" t="s">
        <v>1289</v>
      </c>
      <c r="F880" s="430" t="s">
        <v>7231</v>
      </c>
      <c r="G880" s="359"/>
      <c r="H880" s="430" t="s">
        <v>7251</v>
      </c>
      <c r="I880" s="359"/>
      <c r="J880" s="430"/>
      <c r="K880" s="430" t="s">
        <v>7127</v>
      </c>
      <c r="L880" s="430" t="s">
        <v>1256</v>
      </c>
      <c r="M880" s="430" t="s">
        <v>7158</v>
      </c>
      <c r="N880" s="430" t="s">
        <v>1261</v>
      </c>
      <c r="O880" s="431">
        <v>205</v>
      </c>
      <c r="P880" s="431">
        <v>205</v>
      </c>
      <c r="Q880" s="422"/>
      <c r="R880" s="431"/>
      <c r="S880" s="431">
        <v>0</v>
      </c>
      <c r="T880" s="431">
        <v>0</v>
      </c>
      <c r="U880" s="431">
        <v>0</v>
      </c>
      <c r="V880" s="431">
        <v>0</v>
      </c>
      <c r="W880" s="431">
        <v>1230</v>
      </c>
      <c r="X880" s="431">
        <v>0</v>
      </c>
      <c r="Y880" s="431">
        <v>0</v>
      </c>
      <c r="Z880" s="431">
        <v>0</v>
      </c>
      <c r="AA880" s="431">
        <v>205</v>
      </c>
      <c r="AB880" s="431">
        <v>0</v>
      </c>
      <c r="AC880" s="431">
        <v>205</v>
      </c>
      <c r="AD880" s="431">
        <v>0</v>
      </c>
      <c r="AE880" s="431">
        <v>0</v>
      </c>
      <c r="AF880" s="431">
        <v>0</v>
      </c>
      <c r="AG880" s="431">
        <v>0</v>
      </c>
      <c r="AH880" s="431">
        <v>0</v>
      </c>
      <c r="AI880" s="431">
        <v>205</v>
      </c>
      <c r="AJ880" s="431">
        <v>0</v>
      </c>
      <c r="AK880" s="431">
        <v>205</v>
      </c>
      <c r="AL880" s="432">
        <v>0</v>
      </c>
      <c r="AM880" s="431">
        <v>0</v>
      </c>
      <c r="AN880" s="432">
        <v>0</v>
      </c>
      <c r="AO880" s="431">
        <v>0</v>
      </c>
      <c r="AP880" s="431">
        <v>0</v>
      </c>
      <c r="AQ880" s="431"/>
    </row>
    <row r="881" spans="1:43" s="62" customFormat="1" ht="12.75" customHeight="1">
      <c r="A881" s="157">
        <v>880</v>
      </c>
      <c r="B881" s="418">
        <v>42247</v>
      </c>
      <c r="C881" s="415" t="s">
        <v>1289</v>
      </c>
      <c r="D881" s="415" t="s">
        <v>1251</v>
      </c>
      <c r="E881" s="415" t="s">
        <v>1289</v>
      </c>
      <c r="F881" s="415" t="s">
        <v>7231</v>
      </c>
      <c r="G881" s="60"/>
      <c r="H881" s="415" t="s">
        <v>7350</v>
      </c>
      <c r="I881" s="60"/>
      <c r="J881" s="415"/>
      <c r="K881" s="415" t="s">
        <v>7127</v>
      </c>
      <c r="L881" s="415" t="s">
        <v>1256</v>
      </c>
      <c r="M881" s="415" t="s">
        <v>7158</v>
      </c>
      <c r="N881" s="415" t="s">
        <v>1261</v>
      </c>
      <c r="O881" s="422">
        <v>300</v>
      </c>
      <c r="P881" s="422">
        <v>300</v>
      </c>
      <c r="Q881" s="422"/>
      <c r="R881" s="422"/>
      <c r="S881" s="422">
        <v>0</v>
      </c>
      <c r="T881" s="422">
        <v>0</v>
      </c>
      <c r="U881" s="422">
        <v>0</v>
      </c>
      <c r="V881" s="422">
        <v>0</v>
      </c>
      <c r="W881" s="422">
        <v>1800</v>
      </c>
      <c r="X881" s="422">
        <v>0</v>
      </c>
      <c r="Y881" s="422">
        <v>0</v>
      </c>
      <c r="Z881" s="422">
        <v>0</v>
      </c>
      <c r="AA881" s="422">
        <v>300</v>
      </c>
      <c r="AB881" s="422">
        <v>0</v>
      </c>
      <c r="AC881" s="422">
        <v>300</v>
      </c>
      <c r="AD881" s="422">
        <v>0</v>
      </c>
      <c r="AE881" s="422">
        <v>0</v>
      </c>
      <c r="AF881" s="422">
        <v>0</v>
      </c>
      <c r="AG881" s="422">
        <v>0</v>
      </c>
      <c r="AH881" s="422">
        <v>0</v>
      </c>
      <c r="AI881" s="422">
        <v>300</v>
      </c>
      <c r="AJ881" s="422">
        <v>0</v>
      </c>
      <c r="AK881" s="422">
        <v>300</v>
      </c>
      <c r="AL881" s="45">
        <v>0</v>
      </c>
      <c r="AM881" s="422">
        <v>0</v>
      </c>
      <c r="AN881" s="45">
        <v>0</v>
      </c>
      <c r="AO881" s="422">
        <v>0</v>
      </c>
      <c r="AP881" s="422">
        <v>0</v>
      </c>
      <c r="AQ881" s="422"/>
    </row>
    <row r="882" spans="1:43" ht="12.75" customHeight="1">
      <c r="A882" s="157">
        <v>881</v>
      </c>
      <c r="B882" s="418">
        <v>42247</v>
      </c>
      <c r="C882" s="430" t="s">
        <v>1321</v>
      </c>
      <c r="D882" s="430" t="s">
        <v>1251</v>
      </c>
      <c r="E882" s="143" t="s">
        <v>1321</v>
      </c>
      <c r="F882" s="142" t="s">
        <v>7097</v>
      </c>
      <c r="G882" s="359"/>
      <c r="H882" s="141" t="s">
        <v>7304</v>
      </c>
      <c r="I882" s="359"/>
      <c r="J882" s="140" t="s">
        <v>7169</v>
      </c>
      <c r="K882" s="139" t="s">
        <v>1259</v>
      </c>
      <c r="L882" s="430" t="s">
        <v>1256</v>
      </c>
      <c r="M882" s="430" t="s">
        <v>7158</v>
      </c>
      <c r="N882" s="430" t="s">
        <v>1261</v>
      </c>
      <c r="O882" s="44">
        <v>212</v>
      </c>
      <c r="P882" s="422"/>
      <c r="Q882" s="422"/>
      <c r="R882" s="431"/>
      <c r="S882" s="88"/>
      <c r="T882" s="88"/>
      <c r="U882" s="134"/>
      <c r="V882" s="134"/>
      <c r="W882" s="134"/>
      <c r="X882" s="134"/>
      <c r="Y882" s="133"/>
      <c r="Z882" s="88"/>
      <c r="AA882" s="88"/>
      <c r="AB882" s="132"/>
      <c r="AC882" s="132"/>
      <c r="AD882" s="88"/>
      <c r="AE882" s="88"/>
      <c r="AF882" s="88"/>
      <c r="AG882" s="88"/>
      <c r="AH882" s="88"/>
      <c r="AI882" s="131"/>
      <c r="AJ882" s="88"/>
      <c r="AK882" s="88"/>
      <c r="AL882" s="89"/>
      <c r="AM882" s="88"/>
      <c r="AN882" s="89"/>
      <c r="AO882" s="88"/>
      <c r="AP882" s="88"/>
      <c r="AQ882" s="431"/>
    </row>
    <row r="883" spans="1:43" ht="12.75" customHeight="1">
      <c r="A883" s="157">
        <v>882</v>
      </c>
      <c r="B883" s="418">
        <v>42247</v>
      </c>
      <c r="C883" s="430" t="s">
        <v>1321</v>
      </c>
      <c r="D883" s="430" t="s">
        <v>1251</v>
      </c>
      <c r="E883" s="143" t="s">
        <v>1321</v>
      </c>
      <c r="F883" s="142" t="s">
        <v>7099</v>
      </c>
      <c r="G883" s="359"/>
      <c r="H883" s="141" t="s">
        <v>7313</v>
      </c>
      <c r="I883" s="359"/>
      <c r="J883" s="140" t="s">
        <v>7173</v>
      </c>
      <c r="K883" s="139" t="s">
        <v>1259</v>
      </c>
      <c r="L883" s="430" t="s">
        <v>1256</v>
      </c>
      <c r="M883" s="430" t="s">
        <v>7158</v>
      </c>
      <c r="N883" s="430" t="s">
        <v>1261</v>
      </c>
      <c r="O883" s="44">
        <v>500</v>
      </c>
      <c r="P883" s="422"/>
      <c r="Q883" s="422"/>
      <c r="R883" s="431"/>
      <c r="S883" s="88"/>
      <c r="T883" s="88"/>
      <c r="U883" s="134"/>
      <c r="V883" s="134"/>
      <c r="W883" s="134"/>
      <c r="X883" s="134"/>
      <c r="Y883" s="133"/>
      <c r="Z883" s="88"/>
      <c r="AA883" s="88"/>
      <c r="AB883" s="132"/>
      <c r="AC883" s="132"/>
      <c r="AD883" s="88"/>
      <c r="AE883" s="88"/>
      <c r="AF883" s="88"/>
      <c r="AG883" s="88"/>
      <c r="AH883" s="88"/>
      <c r="AI883" s="131"/>
      <c r="AJ883" s="88"/>
      <c r="AK883" s="88"/>
      <c r="AL883" s="89"/>
      <c r="AM883" s="88"/>
      <c r="AN883" s="89"/>
      <c r="AO883" s="88"/>
      <c r="AP883" s="88"/>
      <c r="AQ883" s="431"/>
    </row>
    <row r="884" spans="1:43" ht="12.75" customHeight="1">
      <c r="A884" s="157">
        <v>883</v>
      </c>
      <c r="B884" s="418">
        <v>42247</v>
      </c>
      <c r="C884" s="430" t="s">
        <v>1321</v>
      </c>
      <c r="D884" s="430" t="s">
        <v>1251</v>
      </c>
      <c r="E884" s="152" t="s">
        <v>1321</v>
      </c>
      <c r="F884" s="151" t="s">
        <v>1349</v>
      </c>
      <c r="G884" s="60"/>
      <c r="H884" s="150" t="s">
        <v>7355</v>
      </c>
      <c r="I884" s="60"/>
      <c r="J884" s="149" t="s">
        <v>1262</v>
      </c>
      <c r="K884" s="148" t="s">
        <v>1259</v>
      </c>
      <c r="L884" s="430" t="s">
        <v>1256</v>
      </c>
      <c r="M884" s="430" t="s">
        <v>7158</v>
      </c>
      <c r="N884" s="430" t="s">
        <v>1261</v>
      </c>
      <c r="O884" s="44">
        <v>270</v>
      </c>
      <c r="P884" s="422"/>
      <c r="Q884" s="422"/>
      <c r="R884" s="431"/>
      <c r="S884" s="88"/>
      <c r="T884" s="88"/>
      <c r="U884" s="134"/>
      <c r="V884" s="134"/>
      <c r="W884" s="134"/>
      <c r="X884" s="134"/>
      <c r="Y884" s="133"/>
      <c r="Z884" s="88"/>
      <c r="AA884" s="88"/>
      <c r="AB884" s="132"/>
      <c r="AC884" s="132"/>
      <c r="AD884" s="88"/>
      <c r="AE884" s="88"/>
      <c r="AF884" s="88"/>
      <c r="AG884" s="88"/>
      <c r="AH884" s="88"/>
      <c r="AI884" s="131"/>
      <c r="AJ884" s="88"/>
      <c r="AK884" s="88"/>
      <c r="AL884" s="89"/>
      <c r="AM884" s="88"/>
      <c r="AN884" s="89"/>
      <c r="AO884" s="88"/>
      <c r="AP884" s="88"/>
      <c r="AQ884" s="431"/>
    </row>
    <row r="885" spans="1:43" ht="12.75" customHeight="1">
      <c r="A885" s="157">
        <v>884</v>
      </c>
      <c r="B885" s="418">
        <v>42247</v>
      </c>
      <c r="C885" s="430" t="s">
        <v>1340</v>
      </c>
      <c r="D885" s="430" t="s">
        <v>1250</v>
      </c>
      <c r="E885" s="143" t="s">
        <v>1340</v>
      </c>
      <c r="F885" s="430" t="s">
        <v>1349</v>
      </c>
      <c r="G885" s="359"/>
      <c r="H885" s="430"/>
      <c r="I885" s="359"/>
      <c r="J885" s="430"/>
      <c r="K885" s="430" t="s">
        <v>7127</v>
      </c>
      <c r="L885" s="430" t="s">
        <v>1256</v>
      </c>
      <c r="M885" s="430" t="s">
        <v>7158</v>
      </c>
      <c r="N885" s="430" t="s">
        <v>7125</v>
      </c>
      <c r="O885" s="44">
        <v>300</v>
      </c>
      <c r="P885" s="422"/>
      <c r="Q885" s="422"/>
      <c r="R885" s="431"/>
      <c r="S885" s="431">
        <v>0</v>
      </c>
      <c r="T885" s="431">
        <v>0</v>
      </c>
      <c r="U885" s="431">
        <v>0</v>
      </c>
      <c r="V885" s="431">
        <v>0</v>
      </c>
      <c r="W885" s="431">
        <v>0</v>
      </c>
      <c r="X885" s="431">
        <v>0</v>
      </c>
      <c r="Y885" s="431">
        <v>0</v>
      </c>
      <c r="Z885" s="431">
        <v>0</v>
      </c>
      <c r="AA885" s="431">
        <v>0</v>
      </c>
      <c r="AB885" s="431">
        <v>0</v>
      </c>
      <c r="AC885" s="431">
        <v>0</v>
      </c>
      <c r="AD885" s="431">
        <v>0</v>
      </c>
      <c r="AE885" s="431">
        <v>0</v>
      </c>
      <c r="AF885" s="431">
        <v>0</v>
      </c>
      <c r="AG885" s="431">
        <v>0</v>
      </c>
      <c r="AH885" s="431">
        <v>0</v>
      </c>
      <c r="AI885" s="431">
        <v>300</v>
      </c>
      <c r="AJ885" s="431">
        <v>0</v>
      </c>
      <c r="AK885" s="431">
        <v>0</v>
      </c>
      <c r="AL885" s="432">
        <v>0</v>
      </c>
      <c r="AM885" s="431">
        <v>0</v>
      </c>
      <c r="AN885" s="432">
        <v>0</v>
      </c>
      <c r="AO885" s="431">
        <v>0</v>
      </c>
      <c r="AP885" s="431">
        <v>0</v>
      </c>
      <c r="AQ885" s="431"/>
    </row>
    <row r="886" spans="1:43" ht="12.75" customHeight="1">
      <c r="A886" s="157">
        <v>885</v>
      </c>
      <c r="B886" s="418">
        <v>42247</v>
      </c>
      <c r="C886" s="430" t="s">
        <v>1307</v>
      </c>
      <c r="D886" s="430" t="s">
        <v>1250</v>
      </c>
      <c r="E886" s="430" t="s">
        <v>1307</v>
      </c>
      <c r="F886" s="430" t="s">
        <v>7095</v>
      </c>
      <c r="G886" s="359"/>
      <c r="H886" s="430" t="s">
        <v>7236</v>
      </c>
      <c r="I886" s="359"/>
      <c r="J886" s="430"/>
      <c r="K886" s="430" t="s">
        <v>1259</v>
      </c>
      <c r="L886" s="430" t="s">
        <v>1256</v>
      </c>
      <c r="M886" s="430" t="s">
        <v>7158</v>
      </c>
      <c r="N886" s="430" t="s">
        <v>7125</v>
      </c>
      <c r="O886" s="44">
        <v>35</v>
      </c>
      <c r="P886" s="422"/>
      <c r="Q886" s="422"/>
      <c r="R886" s="431"/>
      <c r="S886" s="431">
        <v>0</v>
      </c>
      <c r="T886" s="431">
        <v>0</v>
      </c>
      <c r="U886" s="431">
        <v>0</v>
      </c>
      <c r="V886" s="431">
        <v>0</v>
      </c>
      <c r="W886" s="431">
        <v>0</v>
      </c>
      <c r="X886" s="431">
        <v>0</v>
      </c>
      <c r="Y886" s="431">
        <v>0</v>
      </c>
      <c r="Z886" s="431">
        <v>0</v>
      </c>
      <c r="AA886" s="431">
        <v>35</v>
      </c>
      <c r="AB886" s="431">
        <v>90</v>
      </c>
      <c r="AC886" s="431">
        <v>0</v>
      </c>
      <c r="AD886" s="431">
        <v>0</v>
      </c>
      <c r="AE886" s="431">
        <v>0</v>
      </c>
      <c r="AF886" s="431">
        <v>0</v>
      </c>
      <c r="AG886" s="431">
        <v>0</v>
      </c>
      <c r="AH886" s="431">
        <v>0</v>
      </c>
      <c r="AI886" s="431">
        <v>0</v>
      </c>
      <c r="AJ886" s="431">
        <v>0</v>
      </c>
      <c r="AK886" s="431">
        <v>0</v>
      </c>
      <c r="AL886" s="432">
        <v>0</v>
      </c>
      <c r="AM886" s="431">
        <v>0</v>
      </c>
      <c r="AN886" s="432">
        <v>0</v>
      </c>
      <c r="AO886" s="431">
        <v>0</v>
      </c>
      <c r="AP886" s="431">
        <v>0</v>
      </c>
      <c r="AQ886" s="431"/>
    </row>
    <row r="887" spans="1:43" ht="12.75" customHeight="1">
      <c r="A887" s="157">
        <v>886</v>
      </c>
      <c r="B887" s="418">
        <v>42247</v>
      </c>
      <c r="C887" s="430" t="s">
        <v>1325</v>
      </c>
      <c r="D887" s="430" t="s">
        <v>1250</v>
      </c>
      <c r="E887" s="430" t="s">
        <v>1325</v>
      </c>
      <c r="F887" s="430" t="s">
        <v>7082</v>
      </c>
      <c r="G887" s="359"/>
      <c r="H887" s="430" t="s">
        <v>7084</v>
      </c>
      <c r="I887" s="359"/>
      <c r="J887" s="430"/>
      <c r="K887" s="430" t="s">
        <v>7127</v>
      </c>
      <c r="L887" s="430" t="s">
        <v>1256</v>
      </c>
      <c r="M887" s="430" t="s">
        <v>7158</v>
      </c>
      <c r="N887" s="430" t="s">
        <v>7125</v>
      </c>
      <c r="O887" s="431">
        <v>20</v>
      </c>
      <c r="P887" s="422">
        <v>20</v>
      </c>
      <c r="Q887" s="422"/>
      <c r="R887" s="431"/>
      <c r="S887" s="431">
        <v>0</v>
      </c>
      <c r="T887" s="431">
        <v>0</v>
      </c>
      <c r="U887" s="431">
        <v>20</v>
      </c>
      <c r="V887" s="431">
        <v>103</v>
      </c>
      <c r="W887" s="431">
        <v>103</v>
      </c>
      <c r="X887" s="431">
        <v>44</v>
      </c>
      <c r="Y887" s="431">
        <v>32</v>
      </c>
      <c r="Z887" s="431">
        <v>0</v>
      </c>
      <c r="AA887" s="431">
        <v>0</v>
      </c>
      <c r="AB887" s="431">
        <v>0</v>
      </c>
      <c r="AC887" s="431">
        <v>20</v>
      </c>
      <c r="AD887" s="431">
        <v>0</v>
      </c>
      <c r="AE887" s="431">
        <v>0</v>
      </c>
      <c r="AF887" s="431">
        <v>0</v>
      </c>
      <c r="AG887" s="431">
        <v>0</v>
      </c>
      <c r="AH887" s="431">
        <v>0</v>
      </c>
      <c r="AI887" s="431">
        <v>21</v>
      </c>
      <c r="AJ887" s="431">
        <v>0</v>
      </c>
      <c r="AK887" s="431">
        <v>0</v>
      </c>
      <c r="AL887" s="432">
        <v>27</v>
      </c>
      <c r="AM887" s="431">
        <v>0</v>
      </c>
      <c r="AN887" s="432">
        <v>0</v>
      </c>
      <c r="AO887" s="431">
        <v>0</v>
      </c>
      <c r="AP887" s="431">
        <v>0</v>
      </c>
      <c r="AQ887" s="431"/>
    </row>
    <row r="888" spans="1:43" ht="12.75" customHeight="1">
      <c r="A888" s="157">
        <v>887</v>
      </c>
      <c r="B888" s="418">
        <v>42247</v>
      </c>
      <c r="C888" s="430" t="s">
        <v>1325</v>
      </c>
      <c r="D888" s="430" t="s">
        <v>1250</v>
      </c>
      <c r="E888" s="430" t="s">
        <v>1325</v>
      </c>
      <c r="F888" s="430" t="s">
        <v>7104</v>
      </c>
      <c r="G888" s="359"/>
      <c r="H888" s="430" t="s">
        <v>7287</v>
      </c>
      <c r="I888" s="359"/>
      <c r="J888" s="430"/>
      <c r="K888" s="430" t="s">
        <v>7127</v>
      </c>
      <c r="L888" s="430" t="s">
        <v>1256</v>
      </c>
      <c r="M888" s="430" t="s">
        <v>7158</v>
      </c>
      <c r="N888" s="430" t="s">
        <v>7125</v>
      </c>
      <c r="O888" s="431">
        <v>310</v>
      </c>
      <c r="P888" s="422">
        <v>310</v>
      </c>
      <c r="Q888" s="422"/>
      <c r="R888" s="431"/>
      <c r="S888" s="431">
        <v>0</v>
      </c>
      <c r="T888" s="431">
        <v>0</v>
      </c>
      <c r="U888" s="431">
        <v>310</v>
      </c>
      <c r="V888" s="431">
        <v>1860</v>
      </c>
      <c r="W888" s="431">
        <v>1860</v>
      </c>
      <c r="X888" s="431">
        <v>620</v>
      </c>
      <c r="Y888" s="431">
        <v>310</v>
      </c>
      <c r="Z888" s="431">
        <v>0</v>
      </c>
      <c r="AA888" s="431">
        <v>0</v>
      </c>
      <c r="AB888" s="431">
        <v>310</v>
      </c>
      <c r="AC888" s="431">
        <v>0</v>
      </c>
      <c r="AD888" s="431">
        <v>0</v>
      </c>
      <c r="AE888" s="431">
        <v>0</v>
      </c>
      <c r="AF888" s="431">
        <v>0</v>
      </c>
      <c r="AG888" s="431">
        <v>0</v>
      </c>
      <c r="AH888" s="431">
        <v>0</v>
      </c>
      <c r="AI888" s="431">
        <v>310</v>
      </c>
      <c r="AJ888" s="431">
        <v>0</v>
      </c>
      <c r="AK888" s="431">
        <v>0</v>
      </c>
      <c r="AL888" s="431">
        <v>310</v>
      </c>
      <c r="AM888" s="431">
        <v>0</v>
      </c>
      <c r="AN888" s="431">
        <v>0</v>
      </c>
      <c r="AO888" s="431">
        <v>0</v>
      </c>
      <c r="AP888" s="431">
        <v>0</v>
      </c>
      <c r="AQ888" s="431"/>
    </row>
    <row r="889" spans="1:43" ht="12.75" customHeight="1">
      <c r="A889" s="157">
        <v>888</v>
      </c>
      <c r="B889" s="418">
        <v>42247</v>
      </c>
      <c r="C889" s="430" t="s">
        <v>1325</v>
      </c>
      <c r="D889" s="430" t="s">
        <v>1250</v>
      </c>
      <c r="E889" s="430" t="s">
        <v>1325</v>
      </c>
      <c r="F889" s="430" t="s">
        <v>7104</v>
      </c>
      <c r="G889" s="359"/>
      <c r="H889" s="430" t="s">
        <v>7105</v>
      </c>
      <c r="I889" s="359"/>
      <c r="J889" s="430"/>
      <c r="K889" s="430" t="s">
        <v>7127</v>
      </c>
      <c r="L889" s="430" t="s">
        <v>1256</v>
      </c>
      <c r="M889" s="430" t="s">
        <v>7158</v>
      </c>
      <c r="N889" s="430" t="s">
        <v>7125</v>
      </c>
      <c r="O889" s="431">
        <v>1</v>
      </c>
      <c r="P889" s="422">
        <v>1</v>
      </c>
      <c r="Q889" s="422"/>
      <c r="R889" s="431"/>
      <c r="S889" s="431">
        <v>0</v>
      </c>
      <c r="T889" s="431">
        <v>0</v>
      </c>
      <c r="U889" s="431">
        <v>1</v>
      </c>
      <c r="V889" s="431">
        <v>5</v>
      </c>
      <c r="W889" s="431">
        <v>5</v>
      </c>
      <c r="X889" s="431">
        <v>1</v>
      </c>
      <c r="Y889" s="431">
        <v>1</v>
      </c>
      <c r="Z889" s="431">
        <v>0</v>
      </c>
      <c r="AA889" s="431">
        <v>0</v>
      </c>
      <c r="AB889" s="431">
        <v>1</v>
      </c>
      <c r="AC889" s="431">
        <v>0</v>
      </c>
      <c r="AD889" s="431">
        <v>0</v>
      </c>
      <c r="AE889" s="431">
        <v>0</v>
      </c>
      <c r="AF889" s="431">
        <v>0</v>
      </c>
      <c r="AG889" s="431">
        <v>0</v>
      </c>
      <c r="AH889" s="431">
        <v>0</v>
      </c>
      <c r="AI889" s="431">
        <v>1</v>
      </c>
      <c r="AJ889" s="431">
        <v>0</v>
      </c>
      <c r="AK889" s="431">
        <v>0</v>
      </c>
      <c r="AL889" s="431">
        <v>1</v>
      </c>
      <c r="AM889" s="431">
        <v>0</v>
      </c>
      <c r="AN889" s="431">
        <v>0</v>
      </c>
      <c r="AO889" s="431">
        <v>0</v>
      </c>
      <c r="AP889" s="431">
        <v>0</v>
      </c>
      <c r="AQ889" s="431"/>
    </row>
    <row r="890" spans="1:43" ht="12.75" customHeight="1">
      <c r="A890" s="157">
        <v>889</v>
      </c>
      <c r="B890" s="418">
        <v>42247</v>
      </c>
      <c r="C890" s="430" t="s">
        <v>1313</v>
      </c>
      <c r="D890" s="430" t="s">
        <v>1250</v>
      </c>
      <c r="E890" s="430" t="s">
        <v>1313</v>
      </c>
      <c r="F890" s="430" t="s">
        <v>7085</v>
      </c>
      <c r="G890" s="359"/>
      <c r="H890" s="430" t="s">
        <v>7092</v>
      </c>
      <c r="I890" s="359"/>
      <c r="J890" s="430"/>
      <c r="K890" s="430" t="s">
        <v>1259</v>
      </c>
      <c r="L890" s="430" t="s">
        <v>1256</v>
      </c>
      <c r="M890" s="430" t="s">
        <v>7158</v>
      </c>
      <c r="N890" s="430" t="s">
        <v>7125</v>
      </c>
      <c r="O890" s="44">
        <v>220</v>
      </c>
      <c r="P890" s="422"/>
      <c r="Q890" s="422"/>
      <c r="R890" s="431"/>
      <c r="S890" s="431">
        <v>0</v>
      </c>
      <c r="T890" s="431">
        <v>0</v>
      </c>
      <c r="U890" s="431">
        <v>220</v>
      </c>
      <c r="V890" s="431">
        <v>0</v>
      </c>
      <c r="W890" s="431">
        <v>0</v>
      </c>
      <c r="X890" s="431">
        <v>220</v>
      </c>
      <c r="Y890" s="431">
        <v>0</v>
      </c>
      <c r="Z890" s="431">
        <v>0</v>
      </c>
      <c r="AA890" s="431">
        <v>0</v>
      </c>
      <c r="AB890" s="431">
        <v>0</v>
      </c>
      <c r="AC890" s="431">
        <v>0</v>
      </c>
      <c r="AD890" s="431">
        <v>0</v>
      </c>
      <c r="AE890" s="431">
        <v>0</v>
      </c>
      <c r="AF890" s="431">
        <v>0</v>
      </c>
      <c r="AG890" s="431">
        <v>0</v>
      </c>
      <c r="AH890" s="431">
        <v>0</v>
      </c>
      <c r="AI890" s="431">
        <v>0</v>
      </c>
      <c r="AJ890" s="431">
        <v>0</v>
      </c>
      <c r="AK890" s="431">
        <v>0</v>
      </c>
      <c r="AL890" s="432">
        <v>0</v>
      </c>
      <c r="AM890" s="431">
        <v>0</v>
      </c>
      <c r="AN890" s="432">
        <v>0</v>
      </c>
      <c r="AO890" s="431">
        <v>0</v>
      </c>
      <c r="AP890" s="431">
        <v>0</v>
      </c>
      <c r="AQ890" s="431"/>
    </row>
    <row r="891" spans="1:43" ht="12.75" customHeight="1">
      <c r="A891" s="157">
        <v>890</v>
      </c>
      <c r="B891" s="418">
        <v>42247</v>
      </c>
      <c r="C891" s="430" t="s">
        <v>1268</v>
      </c>
      <c r="D891" s="430" t="s">
        <v>1248</v>
      </c>
      <c r="E891" s="430" t="s">
        <v>1268</v>
      </c>
      <c r="F891" s="430" t="s">
        <v>7087</v>
      </c>
      <c r="G891" s="359"/>
      <c r="H891" s="430" t="s">
        <v>7088</v>
      </c>
      <c r="I891" s="359"/>
      <c r="J891" s="430"/>
      <c r="K891" s="430" t="s">
        <v>7127</v>
      </c>
      <c r="L891" s="430" t="s">
        <v>1256</v>
      </c>
      <c r="M891" s="430" t="s">
        <v>7158</v>
      </c>
      <c r="N891" s="430" t="s">
        <v>7125</v>
      </c>
      <c r="O891" s="431">
        <v>140</v>
      </c>
      <c r="P891" s="422">
        <v>140</v>
      </c>
      <c r="Q891" s="422"/>
      <c r="R891" s="431"/>
      <c r="S891" s="431">
        <v>0</v>
      </c>
      <c r="T891" s="431">
        <v>0</v>
      </c>
      <c r="U891" s="431">
        <v>140</v>
      </c>
      <c r="V891" s="431">
        <v>840</v>
      </c>
      <c r="W891" s="431">
        <v>0</v>
      </c>
      <c r="X891" s="431">
        <v>140</v>
      </c>
      <c r="Y891" s="431">
        <v>140</v>
      </c>
      <c r="Z891" s="431">
        <v>0</v>
      </c>
      <c r="AA891" s="431">
        <v>140</v>
      </c>
      <c r="AB891" s="431">
        <v>0</v>
      </c>
      <c r="AC891" s="431">
        <v>0</v>
      </c>
      <c r="AD891" s="431">
        <v>0</v>
      </c>
      <c r="AE891" s="431">
        <v>0</v>
      </c>
      <c r="AF891" s="431">
        <v>0</v>
      </c>
      <c r="AG891" s="431">
        <v>0</v>
      </c>
      <c r="AH891" s="431">
        <v>0</v>
      </c>
      <c r="AI891" s="431">
        <v>140</v>
      </c>
      <c r="AJ891" s="431">
        <v>0</v>
      </c>
      <c r="AK891" s="431">
        <v>0</v>
      </c>
      <c r="AL891" s="432">
        <v>0</v>
      </c>
      <c r="AM891" s="431">
        <v>0</v>
      </c>
      <c r="AN891" s="432">
        <v>0</v>
      </c>
      <c r="AO891" s="431">
        <v>0</v>
      </c>
      <c r="AP891" s="431">
        <v>0</v>
      </c>
      <c r="AQ891" s="431"/>
    </row>
    <row r="892" spans="1:43" ht="12.75" customHeight="1">
      <c r="A892" s="157">
        <v>891</v>
      </c>
      <c r="B892" s="418">
        <v>42247</v>
      </c>
      <c r="C892" s="430" t="s">
        <v>1293</v>
      </c>
      <c r="D892" s="430" t="s">
        <v>1248</v>
      </c>
      <c r="E892" s="430" t="s">
        <v>1293</v>
      </c>
      <c r="F892" s="430" t="s">
        <v>7228</v>
      </c>
      <c r="G892" s="359"/>
      <c r="H892" s="430" t="s">
        <v>7229</v>
      </c>
      <c r="I892" s="359"/>
      <c r="J892" s="430"/>
      <c r="K892" s="430" t="s">
        <v>7127</v>
      </c>
      <c r="L892" s="430" t="s">
        <v>1256</v>
      </c>
      <c r="M892" s="430" t="s">
        <v>7158</v>
      </c>
      <c r="N892" s="430" t="s">
        <v>7125</v>
      </c>
      <c r="O892" s="44">
        <v>86</v>
      </c>
      <c r="P892" s="422"/>
      <c r="Q892" s="422"/>
      <c r="R892" s="431"/>
      <c r="S892" s="431">
        <v>0</v>
      </c>
      <c r="T892" s="431">
        <v>0</v>
      </c>
      <c r="U892" s="431">
        <v>86</v>
      </c>
      <c r="V892" s="431">
        <v>516</v>
      </c>
      <c r="W892" s="431">
        <v>0</v>
      </c>
      <c r="X892" s="431">
        <v>86</v>
      </c>
      <c r="Y892" s="431">
        <v>86</v>
      </c>
      <c r="Z892" s="431">
        <v>0</v>
      </c>
      <c r="AA892" s="431">
        <v>0</v>
      </c>
      <c r="AB892" s="431">
        <v>0</v>
      </c>
      <c r="AC892" s="431">
        <v>0</v>
      </c>
      <c r="AD892" s="431">
        <v>0</v>
      </c>
      <c r="AE892" s="431">
        <v>0</v>
      </c>
      <c r="AF892" s="431">
        <v>0</v>
      </c>
      <c r="AG892" s="431">
        <v>0</v>
      </c>
      <c r="AH892" s="431">
        <v>0</v>
      </c>
      <c r="AI892" s="431">
        <v>135</v>
      </c>
      <c r="AJ892" s="431">
        <v>0</v>
      </c>
      <c r="AK892" s="431">
        <v>0</v>
      </c>
      <c r="AL892" s="432">
        <v>0</v>
      </c>
      <c r="AM892" s="431">
        <v>0</v>
      </c>
      <c r="AN892" s="432">
        <v>0</v>
      </c>
      <c r="AO892" s="431">
        <v>0</v>
      </c>
      <c r="AP892" s="431">
        <v>0</v>
      </c>
      <c r="AQ892" s="431"/>
    </row>
    <row r="893" spans="1:43" ht="12.75" customHeight="1">
      <c r="A893" s="157">
        <v>892</v>
      </c>
      <c r="B893" s="418">
        <v>42247</v>
      </c>
      <c r="C893" s="430" t="s">
        <v>1308</v>
      </c>
      <c r="D893" s="430" t="s">
        <v>1250</v>
      </c>
      <c r="E893" s="430" t="s">
        <v>1308</v>
      </c>
      <c r="F893" s="430" t="s">
        <v>1347</v>
      </c>
      <c r="G893" s="359"/>
      <c r="H893" s="430" t="s">
        <v>7110</v>
      </c>
      <c r="I893" s="359"/>
      <c r="J893" s="430"/>
      <c r="K893" s="430" t="s">
        <v>7127</v>
      </c>
      <c r="L893" s="430" t="s">
        <v>1256</v>
      </c>
      <c r="M893" s="430" t="s">
        <v>7158</v>
      </c>
      <c r="N893" s="430" t="s">
        <v>7125</v>
      </c>
      <c r="O893" s="93" t="s">
        <v>7361</v>
      </c>
      <c r="P893" s="422"/>
      <c r="Q893" s="213"/>
      <c r="R893" s="431"/>
      <c r="S893" s="431">
        <v>0</v>
      </c>
      <c r="T893" s="431">
        <v>0</v>
      </c>
      <c r="U893" s="431">
        <v>7</v>
      </c>
      <c r="V893" s="431">
        <v>155</v>
      </c>
      <c r="W893" s="431">
        <v>143</v>
      </c>
      <c r="X893" s="431">
        <v>2</v>
      </c>
      <c r="Y893" s="431">
        <v>0</v>
      </c>
      <c r="Z893" s="431">
        <v>0</v>
      </c>
      <c r="AA893" s="431">
        <v>1</v>
      </c>
      <c r="AB893" s="431">
        <v>1</v>
      </c>
      <c r="AC893" s="431">
        <v>0</v>
      </c>
      <c r="AD893" s="431">
        <v>0</v>
      </c>
      <c r="AE893" s="431">
        <v>0</v>
      </c>
      <c r="AF893" s="431">
        <v>0</v>
      </c>
      <c r="AG893" s="431">
        <v>0</v>
      </c>
      <c r="AH893" s="431">
        <v>0</v>
      </c>
      <c r="AI893" s="431">
        <v>110</v>
      </c>
      <c r="AJ893" s="431">
        <v>0</v>
      </c>
      <c r="AK893" s="431">
        <v>0</v>
      </c>
      <c r="AL893" s="432">
        <v>0</v>
      </c>
      <c r="AM893" s="431">
        <v>0</v>
      </c>
      <c r="AN893" s="432">
        <v>0</v>
      </c>
      <c r="AO893" s="431">
        <v>0</v>
      </c>
      <c r="AP893" s="431">
        <v>0</v>
      </c>
      <c r="AQ893" s="431"/>
    </row>
    <row r="894" spans="1:43" ht="12.75" customHeight="1">
      <c r="A894" s="157">
        <v>893</v>
      </c>
      <c r="B894" s="418">
        <v>42247</v>
      </c>
      <c r="C894" s="430" t="s">
        <v>1308</v>
      </c>
      <c r="D894" s="430" t="s">
        <v>1250</v>
      </c>
      <c r="E894" s="430" t="s">
        <v>1308</v>
      </c>
      <c r="F894" s="430" t="s">
        <v>1347</v>
      </c>
      <c r="G894" s="359"/>
      <c r="H894" s="430" t="s">
        <v>1348</v>
      </c>
      <c r="I894" s="359"/>
      <c r="J894" s="430"/>
      <c r="K894" s="430" t="s">
        <v>7127</v>
      </c>
      <c r="L894" s="430" t="s">
        <v>1256</v>
      </c>
      <c r="M894" s="430" t="s">
        <v>7158</v>
      </c>
      <c r="N894" s="430" t="s">
        <v>7125</v>
      </c>
      <c r="O894" s="44">
        <v>1300</v>
      </c>
      <c r="P894" s="422"/>
      <c r="Q894" s="422"/>
      <c r="R894" s="431"/>
      <c r="S894" s="431">
        <v>0</v>
      </c>
      <c r="T894" s="431">
        <v>0</v>
      </c>
      <c r="U894" s="431">
        <v>0</v>
      </c>
      <c r="V894" s="431">
        <v>0</v>
      </c>
      <c r="W894" s="431">
        <v>0</v>
      </c>
      <c r="X894" s="431">
        <v>0</v>
      </c>
      <c r="Y894" s="431">
        <v>0</v>
      </c>
      <c r="Z894" s="431">
        <v>0</v>
      </c>
      <c r="AA894" s="431">
        <v>0</v>
      </c>
      <c r="AB894" s="431">
        <v>0</v>
      </c>
      <c r="AC894" s="431">
        <v>0</v>
      </c>
      <c r="AD894" s="431">
        <v>0</v>
      </c>
      <c r="AE894" s="431">
        <v>0</v>
      </c>
      <c r="AF894" s="431">
        <v>0</v>
      </c>
      <c r="AG894" s="431">
        <v>0</v>
      </c>
      <c r="AH894" s="431">
        <v>0</v>
      </c>
      <c r="AI894" s="431">
        <v>1300</v>
      </c>
      <c r="AJ894" s="431">
        <v>0</v>
      </c>
      <c r="AK894" s="431">
        <v>0</v>
      </c>
      <c r="AL894" s="432">
        <v>0</v>
      </c>
      <c r="AM894" s="431">
        <v>0</v>
      </c>
      <c r="AN894" s="432">
        <v>0</v>
      </c>
      <c r="AO894" s="431">
        <v>0</v>
      </c>
      <c r="AP894" s="431">
        <v>0</v>
      </c>
      <c r="AQ894" s="431"/>
    </row>
    <row r="895" spans="1:43" ht="12.75" customHeight="1">
      <c r="A895" s="157">
        <v>894</v>
      </c>
      <c r="B895" s="418">
        <v>42247</v>
      </c>
      <c r="C895" s="430" t="s">
        <v>1308</v>
      </c>
      <c r="D895" s="430" t="s">
        <v>1250</v>
      </c>
      <c r="E895" s="430" t="s">
        <v>1308</v>
      </c>
      <c r="F895" s="430" t="s">
        <v>7095</v>
      </c>
      <c r="G895" s="359"/>
      <c r="H895" s="430" t="s">
        <v>7237</v>
      </c>
      <c r="I895" s="359"/>
      <c r="J895" s="430"/>
      <c r="K895" s="430" t="s">
        <v>1259</v>
      </c>
      <c r="L895" s="430" t="s">
        <v>1256</v>
      </c>
      <c r="M895" s="430" t="s">
        <v>7158</v>
      </c>
      <c r="N895" s="430" t="s">
        <v>7125</v>
      </c>
      <c r="O895" s="431">
        <v>40</v>
      </c>
      <c r="P895" s="431">
        <v>40</v>
      </c>
      <c r="Q895" s="422"/>
      <c r="R895" s="431"/>
      <c r="S895" s="431">
        <v>0</v>
      </c>
      <c r="T895" s="431">
        <v>0</v>
      </c>
      <c r="U895" s="431">
        <v>40</v>
      </c>
      <c r="V895" s="431">
        <v>240</v>
      </c>
      <c r="W895" s="431">
        <v>0</v>
      </c>
      <c r="X895" s="431">
        <v>40</v>
      </c>
      <c r="Y895" s="431">
        <v>40</v>
      </c>
      <c r="Z895" s="431">
        <v>0</v>
      </c>
      <c r="AA895" s="431">
        <v>0</v>
      </c>
      <c r="AB895" s="431">
        <v>40</v>
      </c>
      <c r="AC895" s="431">
        <v>0</v>
      </c>
      <c r="AD895" s="431">
        <v>0</v>
      </c>
      <c r="AE895" s="431">
        <v>0</v>
      </c>
      <c r="AF895" s="431">
        <v>0</v>
      </c>
      <c r="AG895" s="431">
        <v>0</v>
      </c>
      <c r="AH895" s="431">
        <v>0</v>
      </c>
      <c r="AI895" s="431">
        <v>0</v>
      </c>
      <c r="AJ895" s="431">
        <v>0</v>
      </c>
      <c r="AK895" s="431">
        <v>0</v>
      </c>
      <c r="AL895" s="432">
        <v>0</v>
      </c>
      <c r="AM895" s="431">
        <v>0</v>
      </c>
      <c r="AN895" s="432">
        <v>0</v>
      </c>
      <c r="AO895" s="431">
        <v>0</v>
      </c>
      <c r="AP895" s="431">
        <v>0</v>
      </c>
      <c r="AQ895" s="431"/>
    </row>
    <row r="896" spans="1:43" ht="12.75" customHeight="1">
      <c r="A896" s="157">
        <v>895</v>
      </c>
      <c r="B896" s="418">
        <v>42247</v>
      </c>
      <c r="C896" s="430" t="s">
        <v>1308</v>
      </c>
      <c r="D896" s="430" t="s">
        <v>1250</v>
      </c>
      <c r="E896" s="430" t="s">
        <v>1308</v>
      </c>
      <c r="F896" s="430" t="s">
        <v>7095</v>
      </c>
      <c r="G896" s="359"/>
      <c r="H896" s="430" t="s">
        <v>7103</v>
      </c>
      <c r="I896" s="359"/>
      <c r="J896" s="430"/>
      <c r="K896" s="430" t="s">
        <v>1259</v>
      </c>
      <c r="L896" s="430" t="s">
        <v>1256</v>
      </c>
      <c r="M896" s="430" t="s">
        <v>7158</v>
      </c>
      <c r="N896" s="430" t="s">
        <v>7125</v>
      </c>
      <c r="O896" s="431">
        <v>661</v>
      </c>
      <c r="P896" s="431">
        <v>661</v>
      </c>
      <c r="Q896" s="422"/>
      <c r="R896" s="431"/>
      <c r="S896" s="431">
        <v>0</v>
      </c>
      <c r="T896" s="431">
        <v>0</v>
      </c>
      <c r="U896" s="431">
        <v>661</v>
      </c>
      <c r="V896" s="431">
        <v>3966</v>
      </c>
      <c r="W896" s="431">
        <v>0</v>
      </c>
      <c r="X896" s="431">
        <v>661</v>
      </c>
      <c r="Y896" s="431">
        <v>661</v>
      </c>
      <c r="Z896" s="431">
        <v>0</v>
      </c>
      <c r="AA896" s="431">
        <v>0</v>
      </c>
      <c r="AB896" s="431">
        <v>661</v>
      </c>
      <c r="AC896" s="431">
        <v>0</v>
      </c>
      <c r="AD896" s="431">
        <v>0</v>
      </c>
      <c r="AE896" s="431">
        <v>0</v>
      </c>
      <c r="AF896" s="431">
        <v>0</v>
      </c>
      <c r="AG896" s="431">
        <v>0</v>
      </c>
      <c r="AH896" s="431">
        <v>0</v>
      </c>
      <c r="AI896" s="431">
        <v>0</v>
      </c>
      <c r="AJ896" s="431">
        <v>0</v>
      </c>
      <c r="AK896" s="431">
        <v>0</v>
      </c>
      <c r="AL896" s="431">
        <v>0</v>
      </c>
      <c r="AM896" s="431">
        <v>0</v>
      </c>
      <c r="AN896" s="431">
        <v>0</v>
      </c>
      <c r="AO896" s="431">
        <v>0</v>
      </c>
      <c r="AP896" s="431">
        <v>0</v>
      </c>
      <c r="AQ896" s="431"/>
    </row>
    <row r="897" spans="1:43" ht="12.75" customHeight="1">
      <c r="A897" s="157">
        <v>896</v>
      </c>
      <c r="B897" s="418">
        <v>42247</v>
      </c>
      <c r="C897" s="430" t="s">
        <v>1308</v>
      </c>
      <c r="D897" s="430" t="s">
        <v>1250</v>
      </c>
      <c r="E897" s="430" t="s">
        <v>1308</v>
      </c>
      <c r="F897" s="430" t="s">
        <v>7095</v>
      </c>
      <c r="G897" s="359"/>
      <c r="H897" s="430" t="s">
        <v>7295</v>
      </c>
      <c r="I897" s="359"/>
      <c r="J897" s="430"/>
      <c r="K897" s="430" t="s">
        <v>1259</v>
      </c>
      <c r="L897" s="430" t="s">
        <v>1256</v>
      </c>
      <c r="M897" s="430" t="s">
        <v>7158</v>
      </c>
      <c r="N897" s="430" t="s">
        <v>7125</v>
      </c>
      <c r="O897" s="431">
        <v>173</v>
      </c>
      <c r="P897" s="431">
        <v>173</v>
      </c>
      <c r="Q897" s="422"/>
      <c r="R897" s="431"/>
      <c r="S897" s="431">
        <v>0</v>
      </c>
      <c r="T897" s="431">
        <v>0</v>
      </c>
      <c r="U897" s="431">
        <v>173</v>
      </c>
      <c r="V897" s="431">
        <v>1038</v>
      </c>
      <c r="W897" s="431">
        <v>0</v>
      </c>
      <c r="X897" s="431">
        <v>173</v>
      </c>
      <c r="Y897" s="431">
        <v>173</v>
      </c>
      <c r="Z897" s="431">
        <v>0</v>
      </c>
      <c r="AA897" s="431">
        <v>0</v>
      </c>
      <c r="AB897" s="431">
        <v>173</v>
      </c>
      <c r="AC897" s="431">
        <v>0</v>
      </c>
      <c r="AD897" s="431">
        <v>0</v>
      </c>
      <c r="AE897" s="431">
        <v>0</v>
      </c>
      <c r="AF897" s="431">
        <v>0</v>
      </c>
      <c r="AG897" s="431">
        <v>0</v>
      </c>
      <c r="AH897" s="431">
        <v>0</v>
      </c>
      <c r="AI897" s="431">
        <v>0</v>
      </c>
      <c r="AJ897" s="431">
        <v>0</v>
      </c>
      <c r="AK897" s="431">
        <v>0</v>
      </c>
      <c r="AL897" s="432">
        <v>0</v>
      </c>
      <c r="AM897" s="431">
        <v>0</v>
      </c>
      <c r="AN897" s="432">
        <v>0</v>
      </c>
      <c r="AO897" s="431">
        <v>0</v>
      </c>
      <c r="AP897" s="431">
        <v>0</v>
      </c>
      <c r="AQ897" s="431"/>
    </row>
    <row r="898" spans="1:43" ht="12.75" customHeight="1">
      <c r="A898" s="157">
        <v>897</v>
      </c>
      <c r="B898" s="418">
        <v>42247</v>
      </c>
      <c r="C898" s="430" t="s">
        <v>1308</v>
      </c>
      <c r="D898" s="430" t="s">
        <v>1250</v>
      </c>
      <c r="E898" s="430" t="s">
        <v>1308</v>
      </c>
      <c r="F898" s="430" t="s">
        <v>7095</v>
      </c>
      <c r="G898" s="359"/>
      <c r="H898" s="430" t="s">
        <v>7332</v>
      </c>
      <c r="I898" s="359"/>
      <c r="J898" s="430"/>
      <c r="K898" s="430" t="s">
        <v>1259</v>
      </c>
      <c r="L898" s="430" t="s">
        <v>1256</v>
      </c>
      <c r="M898" s="430" t="s">
        <v>7158</v>
      </c>
      <c r="N898" s="430" t="s">
        <v>7125</v>
      </c>
      <c r="O898" s="431">
        <v>30</v>
      </c>
      <c r="P898" s="431">
        <v>30</v>
      </c>
      <c r="Q898" s="422"/>
      <c r="R898" s="431"/>
      <c r="S898" s="431">
        <v>0</v>
      </c>
      <c r="T898" s="431">
        <v>0</v>
      </c>
      <c r="U898" s="431">
        <v>30</v>
      </c>
      <c r="V898" s="431">
        <v>180</v>
      </c>
      <c r="W898" s="431">
        <v>0</v>
      </c>
      <c r="X898" s="431">
        <v>30</v>
      </c>
      <c r="Y898" s="431">
        <v>30</v>
      </c>
      <c r="Z898" s="431">
        <v>0</v>
      </c>
      <c r="AA898" s="431">
        <v>0</v>
      </c>
      <c r="AB898" s="431">
        <v>30</v>
      </c>
      <c r="AC898" s="431">
        <v>0</v>
      </c>
      <c r="AD898" s="431">
        <v>0</v>
      </c>
      <c r="AE898" s="431">
        <v>0</v>
      </c>
      <c r="AF898" s="431">
        <v>0</v>
      </c>
      <c r="AG898" s="431">
        <v>0</v>
      </c>
      <c r="AH898" s="431">
        <v>0</v>
      </c>
      <c r="AI898" s="431">
        <v>0</v>
      </c>
      <c r="AJ898" s="431">
        <v>0</v>
      </c>
      <c r="AK898" s="431">
        <v>0</v>
      </c>
      <c r="AL898" s="431">
        <v>0</v>
      </c>
      <c r="AM898" s="431">
        <v>0</v>
      </c>
      <c r="AN898" s="431">
        <v>0</v>
      </c>
      <c r="AO898" s="431">
        <v>0</v>
      </c>
      <c r="AP898" s="431">
        <v>0</v>
      </c>
      <c r="AQ898" s="431"/>
    </row>
    <row r="899" spans="1:43" ht="12.75" customHeight="1">
      <c r="A899" s="157">
        <v>898</v>
      </c>
      <c r="B899" s="418">
        <v>42247</v>
      </c>
      <c r="C899" s="430" t="s">
        <v>1308</v>
      </c>
      <c r="D899" s="430" t="s">
        <v>1250</v>
      </c>
      <c r="E899" s="430" t="s">
        <v>1308</v>
      </c>
      <c r="F899" s="430" t="s">
        <v>7095</v>
      </c>
      <c r="G899" s="359"/>
      <c r="H899" s="430" t="s">
        <v>7096</v>
      </c>
      <c r="I899" s="359"/>
      <c r="J899" s="430"/>
      <c r="K899" s="430" t="s">
        <v>1259</v>
      </c>
      <c r="L899" s="430" t="s">
        <v>1256</v>
      </c>
      <c r="M899" s="430" t="s">
        <v>7158</v>
      </c>
      <c r="N899" s="430" t="s">
        <v>7125</v>
      </c>
      <c r="O899" s="431">
        <v>949</v>
      </c>
      <c r="P899" s="431">
        <v>949</v>
      </c>
      <c r="Q899" s="422"/>
      <c r="R899" s="431"/>
      <c r="S899" s="431">
        <v>0</v>
      </c>
      <c r="T899" s="431">
        <v>0</v>
      </c>
      <c r="U899" s="431">
        <v>949</v>
      </c>
      <c r="V899" s="431">
        <v>5694</v>
      </c>
      <c r="W899" s="431">
        <v>0</v>
      </c>
      <c r="X899" s="431">
        <v>949</v>
      </c>
      <c r="Y899" s="431">
        <v>949</v>
      </c>
      <c r="Z899" s="431">
        <v>0</v>
      </c>
      <c r="AA899" s="431">
        <v>0</v>
      </c>
      <c r="AB899" s="431">
        <v>949</v>
      </c>
      <c r="AC899" s="431">
        <v>0</v>
      </c>
      <c r="AD899" s="431">
        <v>0</v>
      </c>
      <c r="AE899" s="431">
        <v>0</v>
      </c>
      <c r="AF899" s="431">
        <v>0</v>
      </c>
      <c r="AG899" s="431">
        <v>699</v>
      </c>
      <c r="AH899" s="431">
        <v>0</v>
      </c>
      <c r="AI899" s="431">
        <v>0</v>
      </c>
      <c r="AJ899" s="431">
        <v>0</v>
      </c>
      <c r="AK899" s="431">
        <v>0</v>
      </c>
      <c r="AL899" s="432">
        <v>0</v>
      </c>
      <c r="AM899" s="431">
        <v>0</v>
      </c>
      <c r="AN899" s="432">
        <v>0</v>
      </c>
      <c r="AO899" s="431">
        <v>0</v>
      </c>
      <c r="AP899" s="431">
        <v>0</v>
      </c>
      <c r="AQ899" s="431"/>
    </row>
    <row r="900" spans="1:43" ht="12.75" customHeight="1">
      <c r="A900" s="157">
        <v>899</v>
      </c>
      <c r="B900" s="418">
        <v>42247</v>
      </c>
      <c r="C900" s="430" t="s">
        <v>1308</v>
      </c>
      <c r="D900" s="430" t="s">
        <v>1250</v>
      </c>
      <c r="E900" s="430" t="s">
        <v>1308</v>
      </c>
      <c r="F900" s="430" t="s">
        <v>7095</v>
      </c>
      <c r="G900" s="359"/>
      <c r="H900" s="430" t="s">
        <v>7236</v>
      </c>
      <c r="I900" s="359"/>
      <c r="J900" s="430"/>
      <c r="K900" s="430" t="s">
        <v>1259</v>
      </c>
      <c r="L900" s="430" t="s">
        <v>1256</v>
      </c>
      <c r="M900" s="430" t="s">
        <v>7158</v>
      </c>
      <c r="N900" s="430" t="s">
        <v>7125</v>
      </c>
      <c r="O900" s="431">
        <v>730</v>
      </c>
      <c r="P900" s="431">
        <v>730</v>
      </c>
      <c r="Q900" s="422"/>
      <c r="R900" s="431"/>
      <c r="S900" s="431">
        <v>0</v>
      </c>
      <c r="T900" s="431">
        <v>0</v>
      </c>
      <c r="U900" s="431">
        <v>730</v>
      </c>
      <c r="V900" s="431">
        <v>4380</v>
      </c>
      <c r="W900" s="431">
        <v>0</v>
      </c>
      <c r="X900" s="431">
        <v>730</v>
      </c>
      <c r="Y900" s="431">
        <v>730</v>
      </c>
      <c r="Z900" s="431">
        <v>0</v>
      </c>
      <c r="AA900" s="431">
        <v>0</v>
      </c>
      <c r="AB900" s="431">
        <v>730</v>
      </c>
      <c r="AC900" s="431">
        <v>0</v>
      </c>
      <c r="AD900" s="431">
        <v>0</v>
      </c>
      <c r="AE900" s="431">
        <v>0</v>
      </c>
      <c r="AF900" s="431">
        <v>0</v>
      </c>
      <c r="AG900" s="431">
        <v>0</v>
      </c>
      <c r="AH900" s="431">
        <v>0</v>
      </c>
      <c r="AI900" s="431">
        <v>0</v>
      </c>
      <c r="AJ900" s="431">
        <v>0</v>
      </c>
      <c r="AK900" s="431">
        <v>0</v>
      </c>
      <c r="AL900" s="432">
        <v>0</v>
      </c>
      <c r="AM900" s="431">
        <v>0</v>
      </c>
      <c r="AN900" s="432">
        <v>0</v>
      </c>
      <c r="AO900" s="431">
        <v>0</v>
      </c>
      <c r="AP900" s="431">
        <v>0</v>
      </c>
      <c r="AQ900" s="431"/>
    </row>
    <row r="901" spans="1:43" ht="12.75" customHeight="1">
      <c r="A901" s="157">
        <v>900</v>
      </c>
      <c r="B901" s="418">
        <v>42247</v>
      </c>
      <c r="C901" s="430" t="s">
        <v>1308</v>
      </c>
      <c r="D901" s="430" t="s">
        <v>1250</v>
      </c>
      <c r="E901" s="430" t="s">
        <v>1308</v>
      </c>
      <c r="F901" s="430" t="s">
        <v>7111</v>
      </c>
      <c r="G901" s="359"/>
      <c r="H901" s="430" t="s">
        <v>7262</v>
      </c>
      <c r="I901" s="359"/>
      <c r="J901" s="430"/>
      <c r="K901" s="430" t="s">
        <v>1259</v>
      </c>
      <c r="L901" s="430" t="s">
        <v>1256</v>
      </c>
      <c r="M901" s="430" t="s">
        <v>7158</v>
      </c>
      <c r="N901" s="430" t="s">
        <v>7125</v>
      </c>
      <c r="O901" s="93" t="s">
        <v>7361</v>
      </c>
      <c r="P901" s="422"/>
      <c r="Q901" s="213"/>
      <c r="R901" s="431"/>
      <c r="S901" s="431">
        <v>0</v>
      </c>
      <c r="T901" s="431">
        <v>0</v>
      </c>
      <c r="U901" s="431">
        <v>224</v>
      </c>
      <c r="V901" s="431">
        <v>1752</v>
      </c>
      <c r="W901" s="431">
        <v>0</v>
      </c>
      <c r="X901" s="431">
        <v>1</v>
      </c>
      <c r="Y901" s="431">
        <v>1</v>
      </c>
      <c r="Z901" s="431">
        <v>0</v>
      </c>
      <c r="AA901" s="431">
        <v>1</v>
      </c>
      <c r="AB901" s="431">
        <v>1</v>
      </c>
      <c r="AC901" s="431">
        <v>0</v>
      </c>
      <c r="AD901" s="431">
        <v>0</v>
      </c>
      <c r="AE901" s="431">
        <v>0</v>
      </c>
      <c r="AF901" s="431">
        <v>0</v>
      </c>
      <c r="AG901" s="431">
        <v>0</v>
      </c>
      <c r="AH901" s="431">
        <v>0</v>
      </c>
      <c r="AI901" s="431">
        <v>0</v>
      </c>
      <c r="AJ901" s="431">
        <v>0</v>
      </c>
      <c r="AK901" s="431">
        <v>0</v>
      </c>
      <c r="AL901" s="432">
        <v>0</v>
      </c>
      <c r="AM901" s="431">
        <v>0</v>
      </c>
      <c r="AN901" s="432">
        <v>0</v>
      </c>
      <c r="AO901" s="431">
        <v>0</v>
      </c>
      <c r="AP901" s="431">
        <v>0</v>
      </c>
      <c r="AQ901" s="431"/>
    </row>
    <row r="902" spans="1:43" ht="12.75" customHeight="1">
      <c r="A902" s="157">
        <v>901</v>
      </c>
      <c r="B902" s="418">
        <v>42247</v>
      </c>
      <c r="C902" s="430" t="s">
        <v>1309</v>
      </c>
      <c r="D902" s="430" t="s">
        <v>1248</v>
      </c>
      <c r="E902" s="430" t="s">
        <v>1309</v>
      </c>
      <c r="F902" s="430" t="s">
        <v>7085</v>
      </c>
      <c r="G902" s="359"/>
      <c r="H902" s="430" t="s">
        <v>7092</v>
      </c>
      <c r="I902" s="359"/>
      <c r="J902" s="430"/>
      <c r="K902" s="430" t="s">
        <v>1259</v>
      </c>
      <c r="L902" s="430" t="s">
        <v>1256</v>
      </c>
      <c r="M902" s="430" t="s">
        <v>7158</v>
      </c>
      <c r="N902" s="430" t="s">
        <v>7125</v>
      </c>
      <c r="O902" s="431">
        <v>1060</v>
      </c>
      <c r="P902" s="431">
        <v>1060</v>
      </c>
      <c r="Q902" s="422"/>
      <c r="R902" s="431"/>
      <c r="S902" s="431">
        <v>0</v>
      </c>
      <c r="T902" s="431">
        <v>0</v>
      </c>
      <c r="U902" s="431">
        <v>1060</v>
      </c>
      <c r="V902" s="431">
        <v>6360</v>
      </c>
      <c r="W902" s="431">
        <v>0</v>
      </c>
      <c r="X902" s="431">
        <v>1060</v>
      </c>
      <c r="Y902" s="431">
        <v>1060</v>
      </c>
      <c r="Z902" s="431">
        <v>0</v>
      </c>
      <c r="AA902" s="431">
        <v>0</v>
      </c>
      <c r="AB902" s="431">
        <v>1060</v>
      </c>
      <c r="AC902" s="431">
        <v>0</v>
      </c>
      <c r="AD902" s="431">
        <v>0</v>
      </c>
      <c r="AE902" s="431">
        <v>0</v>
      </c>
      <c r="AF902" s="431">
        <v>0</v>
      </c>
      <c r="AG902" s="431">
        <v>0</v>
      </c>
      <c r="AH902" s="431">
        <v>0</v>
      </c>
      <c r="AI902" s="431">
        <v>0</v>
      </c>
      <c r="AJ902" s="431">
        <v>0</v>
      </c>
      <c r="AK902" s="431">
        <v>0</v>
      </c>
      <c r="AL902" s="432">
        <v>0</v>
      </c>
      <c r="AM902" s="431">
        <v>0</v>
      </c>
      <c r="AN902" s="432">
        <v>0</v>
      </c>
      <c r="AO902" s="431">
        <v>0</v>
      </c>
      <c r="AP902" s="431">
        <v>0</v>
      </c>
      <c r="AQ902" s="431"/>
    </row>
    <row r="903" spans="1:43" ht="12.75" customHeight="1">
      <c r="A903" s="157">
        <v>902</v>
      </c>
      <c r="B903" s="418">
        <v>42247</v>
      </c>
      <c r="C903" s="430" t="s">
        <v>1309</v>
      </c>
      <c r="D903" s="430" t="s">
        <v>1248</v>
      </c>
      <c r="E903" s="430" t="s">
        <v>1309</v>
      </c>
      <c r="F903" s="430" t="s">
        <v>7104</v>
      </c>
      <c r="G903" s="359"/>
      <c r="H903" s="430" t="s">
        <v>7296</v>
      </c>
      <c r="I903" s="359"/>
      <c r="J903" s="430"/>
      <c r="K903" s="430" t="s">
        <v>7127</v>
      </c>
      <c r="L903" s="430" t="s">
        <v>1256</v>
      </c>
      <c r="M903" s="430" t="s">
        <v>7158</v>
      </c>
      <c r="N903" s="430" t="s">
        <v>7125</v>
      </c>
      <c r="O903" s="431">
        <v>75</v>
      </c>
      <c r="P903" s="431">
        <v>75</v>
      </c>
      <c r="Q903" s="422"/>
      <c r="R903" s="431"/>
      <c r="S903" s="431">
        <v>0</v>
      </c>
      <c r="T903" s="431">
        <v>0</v>
      </c>
      <c r="U903" s="431">
        <v>0</v>
      </c>
      <c r="V903" s="431">
        <v>75</v>
      </c>
      <c r="W903" s="431">
        <v>75</v>
      </c>
      <c r="X903" s="431">
        <v>0</v>
      </c>
      <c r="Y903" s="431">
        <v>0</v>
      </c>
      <c r="Z903" s="431">
        <v>0</v>
      </c>
      <c r="AA903" s="431">
        <v>75</v>
      </c>
      <c r="AB903" s="431">
        <v>75</v>
      </c>
      <c r="AC903" s="431">
        <v>0</v>
      </c>
      <c r="AD903" s="431">
        <v>0</v>
      </c>
      <c r="AE903" s="431">
        <v>0</v>
      </c>
      <c r="AF903" s="431">
        <v>0</v>
      </c>
      <c r="AG903" s="431">
        <v>137</v>
      </c>
      <c r="AH903" s="431">
        <v>0</v>
      </c>
      <c r="AI903" s="431">
        <v>0</v>
      </c>
      <c r="AJ903" s="431">
        <v>137</v>
      </c>
      <c r="AK903" s="431">
        <v>137</v>
      </c>
      <c r="AL903" s="432">
        <v>0</v>
      </c>
      <c r="AM903" s="431">
        <v>0</v>
      </c>
      <c r="AN903" s="432">
        <v>0</v>
      </c>
      <c r="AO903" s="431">
        <v>0</v>
      </c>
      <c r="AP903" s="431">
        <v>0</v>
      </c>
      <c r="AQ903" s="431"/>
    </row>
    <row r="904" spans="1:43" ht="12.75" customHeight="1">
      <c r="A904" s="157">
        <v>903</v>
      </c>
      <c r="B904" s="435">
        <v>42247</v>
      </c>
      <c r="C904" s="430" t="s">
        <v>1309</v>
      </c>
      <c r="D904" s="430" t="s">
        <v>1248</v>
      </c>
      <c r="E904" s="430" t="s">
        <v>1309</v>
      </c>
      <c r="F904" s="430" t="s">
        <v>7104</v>
      </c>
      <c r="G904" s="359"/>
      <c r="H904" s="430" t="s">
        <v>7105</v>
      </c>
      <c r="I904" s="359"/>
      <c r="J904" s="430"/>
      <c r="K904" s="430" t="s">
        <v>7127</v>
      </c>
      <c r="L904" s="430" t="s">
        <v>1256</v>
      </c>
      <c r="M904" s="430" t="s">
        <v>7158</v>
      </c>
      <c r="N904" s="430" t="s">
        <v>7125</v>
      </c>
      <c r="O904" s="44">
        <v>63</v>
      </c>
      <c r="P904" s="422"/>
      <c r="Q904" s="422"/>
      <c r="R904" s="431"/>
      <c r="S904" s="431">
        <v>0</v>
      </c>
      <c r="T904" s="431">
        <v>0</v>
      </c>
      <c r="U904" s="431">
        <v>0</v>
      </c>
      <c r="V904" s="431">
        <v>0</v>
      </c>
      <c r="W904" s="431">
        <v>0</v>
      </c>
      <c r="X904" s="431">
        <v>0</v>
      </c>
      <c r="Y904" s="431">
        <v>0</v>
      </c>
      <c r="Z904" s="431">
        <v>0</v>
      </c>
      <c r="AA904" s="431">
        <v>0</v>
      </c>
      <c r="AB904" s="431">
        <v>0</v>
      </c>
      <c r="AC904" s="431">
        <v>0</v>
      </c>
      <c r="AD904" s="431">
        <v>0</v>
      </c>
      <c r="AE904" s="431">
        <v>0</v>
      </c>
      <c r="AF904" s="431">
        <v>0</v>
      </c>
      <c r="AG904" s="431">
        <v>0</v>
      </c>
      <c r="AH904" s="431">
        <v>0</v>
      </c>
      <c r="AI904" s="431">
        <v>0</v>
      </c>
      <c r="AJ904" s="431">
        <v>63</v>
      </c>
      <c r="AK904" s="431">
        <v>63</v>
      </c>
      <c r="AL904" s="432">
        <v>0</v>
      </c>
      <c r="AM904" s="431">
        <v>0</v>
      </c>
      <c r="AN904" s="432">
        <v>0</v>
      </c>
      <c r="AO904" s="431">
        <v>0</v>
      </c>
      <c r="AP904" s="431">
        <v>0</v>
      </c>
      <c r="AQ904" s="431"/>
    </row>
    <row r="905" spans="1:43" s="62" customFormat="1" ht="12.75" customHeight="1">
      <c r="A905" s="157">
        <v>904</v>
      </c>
      <c r="B905" s="435">
        <v>42248</v>
      </c>
      <c r="C905" s="415" t="s">
        <v>1321</v>
      </c>
      <c r="D905" s="415" t="s">
        <v>1251</v>
      </c>
      <c r="E905" s="130" t="s">
        <v>1308</v>
      </c>
      <c r="F905" s="129" t="s">
        <v>7095</v>
      </c>
      <c r="G905" s="60"/>
      <c r="H905" s="128" t="s">
        <v>7307</v>
      </c>
      <c r="I905" s="60"/>
      <c r="J905" s="127" t="s">
        <v>7165</v>
      </c>
      <c r="K905" s="126" t="s">
        <v>1259</v>
      </c>
      <c r="L905" s="415" t="s">
        <v>1256</v>
      </c>
      <c r="M905" s="415" t="s">
        <v>7158</v>
      </c>
      <c r="N905" s="415" t="s">
        <v>1261</v>
      </c>
      <c r="O905" s="422">
        <v>200</v>
      </c>
      <c r="P905" s="422">
        <v>200</v>
      </c>
      <c r="Q905" s="422"/>
      <c r="R905" s="422"/>
      <c r="S905" s="422">
        <v>0</v>
      </c>
      <c r="T905" s="422">
        <v>0</v>
      </c>
      <c r="U905" s="422">
        <v>200</v>
      </c>
      <c r="V905" s="422">
        <v>1200</v>
      </c>
      <c r="W905" s="422">
        <v>1200</v>
      </c>
      <c r="X905" s="422">
        <v>200</v>
      </c>
      <c r="Y905" s="422">
        <v>200</v>
      </c>
      <c r="Z905" s="422">
        <v>0</v>
      </c>
      <c r="AA905" s="422">
        <v>0</v>
      </c>
      <c r="AB905" s="422">
        <v>200</v>
      </c>
      <c r="AC905" s="422">
        <v>200</v>
      </c>
      <c r="AD905" s="422">
        <v>0</v>
      </c>
      <c r="AE905" s="422">
        <v>0</v>
      </c>
      <c r="AF905" s="422">
        <v>0</v>
      </c>
      <c r="AG905" s="422">
        <v>0</v>
      </c>
      <c r="AH905" s="422">
        <v>0</v>
      </c>
      <c r="AI905" s="422">
        <v>200</v>
      </c>
      <c r="AJ905" s="422">
        <v>0</v>
      </c>
      <c r="AK905" s="422">
        <v>0</v>
      </c>
      <c r="AL905" s="45">
        <v>0</v>
      </c>
      <c r="AM905" s="422">
        <v>0</v>
      </c>
      <c r="AN905" s="45">
        <v>0</v>
      </c>
      <c r="AO905" s="422">
        <v>0</v>
      </c>
      <c r="AP905" s="422">
        <v>0</v>
      </c>
      <c r="AQ905" s="422"/>
    </row>
    <row r="906" spans="1:43" ht="12.75" customHeight="1">
      <c r="A906" s="157">
        <v>905</v>
      </c>
      <c r="B906" s="341">
        <v>42249</v>
      </c>
      <c r="C906" s="430" t="s">
        <v>1321</v>
      </c>
      <c r="D906" s="430" t="s">
        <v>1251</v>
      </c>
      <c r="E906" s="125" t="s">
        <v>1308</v>
      </c>
      <c r="F906" s="124" t="s">
        <v>7095</v>
      </c>
      <c r="G906" s="359"/>
      <c r="H906" s="123" t="s">
        <v>7307</v>
      </c>
      <c r="I906" s="359"/>
      <c r="J906" s="122" t="s">
        <v>7165</v>
      </c>
      <c r="K906" s="121" t="s">
        <v>1259</v>
      </c>
      <c r="L906" s="430" t="s">
        <v>1256</v>
      </c>
      <c r="M906" s="430" t="s">
        <v>7158</v>
      </c>
      <c r="N906" s="430" t="s">
        <v>1261</v>
      </c>
      <c r="O906" s="431">
        <v>100</v>
      </c>
      <c r="P906" s="431">
        <v>100</v>
      </c>
      <c r="Q906" s="422"/>
      <c r="R906" s="431"/>
      <c r="S906" s="431">
        <v>0</v>
      </c>
      <c r="T906" s="431">
        <v>0</v>
      </c>
      <c r="U906" s="431">
        <v>100</v>
      </c>
      <c r="V906" s="431">
        <v>600</v>
      </c>
      <c r="W906" s="431">
        <v>600</v>
      </c>
      <c r="X906" s="431">
        <v>100</v>
      </c>
      <c r="Y906" s="431">
        <v>100</v>
      </c>
      <c r="Z906" s="431">
        <v>0</v>
      </c>
      <c r="AA906" s="431">
        <v>0</v>
      </c>
      <c r="AB906" s="431">
        <v>100</v>
      </c>
      <c r="AC906" s="431">
        <v>100</v>
      </c>
      <c r="AD906" s="431">
        <v>0</v>
      </c>
      <c r="AE906" s="431">
        <v>0</v>
      </c>
      <c r="AF906" s="431">
        <v>0</v>
      </c>
      <c r="AG906" s="431">
        <v>0</v>
      </c>
      <c r="AH906" s="431">
        <v>0</v>
      </c>
      <c r="AI906" s="431">
        <v>0</v>
      </c>
      <c r="AJ906" s="431">
        <v>0</v>
      </c>
      <c r="AK906" s="431">
        <v>0</v>
      </c>
      <c r="AL906" s="432">
        <v>0</v>
      </c>
      <c r="AM906" s="431">
        <v>0</v>
      </c>
      <c r="AN906" s="432">
        <v>0</v>
      </c>
      <c r="AO906" s="431">
        <v>0</v>
      </c>
      <c r="AP906" s="431">
        <v>0</v>
      </c>
      <c r="AQ906" s="431"/>
    </row>
    <row r="907" spans="1:43" s="62" customFormat="1" ht="12.75" customHeight="1">
      <c r="A907" s="157">
        <v>906</v>
      </c>
      <c r="B907" s="418">
        <v>42250</v>
      </c>
      <c r="C907" s="415" t="s">
        <v>1289</v>
      </c>
      <c r="D907" s="415" t="s">
        <v>1251</v>
      </c>
      <c r="E907" s="415" t="s">
        <v>1289</v>
      </c>
      <c r="F907" s="415" t="s">
        <v>7111</v>
      </c>
      <c r="G907" s="60"/>
      <c r="H907" s="415" t="s">
        <v>7112</v>
      </c>
      <c r="I907" s="60"/>
      <c r="J907" s="415"/>
      <c r="K907" s="415" t="s">
        <v>7127</v>
      </c>
      <c r="L907" s="415" t="s">
        <v>1256</v>
      </c>
      <c r="M907" s="415" t="s">
        <v>7158</v>
      </c>
      <c r="N907" s="415" t="s">
        <v>1261</v>
      </c>
      <c r="O907" s="422">
        <v>80</v>
      </c>
      <c r="P907" s="422">
        <v>80</v>
      </c>
      <c r="Q907" s="422"/>
      <c r="R907" s="422"/>
      <c r="S907" s="422">
        <v>0</v>
      </c>
      <c r="T907" s="422">
        <v>0</v>
      </c>
      <c r="U907" s="422">
        <v>0</v>
      </c>
      <c r="V907" s="422">
        <v>480</v>
      </c>
      <c r="W907" s="422">
        <v>480</v>
      </c>
      <c r="X907" s="422">
        <v>0</v>
      </c>
      <c r="Y907" s="422">
        <v>0</v>
      </c>
      <c r="Z907" s="422">
        <v>0</v>
      </c>
      <c r="AA907" s="422">
        <v>80</v>
      </c>
      <c r="AB907" s="422">
        <v>80</v>
      </c>
      <c r="AC907" s="422">
        <v>80</v>
      </c>
      <c r="AD907" s="422">
        <v>0</v>
      </c>
      <c r="AE907" s="422">
        <v>0</v>
      </c>
      <c r="AF907" s="422">
        <v>0</v>
      </c>
      <c r="AG907" s="422">
        <v>0</v>
      </c>
      <c r="AH907" s="422">
        <v>0</v>
      </c>
      <c r="AI907" s="422">
        <v>80</v>
      </c>
      <c r="AJ907" s="422">
        <v>0</v>
      </c>
      <c r="AK907" s="422">
        <v>80</v>
      </c>
      <c r="AL907" s="45">
        <v>0</v>
      </c>
      <c r="AM907" s="45">
        <v>0</v>
      </c>
      <c r="AN907" s="45">
        <v>0</v>
      </c>
      <c r="AO907" s="45">
        <v>0</v>
      </c>
      <c r="AP907" s="422">
        <v>480</v>
      </c>
      <c r="AQ907" s="422"/>
    </row>
    <row r="908" spans="1:43" ht="12.75" customHeight="1">
      <c r="A908" s="157">
        <v>907</v>
      </c>
      <c r="B908" s="342">
        <v>42250</v>
      </c>
      <c r="C908" s="430" t="s">
        <v>1289</v>
      </c>
      <c r="D908" s="430" t="s">
        <v>1251</v>
      </c>
      <c r="E908" s="430" t="s">
        <v>1289</v>
      </c>
      <c r="F908" s="430" t="s">
        <v>7085</v>
      </c>
      <c r="G908" s="359"/>
      <c r="H908" s="430" t="s">
        <v>7092</v>
      </c>
      <c r="I908" s="359"/>
      <c r="J908" s="430"/>
      <c r="K908" s="430" t="s">
        <v>7127</v>
      </c>
      <c r="L908" s="430" t="s">
        <v>1256</v>
      </c>
      <c r="M908" s="430" t="s">
        <v>7158</v>
      </c>
      <c r="N908" s="430" t="s">
        <v>1261</v>
      </c>
      <c r="O908" s="431">
        <v>350</v>
      </c>
      <c r="P908" s="431">
        <v>350</v>
      </c>
      <c r="Q908" s="422"/>
      <c r="R908" s="431"/>
      <c r="S908" s="431">
        <v>0</v>
      </c>
      <c r="T908" s="431">
        <v>0</v>
      </c>
      <c r="U908" s="431">
        <v>0</v>
      </c>
      <c r="V908" s="431">
        <v>2100</v>
      </c>
      <c r="W908" s="431">
        <v>2100</v>
      </c>
      <c r="X908" s="431">
        <v>0</v>
      </c>
      <c r="Y908" s="431">
        <v>0</v>
      </c>
      <c r="Z908" s="431">
        <v>0</v>
      </c>
      <c r="AA908" s="431">
        <v>350</v>
      </c>
      <c r="AB908" s="431">
        <v>350</v>
      </c>
      <c r="AC908" s="431">
        <v>350</v>
      </c>
      <c r="AD908" s="431">
        <v>0</v>
      </c>
      <c r="AE908" s="431">
        <v>0</v>
      </c>
      <c r="AF908" s="431">
        <v>0</v>
      </c>
      <c r="AG908" s="431">
        <v>0</v>
      </c>
      <c r="AH908" s="431">
        <v>0</v>
      </c>
      <c r="AI908" s="431">
        <v>350</v>
      </c>
      <c r="AJ908" s="431">
        <v>0</v>
      </c>
      <c r="AK908" s="431">
        <v>350</v>
      </c>
      <c r="AL908" s="432">
        <v>0</v>
      </c>
      <c r="AM908" s="432">
        <v>0</v>
      </c>
      <c r="AN908" s="432">
        <v>0</v>
      </c>
      <c r="AO908" s="432">
        <v>0</v>
      </c>
      <c r="AP908" s="431">
        <v>2100</v>
      </c>
      <c r="AQ908" s="431"/>
    </row>
    <row r="909" spans="1:43" ht="12.75" customHeight="1">
      <c r="A909" s="157">
        <v>908</v>
      </c>
      <c r="B909" s="342">
        <v>42250</v>
      </c>
      <c r="C909" s="430" t="s">
        <v>1289</v>
      </c>
      <c r="D909" s="430" t="s">
        <v>1251</v>
      </c>
      <c r="E909" s="430" t="s">
        <v>1289</v>
      </c>
      <c r="F909" s="430" t="s">
        <v>7097</v>
      </c>
      <c r="G909" s="359"/>
      <c r="H909" s="430" t="s">
        <v>7098</v>
      </c>
      <c r="I909" s="359"/>
      <c r="J909" s="430"/>
      <c r="K909" s="430" t="s">
        <v>7127</v>
      </c>
      <c r="L909" s="430" t="s">
        <v>1256</v>
      </c>
      <c r="M909" s="430" t="s">
        <v>7158</v>
      </c>
      <c r="N909" s="430" t="s">
        <v>1261</v>
      </c>
      <c r="O909" s="431">
        <v>150</v>
      </c>
      <c r="P909" s="431">
        <v>150</v>
      </c>
      <c r="Q909" s="422"/>
      <c r="R909" s="431"/>
      <c r="S909" s="431">
        <v>0</v>
      </c>
      <c r="T909" s="431">
        <v>0</v>
      </c>
      <c r="U909" s="431">
        <v>0</v>
      </c>
      <c r="V909" s="431">
        <v>0</v>
      </c>
      <c r="W909" s="431">
        <v>900</v>
      </c>
      <c r="X909" s="431">
        <v>0</v>
      </c>
      <c r="Y909" s="431">
        <v>0</v>
      </c>
      <c r="Z909" s="431">
        <v>0</v>
      </c>
      <c r="AA909" s="431">
        <v>150</v>
      </c>
      <c r="AB909" s="431">
        <v>0</v>
      </c>
      <c r="AC909" s="431">
        <v>150</v>
      </c>
      <c r="AD909" s="431">
        <v>0</v>
      </c>
      <c r="AE909" s="431">
        <v>0</v>
      </c>
      <c r="AF909" s="431">
        <v>0</v>
      </c>
      <c r="AG909" s="431">
        <v>0</v>
      </c>
      <c r="AH909" s="431">
        <v>0</v>
      </c>
      <c r="AI909" s="431">
        <v>150</v>
      </c>
      <c r="AJ909" s="431">
        <v>0</v>
      </c>
      <c r="AK909" s="431">
        <v>150</v>
      </c>
      <c r="AL909" s="432">
        <v>0</v>
      </c>
      <c r="AM909" s="432">
        <v>0</v>
      </c>
      <c r="AN909" s="432">
        <v>0</v>
      </c>
      <c r="AO909" s="432">
        <v>0</v>
      </c>
      <c r="AP909" s="431">
        <v>0</v>
      </c>
      <c r="AQ909" s="431"/>
    </row>
    <row r="910" spans="1:43" ht="12.75" customHeight="1">
      <c r="A910" s="157">
        <v>909</v>
      </c>
      <c r="B910" s="342">
        <v>42250</v>
      </c>
      <c r="C910" s="430" t="s">
        <v>1289</v>
      </c>
      <c r="D910" s="430" t="s">
        <v>1251</v>
      </c>
      <c r="E910" s="430" t="s">
        <v>1289</v>
      </c>
      <c r="F910" s="430" t="s">
        <v>1349</v>
      </c>
      <c r="G910" s="359"/>
      <c r="H910" s="430" t="s">
        <v>7226</v>
      </c>
      <c r="I910" s="359"/>
      <c r="J910" s="430"/>
      <c r="K910" s="430" t="s">
        <v>7127</v>
      </c>
      <c r="L910" s="430" t="s">
        <v>1256</v>
      </c>
      <c r="M910" s="430" t="s">
        <v>7158</v>
      </c>
      <c r="N910" s="430" t="s">
        <v>1261</v>
      </c>
      <c r="O910" s="431">
        <v>1000</v>
      </c>
      <c r="P910" s="431">
        <v>1000</v>
      </c>
      <c r="Q910" s="422"/>
      <c r="R910" s="431"/>
      <c r="S910" s="431">
        <v>0</v>
      </c>
      <c r="T910" s="431">
        <v>0</v>
      </c>
      <c r="U910" s="431">
        <v>0</v>
      </c>
      <c r="V910" s="431">
        <v>6000</v>
      </c>
      <c r="W910" s="431">
        <v>6000</v>
      </c>
      <c r="X910" s="431">
        <v>0</v>
      </c>
      <c r="Y910" s="431">
        <v>0</v>
      </c>
      <c r="Z910" s="431">
        <v>0</v>
      </c>
      <c r="AA910" s="431">
        <v>1000</v>
      </c>
      <c r="AB910" s="431">
        <v>1000</v>
      </c>
      <c r="AC910" s="431">
        <v>1000</v>
      </c>
      <c r="AD910" s="431">
        <v>0</v>
      </c>
      <c r="AE910" s="431">
        <v>0</v>
      </c>
      <c r="AF910" s="431">
        <v>0</v>
      </c>
      <c r="AG910" s="431">
        <v>0</v>
      </c>
      <c r="AH910" s="431">
        <v>0</v>
      </c>
      <c r="AI910" s="431">
        <v>1000</v>
      </c>
      <c r="AJ910" s="431">
        <v>0</v>
      </c>
      <c r="AK910" s="431">
        <v>1000</v>
      </c>
      <c r="AL910" s="432">
        <v>0</v>
      </c>
      <c r="AM910" s="432">
        <v>0</v>
      </c>
      <c r="AN910" s="432">
        <v>0</v>
      </c>
      <c r="AO910" s="432">
        <v>0</v>
      </c>
      <c r="AP910" s="431">
        <v>6000</v>
      </c>
      <c r="AQ910" s="431"/>
    </row>
    <row r="911" spans="1:43" ht="12.75" customHeight="1">
      <c r="A911" s="157">
        <v>910</v>
      </c>
      <c r="B911" s="341">
        <v>42250</v>
      </c>
      <c r="C911" s="430" t="s">
        <v>1321</v>
      </c>
      <c r="D911" s="430" t="s">
        <v>1251</v>
      </c>
      <c r="E911" s="125"/>
      <c r="F911" s="124" t="s">
        <v>7089</v>
      </c>
      <c r="G911" s="359"/>
      <c r="H911" s="123" t="s">
        <v>7364</v>
      </c>
      <c r="I911" s="359"/>
      <c r="J911" s="122" t="s">
        <v>7173</v>
      </c>
      <c r="K911" s="121" t="s">
        <v>1259</v>
      </c>
      <c r="L911" s="430" t="s">
        <v>1256</v>
      </c>
      <c r="M911" s="430" t="s">
        <v>7158</v>
      </c>
      <c r="N911" s="430" t="s">
        <v>1261</v>
      </c>
      <c r="O911" s="431">
        <v>382</v>
      </c>
      <c r="P911" s="431">
        <v>382</v>
      </c>
      <c r="Q911" s="422"/>
      <c r="R911" s="431"/>
      <c r="S911" s="431">
        <v>0</v>
      </c>
      <c r="T911" s="431">
        <v>0</v>
      </c>
      <c r="U911" s="431">
        <v>382</v>
      </c>
      <c r="V911" s="431">
        <v>2292</v>
      </c>
      <c r="W911" s="431">
        <v>2292</v>
      </c>
      <c r="X911" s="431">
        <v>382</v>
      </c>
      <c r="Y911" s="431">
        <v>382</v>
      </c>
      <c r="Z911" s="431">
        <v>0</v>
      </c>
      <c r="AA911" s="431">
        <v>0</v>
      </c>
      <c r="AB911" s="431">
        <v>382</v>
      </c>
      <c r="AC911" s="431">
        <v>382</v>
      </c>
      <c r="AD911" s="431">
        <v>0</v>
      </c>
      <c r="AE911" s="431">
        <v>0</v>
      </c>
      <c r="AF911" s="431">
        <v>0</v>
      </c>
      <c r="AG911" s="431">
        <v>0</v>
      </c>
      <c r="AH911" s="431">
        <v>0</v>
      </c>
      <c r="AI911" s="431">
        <v>382</v>
      </c>
      <c r="AJ911" s="431">
        <v>0</v>
      </c>
      <c r="AK911" s="431">
        <v>0</v>
      </c>
      <c r="AL911" s="432">
        <v>0</v>
      </c>
      <c r="AM911" s="431">
        <v>0</v>
      </c>
      <c r="AN911" s="432">
        <v>0</v>
      </c>
      <c r="AO911" s="431">
        <v>0</v>
      </c>
      <c r="AP911" s="431">
        <v>0</v>
      </c>
      <c r="AQ911" s="431"/>
    </row>
    <row r="912" spans="1:43" ht="12.75" customHeight="1">
      <c r="A912" s="157">
        <v>911</v>
      </c>
      <c r="B912" s="342">
        <v>42253</v>
      </c>
      <c r="C912" s="430" t="s">
        <v>1289</v>
      </c>
      <c r="D912" s="430" t="s">
        <v>1251</v>
      </c>
      <c r="E912" s="430" t="s">
        <v>1289</v>
      </c>
      <c r="F912" s="430" t="s">
        <v>7120</v>
      </c>
      <c r="G912" s="359"/>
      <c r="H912" s="430" t="s">
        <v>7362</v>
      </c>
      <c r="I912" s="359"/>
      <c r="J912" s="430"/>
      <c r="K912" s="430" t="s">
        <v>7127</v>
      </c>
      <c r="L912" s="430" t="s">
        <v>1256</v>
      </c>
      <c r="M912" s="430" t="s">
        <v>7158</v>
      </c>
      <c r="N912" s="430" t="s">
        <v>1261</v>
      </c>
      <c r="O912" s="431">
        <v>100</v>
      </c>
      <c r="P912" s="431">
        <v>100</v>
      </c>
      <c r="Q912" s="422"/>
      <c r="R912" s="431"/>
      <c r="S912" s="431">
        <v>0</v>
      </c>
      <c r="T912" s="431">
        <v>0</v>
      </c>
      <c r="U912" s="431">
        <v>0</v>
      </c>
      <c r="V912" s="431">
        <v>600</v>
      </c>
      <c r="W912" s="431">
        <v>600</v>
      </c>
      <c r="X912" s="431">
        <v>0</v>
      </c>
      <c r="Y912" s="431">
        <v>0</v>
      </c>
      <c r="Z912" s="431">
        <v>0</v>
      </c>
      <c r="AA912" s="431">
        <v>100</v>
      </c>
      <c r="AB912" s="431">
        <v>100</v>
      </c>
      <c r="AC912" s="431">
        <v>100</v>
      </c>
      <c r="AD912" s="431">
        <v>0</v>
      </c>
      <c r="AE912" s="431">
        <v>0</v>
      </c>
      <c r="AF912" s="431">
        <v>0</v>
      </c>
      <c r="AG912" s="431">
        <v>0</v>
      </c>
      <c r="AH912" s="431">
        <v>0</v>
      </c>
      <c r="AI912" s="431">
        <v>100</v>
      </c>
      <c r="AJ912" s="431">
        <v>0</v>
      </c>
      <c r="AK912" s="431">
        <v>100</v>
      </c>
      <c r="AL912" s="432">
        <v>0</v>
      </c>
      <c r="AM912" s="432">
        <v>0</v>
      </c>
      <c r="AN912" s="432">
        <v>0</v>
      </c>
      <c r="AO912" s="432">
        <v>0</v>
      </c>
      <c r="AP912" s="431">
        <v>600</v>
      </c>
      <c r="AQ912" s="431"/>
    </row>
    <row r="913" spans="1:43" ht="12.75" customHeight="1">
      <c r="A913" s="157">
        <v>912</v>
      </c>
      <c r="B913" s="341">
        <v>42253</v>
      </c>
      <c r="C913" s="430" t="s">
        <v>1321</v>
      </c>
      <c r="D913" s="430" t="s">
        <v>1251</v>
      </c>
      <c r="E913" s="125"/>
      <c r="F913" s="124" t="s">
        <v>7101</v>
      </c>
      <c r="G913" s="359"/>
      <c r="H913" s="123" t="s">
        <v>7339</v>
      </c>
      <c r="I913" s="359"/>
      <c r="J913" s="122" t="s">
        <v>7173</v>
      </c>
      <c r="K913" s="121" t="s">
        <v>7127</v>
      </c>
      <c r="L913" s="430" t="s">
        <v>1256</v>
      </c>
      <c r="M913" s="430" t="s">
        <v>7158</v>
      </c>
      <c r="N913" s="430" t="s">
        <v>1261</v>
      </c>
      <c r="O913" s="44">
        <v>54</v>
      </c>
      <c r="P913" s="431"/>
      <c r="Q913" s="422"/>
      <c r="R913" s="431"/>
      <c r="S913" s="431">
        <v>0</v>
      </c>
      <c r="T913" s="431">
        <v>0</v>
      </c>
      <c r="U913" s="431">
        <v>54</v>
      </c>
      <c r="V913" s="431">
        <v>0</v>
      </c>
      <c r="W913" s="431">
        <v>0</v>
      </c>
      <c r="X913" s="431">
        <v>54</v>
      </c>
      <c r="Y913" s="431">
        <v>0</v>
      </c>
      <c r="Z913" s="431">
        <v>0</v>
      </c>
      <c r="AA913" s="431">
        <v>0</v>
      </c>
      <c r="AB913" s="431">
        <v>0</v>
      </c>
      <c r="AC913" s="431">
        <v>54</v>
      </c>
      <c r="AD913" s="431">
        <v>0</v>
      </c>
      <c r="AE913" s="431">
        <v>0</v>
      </c>
      <c r="AF913" s="431">
        <v>0</v>
      </c>
      <c r="AG913" s="431">
        <v>0</v>
      </c>
      <c r="AH913" s="431">
        <v>0</v>
      </c>
      <c r="AI913" s="431">
        <v>54</v>
      </c>
      <c r="AJ913" s="431">
        <v>54</v>
      </c>
      <c r="AK913" s="431">
        <v>54</v>
      </c>
      <c r="AL913" s="432">
        <v>0</v>
      </c>
      <c r="AM913" s="431">
        <v>0</v>
      </c>
      <c r="AN913" s="432">
        <v>0</v>
      </c>
      <c r="AO913" s="431">
        <v>0</v>
      </c>
      <c r="AP913" s="431">
        <v>0</v>
      </c>
      <c r="AQ913" s="431"/>
    </row>
    <row r="914" spans="1:43" ht="12.75" customHeight="1">
      <c r="A914" s="157">
        <v>913</v>
      </c>
      <c r="B914" s="341">
        <v>42253</v>
      </c>
      <c r="C914" s="430" t="s">
        <v>1321</v>
      </c>
      <c r="D914" s="430" t="s">
        <v>1251</v>
      </c>
      <c r="E914" s="125"/>
      <c r="F914" s="124" t="s">
        <v>7101</v>
      </c>
      <c r="G914" s="359"/>
      <c r="H914" s="123" t="s">
        <v>7365</v>
      </c>
      <c r="I914" s="359"/>
      <c r="J914" s="122" t="s">
        <v>7173</v>
      </c>
      <c r="K914" s="121" t="s">
        <v>7127</v>
      </c>
      <c r="L914" s="430" t="s">
        <v>1256</v>
      </c>
      <c r="M914" s="430" t="s">
        <v>7158</v>
      </c>
      <c r="N914" s="430" t="s">
        <v>1261</v>
      </c>
      <c r="O914" s="44">
        <v>355</v>
      </c>
      <c r="P914" s="431"/>
      <c r="Q914" s="422"/>
      <c r="R914" s="431"/>
      <c r="S914" s="431">
        <v>0</v>
      </c>
      <c r="T914" s="431">
        <v>0</v>
      </c>
      <c r="U914" s="431">
        <v>355</v>
      </c>
      <c r="V914" s="431">
        <v>0</v>
      </c>
      <c r="W914" s="431">
        <v>0</v>
      </c>
      <c r="X914" s="431">
        <v>355</v>
      </c>
      <c r="Y914" s="431">
        <v>0</v>
      </c>
      <c r="Z914" s="431">
        <v>0</v>
      </c>
      <c r="AA914" s="431">
        <v>0</v>
      </c>
      <c r="AB914" s="431">
        <v>0</v>
      </c>
      <c r="AC914" s="431">
        <v>355</v>
      </c>
      <c r="AD914" s="431">
        <v>0</v>
      </c>
      <c r="AE914" s="431">
        <v>0</v>
      </c>
      <c r="AF914" s="431">
        <v>0</v>
      </c>
      <c r="AG914" s="431">
        <v>0</v>
      </c>
      <c r="AH914" s="431">
        <v>0</v>
      </c>
      <c r="AI914" s="431">
        <v>355</v>
      </c>
      <c r="AJ914" s="431">
        <v>355</v>
      </c>
      <c r="AK914" s="431">
        <v>355</v>
      </c>
      <c r="AL914" s="432">
        <v>0</v>
      </c>
      <c r="AM914" s="431">
        <v>0</v>
      </c>
      <c r="AN914" s="432">
        <v>0</v>
      </c>
      <c r="AO914" s="431">
        <v>0</v>
      </c>
      <c r="AP914" s="431">
        <v>0</v>
      </c>
      <c r="AQ914" s="431"/>
    </row>
    <row r="915" spans="1:43" ht="12.75" customHeight="1">
      <c r="A915" s="157">
        <v>914</v>
      </c>
      <c r="B915" s="341">
        <v>42253</v>
      </c>
      <c r="C915" s="430" t="s">
        <v>1321</v>
      </c>
      <c r="D915" s="430" t="s">
        <v>1251</v>
      </c>
      <c r="E915" s="125"/>
      <c r="F915" s="124" t="s">
        <v>7101</v>
      </c>
      <c r="G915" s="359"/>
      <c r="H915" s="123" t="s">
        <v>7354</v>
      </c>
      <c r="I915" s="359"/>
      <c r="J915" s="122" t="s">
        <v>7173</v>
      </c>
      <c r="K915" s="121" t="s">
        <v>7127</v>
      </c>
      <c r="L915" s="430" t="s">
        <v>1256</v>
      </c>
      <c r="M915" s="430" t="s">
        <v>7158</v>
      </c>
      <c r="N915" s="430" t="s">
        <v>1261</v>
      </c>
      <c r="O915" s="44">
        <v>15</v>
      </c>
      <c r="P915" s="431"/>
      <c r="Q915" s="422"/>
      <c r="R915" s="431"/>
      <c r="S915" s="431">
        <v>0</v>
      </c>
      <c r="T915" s="431">
        <v>0</v>
      </c>
      <c r="U915" s="431">
        <v>15</v>
      </c>
      <c r="V915" s="431">
        <v>0</v>
      </c>
      <c r="W915" s="431">
        <v>0</v>
      </c>
      <c r="X915" s="431">
        <v>15</v>
      </c>
      <c r="Y915" s="431">
        <v>0</v>
      </c>
      <c r="Z915" s="431">
        <v>0</v>
      </c>
      <c r="AA915" s="431">
        <v>0</v>
      </c>
      <c r="AB915" s="431">
        <v>0</v>
      </c>
      <c r="AC915" s="431">
        <v>15</v>
      </c>
      <c r="AD915" s="431">
        <v>0</v>
      </c>
      <c r="AE915" s="431">
        <v>0</v>
      </c>
      <c r="AF915" s="431">
        <v>0</v>
      </c>
      <c r="AG915" s="431">
        <v>0</v>
      </c>
      <c r="AH915" s="431">
        <v>0</v>
      </c>
      <c r="AI915" s="431">
        <v>15</v>
      </c>
      <c r="AJ915" s="431">
        <v>15</v>
      </c>
      <c r="AK915" s="431">
        <v>15</v>
      </c>
      <c r="AL915" s="432">
        <v>0</v>
      </c>
      <c r="AM915" s="431">
        <v>0</v>
      </c>
      <c r="AN915" s="432">
        <v>0</v>
      </c>
      <c r="AO915" s="431">
        <v>0</v>
      </c>
      <c r="AP915" s="431">
        <v>0</v>
      </c>
      <c r="AQ915" s="431"/>
    </row>
    <row r="916" spans="1:43" ht="12.75" customHeight="1">
      <c r="A916" s="157">
        <v>915</v>
      </c>
      <c r="B916" s="341">
        <v>42253</v>
      </c>
      <c r="C916" s="430" t="s">
        <v>1321</v>
      </c>
      <c r="D916" s="430" t="s">
        <v>1251</v>
      </c>
      <c r="E916" s="125"/>
      <c r="F916" s="124" t="s">
        <v>7082</v>
      </c>
      <c r="G916" s="359"/>
      <c r="H916" s="123" t="s">
        <v>7315</v>
      </c>
      <c r="I916" s="359"/>
      <c r="J916" s="122"/>
      <c r="K916" s="121" t="s">
        <v>1259</v>
      </c>
      <c r="L916" s="430" t="s">
        <v>1256</v>
      </c>
      <c r="M916" s="430" t="s">
        <v>7158</v>
      </c>
      <c r="N916" s="430" t="s">
        <v>1261</v>
      </c>
      <c r="O916" s="431">
        <v>250</v>
      </c>
      <c r="P916" s="431">
        <v>250</v>
      </c>
      <c r="Q916" s="422"/>
      <c r="R916" s="431"/>
      <c r="S916" s="431">
        <v>0</v>
      </c>
      <c r="T916" s="431">
        <v>0</v>
      </c>
      <c r="U916" s="431">
        <v>250</v>
      </c>
      <c r="V916" s="431">
        <v>1500</v>
      </c>
      <c r="W916" s="431">
        <v>1500</v>
      </c>
      <c r="X916" s="431">
        <v>250</v>
      </c>
      <c r="Y916" s="431">
        <v>0</v>
      </c>
      <c r="Z916" s="431">
        <v>0</v>
      </c>
      <c r="AA916" s="431">
        <v>0</v>
      </c>
      <c r="AB916" s="431">
        <v>250</v>
      </c>
      <c r="AC916" s="431">
        <v>250</v>
      </c>
      <c r="AD916" s="431">
        <v>0</v>
      </c>
      <c r="AE916" s="431">
        <v>0</v>
      </c>
      <c r="AF916" s="431">
        <v>0</v>
      </c>
      <c r="AG916" s="431">
        <v>0</v>
      </c>
      <c r="AH916" s="431">
        <v>0</v>
      </c>
      <c r="AI916" s="431">
        <v>250</v>
      </c>
      <c r="AJ916" s="431">
        <v>250</v>
      </c>
      <c r="AK916" s="431">
        <v>250</v>
      </c>
      <c r="AL916" s="432">
        <v>0</v>
      </c>
      <c r="AM916" s="431">
        <v>0</v>
      </c>
      <c r="AN916" s="432">
        <v>0</v>
      </c>
      <c r="AO916" s="431">
        <v>0</v>
      </c>
      <c r="AP916" s="431">
        <v>0</v>
      </c>
      <c r="AQ916" s="431"/>
    </row>
    <row r="917" spans="1:43" ht="12.75" customHeight="1">
      <c r="A917" s="157">
        <v>916</v>
      </c>
      <c r="B917" s="341">
        <v>42253</v>
      </c>
      <c r="C917" s="430" t="s">
        <v>1321</v>
      </c>
      <c r="D917" s="430" t="s">
        <v>1251</v>
      </c>
      <c r="E917" s="125"/>
      <c r="F917" s="124" t="s">
        <v>7082</v>
      </c>
      <c r="G917" s="359"/>
      <c r="H917" s="123" t="s">
        <v>7316</v>
      </c>
      <c r="I917" s="359"/>
      <c r="J917" s="122"/>
      <c r="K917" s="121" t="s">
        <v>1259</v>
      </c>
      <c r="L917" s="430" t="s">
        <v>1256</v>
      </c>
      <c r="M917" s="430" t="s">
        <v>7158</v>
      </c>
      <c r="N917" s="430" t="s">
        <v>1261</v>
      </c>
      <c r="O917" s="431">
        <v>250</v>
      </c>
      <c r="P917" s="431">
        <v>250</v>
      </c>
      <c r="Q917" s="422"/>
      <c r="R917" s="431"/>
      <c r="S917" s="431">
        <v>0</v>
      </c>
      <c r="T917" s="431">
        <v>0</v>
      </c>
      <c r="U917" s="431">
        <v>250</v>
      </c>
      <c r="V917" s="431">
        <v>1500</v>
      </c>
      <c r="W917" s="431">
        <v>1500</v>
      </c>
      <c r="X917" s="431">
        <v>250</v>
      </c>
      <c r="Y917" s="431">
        <v>0</v>
      </c>
      <c r="Z917" s="431">
        <v>0</v>
      </c>
      <c r="AA917" s="431">
        <v>0</v>
      </c>
      <c r="AB917" s="431">
        <v>250</v>
      </c>
      <c r="AC917" s="431">
        <v>250</v>
      </c>
      <c r="AD917" s="431">
        <v>0</v>
      </c>
      <c r="AE917" s="431">
        <v>0</v>
      </c>
      <c r="AF917" s="431">
        <v>0</v>
      </c>
      <c r="AG917" s="431">
        <v>0</v>
      </c>
      <c r="AH917" s="431">
        <v>0</v>
      </c>
      <c r="AI917" s="431">
        <v>250</v>
      </c>
      <c r="AJ917" s="431">
        <v>250</v>
      </c>
      <c r="AK917" s="431">
        <v>250</v>
      </c>
      <c r="AL917" s="432">
        <v>0</v>
      </c>
      <c r="AM917" s="431">
        <v>0</v>
      </c>
      <c r="AN917" s="432">
        <v>0</v>
      </c>
      <c r="AO917" s="431">
        <v>0</v>
      </c>
      <c r="AP917" s="431">
        <v>0</v>
      </c>
      <c r="AQ917" s="431"/>
    </row>
    <row r="918" spans="1:43" ht="12.75" customHeight="1">
      <c r="A918" s="157">
        <v>917</v>
      </c>
      <c r="B918" s="341">
        <v>42253</v>
      </c>
      <c r="C918" s="430" t="s">
        <v>1321</v>
      </c>
      <c r="D918" s="430" t="s">
        <v>1251</v>
      </c>
      <c r="E918" s="125"/>
      <c r="F918" s="124" t="s">
        <v>7101</v>
      </c>
      <c r="G918" s="359"/>
      <c r="H918" s="123" t="s">
        <v>7314</v>
      </c>
      <c r="I918" s="359"/>
      <c r="J918" s="122" t="s">
        <v>1262</v>
      </c>
      <c r="K918" s="121" t="s">
        <v>1259</v>
      </c>
      <c r="L918" s="430" t="s">
        <v>1256</v>
      </c>
      <c r="M918" s="430" t="s">
        <v>7158</v>
      </c>
      <c r="N918" s="430" t="s">
        <v>1261</v>
      </c>
      <c r="O918" s="431">
        <v>20</v>
      </c>
      <c r="P918" s="431">
        <v>20</v>
      </c>
      <c r="Q918" s="422"/>
      <c r="R918" s="431"/>
      <c r="S918" s="431">
        <v>0</v>
      </c>
      <c r="T918" s="431">
        <v>0</v>
      </c>
      <c r="U918" s="431">
        <v>20</v>
      </c>
      <c r="V918" s="431">
        <v>120</v>
      </c>
      <c r="W918" s="431">
        <v>120</v>
      </c>
      <c r="X918" s="431">
        <v>20</v>
      </c>
      <c r="Y918" s="431">
        <v>0</v>
      </c>
      <c r="Z918" s="431">
        <v>0</v>
      </c>
      <c r="AA918" s="431">
        <v>0</v>
      </c>
      <c r="AB918" s="431">
        <v>20</v>
      </c>
      <c r="AC918" s="431">
        <v>20</v>
      </c>
      <c r="AD918" s="431">
        <v>0</v>
      </c>
      <c r="AE918" s="431">
        <v>0</v>
      </c>
      <c r="AF918" s="431">
        <v>0</v>
      </c>
      <c r="AG918" s="431">
        <v>0</v>
      </c>
      <c r="AH918" s="431">
        <v>0</v>
      </c>
      <c r="AI918" s="431">
        <v>20</v>
      </c>
      <c r="AJ918" s="431">
        <v>0</v>
      </c>
      <c r="AK918" s="431">
        <v>0</v>
      </c>
      <c r="AL918" s="432">
        <v>0</v>
      </c>
      <c r="AM918" s="431">
        <v>0</v>
      </c>
      <c r="AN918" s="432">
        <v>0</v>
      </c>
      <c r="AO918" s="431">
        <v>0</v>
      </c>
      <c r="AP918" s="431">
        <v>0</v>
      </c>
      <c r="AQ918" s="431"/>
    </row>
    <row r="919" spans="1:43" ht="12.75" customHeight="1">
      <c r="A919" s="157">
        <v>918</v>
      </c>
      <c r="B919" s="341">
        <v>42254</v>
      </c>
      <c r="C919" s="430" t="s">
        <v>1321</v>
      </c>
      <c r="D919" s="430" t="s">
        <v>1251</v>
      </c>
      <c r="E919" s="125" t="s">
        <v>1308</v>
      </c>
      <c r="F919" s="124" t="s">
        <v>7095</v>
      </c>
      <c r="G919" s="359"/>
      <c r="H919" s="123" t="s">
        <v>7307</v>
      </c>
      <c r="I919" s="359"/>
      <c r="J919" s="122" t="s">
        <v>7165</v>
      </c>
      <c r="K919" s="121" t="s">
        <v>1259</v>
      </c>
      <c r="L919" s="430" t="s">
        <v>1256</v>
      </c>
      <c r="M919" s="430" t="s">
        <v>7158</v>
      </c>
      <c r="N919" s="430" t="s">
        <v>1261</v>
      </c>
      <c r="O919" s="431">
        <v>220</v>
      </c>
      <c r="P919" s="431">
        <v>220</v>
      </c>
      <c r="Q919" s="422"/>
      <c r="R919" s="431"/>
      <c r="S919" s="431">
        <v>0</v>
      </c>
      <c r="T919" s="431">
        <v>0</v>
      </c>
      <c r="U919" s="431">
        <v>220</v>
      </c>
      <c r="V919" s="431">
        <v>1320</v>
      </c>
      <c r="W919" s="431">
        <v>1320</v>
      </c>
      <c r="X919" s="431">
        <v>220</v>
      </c>
      <c r="Y919" s="431">
        <v>220</v>
      </c>
      <c r="Z919" s="431">
        <v>0</v>
      </c>
      <c r="AA919" s="431">
        <v>0</v>
      </c>
      <c r="AB919" s="431">
        <v>220</v>
      </c>
      <c r="AC919" s="431">
        <v>220</v>
      </c>
      <c r="AD919" s="431">
        <v>0</v>
      </c>
      <c r="AE919" s="431">
        <v>0</v>
      </c>
      <c r="AF919" s="431">
        <v>0</v>
      </c>
      <c r="AG919" s="431">
        <v>0</v>
      </c>
      <c r="AH919" s="431">
        <v>0</v>
      </c>
      <c r="AI919" s="431">
        <v>0</v>
      </c>
      <c r="AJ919" s="431">
        <v>0</v>
      </c>
      <c r="AK919" s="431">
        <v>0</v>
      </c>
      <c r="AL919" s="432">
        <v>0</v>
      </c>
      <c r="AM919" s="431">
        <v>0</v>
      </c>
      <c r="AN919" s="432">
        <v>0</v>
      </c>
      <c r="AO919" s="431">
        <v>0</v>
      </c>
      <c r="AP919" s="431">
        <v>0</v>
      </c>
      <c r="AQ919" s="431"/>
    </row>
    <row r="920" spans="1:43" ht="12.75" customHeight="1">
      <c r="A920" s="157">
        <v>919</v>
      </c>
      <c r="B920" s="341">
        <v>42254</v>
      </c>
      <c r="C920" s="430" t="s">
        <v>1321</v>
      </c>
      <c r="D920" s="430" t="s">
        <v>1251</v>
      </c>
      <c r="E920" s="125" t="s">
        <v>1308</v>
      </c>
      <c r="F920" s="430" t="s">
        <v>1347</v>
      </c>
      <c r="G920" s="359"/>
      <c r="H920" s="415" t="s">
        <v>7220</v>
      </c>
      <c r="I920" s="359"/>
      <c r="J920" s="430"/>
      <c r="K920" s="430" t="s">
        <v>1259</v>
      </c>
      <c r="L920" s="430" t="s">
        <v>1256</v>
      </c>
      <c r="M920" s="430" t="s">
        <v>7158</v>
      </c>
      <c r="N920" s="430" t="s">
        <v>1261</v>
      </c>
      <c r="O920" s="109" t="s">
        <v>7361</v>
      </c>
      <c r="P920" s="65"/>
      <c r="Q920" s="214"/>
      <c r="R920" s="64"/>
      <c r="S920" s="64">
        <v>0</v>
      </c>
      <c r="T920" s="64">
        <v>0</v>
      </c>
      <c r="U920" s="117">
        <v>172</v>
      </c>
      <c r="V920" s="64">
        <v>336</v>
      </c>
      <c r="W920" s="117">
        <v>686</v>
      </c>
      <c r="X920" s="117">
        <v>0</v>
      </c>
      <c r="Y920" s="117">
        <v>0</v>
      </c>
      <c r="Z920" s="64">
        <v>0</v>
      </c>
      <c r="AA920" s="117">
        <v>0</v>
      </c>
      <c r="AB920" s="117">
        <v>0</v>
      </c>
      <c r="AC920" s="117">
        <v>0</v>
      </c>
      <c r="AD920" s="64">
        <v>0</v>
      </c>
      <c r="AE920" s="64">
        <v>0</v>
      </c>
      <c r="AF920" s="64">
        <v>0</v>
      </c>
      <c r="AG920" s="64">
        <v>0</v>
      </c>
      <c r="AH920" s="64">
        <v>0</v>
      </c>
      <c r="AI920" s="64">
        <v>0</v>
      </c>
      <c r="AJ920" s="64">
        <v>0</v>
      </c>
      <c r="AK920" s="64">
        <v>0</v>
      </c>
      <c r="AL920" s="64">
        <v>0</v>
      </c>
      <c r="AM920" s="64">
        <v>0</v>
      </c>
      <c r="AN920" s="64">
        <v>0</v>
      </c>
      <c r="AO920" s="64">
        <v>0</v>
      </c>
      <c r="AP920" s="64">
        <v>0</v>
      </c>
      <c r="AQ920" s="431"/>
    </row>
    <row r="921" spans="1:43" ht="12.75" customHeight="1">
      <c r="A921" s="157">
        <v>920</v>
      </c>
      <c r="B921" s="342">
        <v>42255</v>
      </c>
      <c r="C921" s="430" t="s">
        <v>1289</v>
      </c>
      <c r="D921" s="430" t="s">
        <v>1251</v>
      </c>
      <c r="E921" s="430" t="s">
        <v>1289</v>
      </c>
      <c r="F921" s="430" t="s">
        <v>7101</v>
      </c>
      <c r="G921" s="359"/>
      <c r="H921" s="430" t="s">
        <v>7122</v>
      </c>
      <c r="I921" s="359"/>
      <c r="J921" s="430"/>
      <c r="K921" s="430" t="s">
        <v>7127</v>
      </c>
      <c r="L921" s="430" t="s">
        <v>1256</v>
      </c>
      <c r="M921" s="430" t="s">
        <v>7158</v>
      </c>
      <c r="N921" s="430" t="s">
        <v>1261</v>
      </c>
      <c r="O921" s="431">
        <v>150</v>
      </c>
      <c r="P921" s="431">
        <v>150</v>
      </c>
      <c r="Q921" s="422"/>
      <c r="R921" s="431"/>
      <c r="S921" s="431">
        <v>0</v>
      </c>
      <c r="T921" s="431">
        <v>0</v>
      </c>
      <c r="U921" s="431">
        <v>0</v>
      </c>
      <c r="V921" s="431">
        <v>0</v>
      </c>
      <c r="W921" s="431">
        <v>900</v>
      </c>
      <c r="X921" s="431">
        <v>0</v>
      </c>
      <c r="Y921" s="431">
        <v>0</v>
      </c>
      <c r="Z921" s="431">
        <v>0</v>
      </c>
      <c r="AA921" s="431">
        <v>150</v>
      </c>
      <c r="AB921" s="431">
        <v>0</v>
      </c>
      <c r="AC921" s="431">
        <v>150</v>
      </c>
      <c r="AD921" s="431">
        <v>0</v>
      </c>
      <c r="AE921" s="431">
        <v>0</v>
      </c>
      <c r="AF921" s="431">
        <v>0</v>
      </c>
      <c r="AG921" s="431">
        <v>0</v>
      </c>
      <c r="AH921" s="431">
        <v>0</v>
      </c>
      <c r="AI921" s="431">
        <v>150</v>
      </c>
      <c r="AJ921" s="431">
        <v>0</v>
      </c>
      <c r="AK921" s="431">
        <v>150</v>
      </c>
      <c r="AL921" s="432">
        <v>0</v>
      </c>
      <c r="AM921" s="432">
        <v>0</v>
      </c>
      <c r="AN921" s="432">
        <v>0</v>
      </c>
      <c r="AO921" s="432">
        <v>0</v>
      </c>
      <c r="AP921" s="431">
        <v>0</v>
      </c>
      <c r="AQ921" s="431"/>
    </row>
    <row r="922" spans="1:43" ht="12.75" customHeight="1">
      <c r="A922" s="157">
        <v>921</v>
      </c>
      <c r="B922" s="341">
        <v>42255</v>
      </c>
      <c r="C922" s="430" t="s">
        <v>1321</v>
      </c>
      <c r="D922" s="430" t="s">
        <v>1251</v>
      </c>
      <c r="E922" s="125" t="s">
        <v>1308</v>
      </c>
      <c r="F922" s="430" t="s">
        <v>1347</v>
      </c>
      <c r="G922" s="359"/>
      <c r="H922" s="415" t="s">
        <v>7220</v>
      </c>
      <c r="I922" s="359"/>
      <c r="J922" s="430"/>
      <c r="K922" s="430" t="s">
        <v>1259</v>
      </c>
      <c r="L922" s="430" t="s">
        <v>1256</v>
      </c>
      <c r="M922" s="430" t="s">
        <v>7158</v>
      </c>
      <c r="N922" s="430" t="s">
        <v>1261</v>
      </c>
      <c r="O922" s="64">
        <v>154</v>
      </c>
      <c r="P922" s="65">
        <v>24</v>
      </c>
      <c r="Q922" s="65"/>
      <c r="R922" s="64"/>
      <c r="S922" s="64">
        <v>0</v>
      </c>
      <c r="T922" s="64">
        <v>0</v>
      </c>
      <c r="U922" s="64">
        <v>0</v>
      </c>
      <c r="V922" s="116">
        <v>339</v>
      </c>
      <c r="W922" s="116">
        <v>149</v>
      </c>
      <c r="X922" s="116">
        <v>154</v>
      </c>
      <c r="Y922" s="116">
        <v>154</v>
      </c>
      <c r="Z922" s="64">
        <v>0</v>
      </c>
      <c r="AA922" s="116">
        <v>154</v>
      </c>
      <c r="AB922" s="116">
        <v>154</v>
      </c>
      <c r="AC922" s="116">
        <v>154</v>
      </c>
      <c r="AD922" s="64">
        <v>0</v>
      </c>
      <c r="AE922" s="64">
        <v>0</v>
      </c>
      <c r="AF922" s="64">
        <v>0</v>
      </c>
      <c r="AG922" s="64">
        <v>0</v>
      </c>
      <c r="AH922" s="64">
        <v>0</v>
      </c>
      <c r="AI922" s="64">
        <v>0</v>
      </c>
      <c r="AJ922" s="64">
        <v>0</v>
      </c>
      <c r="AK922" s="64">
        <v>0</v>
      </c>
      <c r="AL922" s="64">
        <v>0</v>
      </c>
      <c r="AM922" s="64">
        <v>0</v>
      </c>
      <c r="AN922" s="64">
        <v>0</v>
      </c>
      <c r="AO922" s="64">
        <v>0</v>
      </c>
      <c r="AP922" s="64">
        <v>0</v>
      </c>
      <c r="AQ922" s="431"/>
    </row>
    <row r="923" spans="1:43" ht="12.75" customHeight="1">
      <c r="A923" s="157">
        <v>922</v>
      </c>
      <c r="B923" s="341">
        <v>42255</v>
      </c>
      <c r="C923" s="430" t="s">
        <v>1321</v>
      </c>
      <c r="D923" s="430" t="s">
        <v>1251</v>
      </c>
      <c r="E923" s="125" t="s">
        <v>1308</v>
      </c>
      <c r="F923" s="430" t="s">
        <v>1347</v>
      </c>
      <c r="G923" s="359"/>
      <c r="H923" s="355" t="s">
        <v>7334</v>
      </c>
      <c r="I923" s="359"/>
      <c r="J923" s="430"/>
      <c r="K923" s="430" t="s">
        <v>1259</v>
      </c>
      <c r="L923" s="430" t="s">
        <v>1256</v>
      </c>
      <c r="M923" s="430" t="s">
        <v>7158</v>
      </c>
      <c r="N923" s="430" t="s">
        <v>1261</v>
      </c>
      <c r="O923" s="88">
        <v>133</v>
      </c>
      <c r="P923" s="65"/>
      <c r="Q923" s="65"/>
      <c r="R923" s="64"/>
      <c r="S923" s="64">
        <v>0</v>
      </c>
      <c r="T923" s="64">
        <v>0</v>
      </c>
      <c r="U923" s="64">
        <v>0</v>
      </c>
      <c r="V923" s="116">
        <v>800</v>
      </c>
      <c r="W923" s="116">
        <v>800</v>
      </c>
      <c r="X923" s="116">
        <v>0</v>
      </c>
      <c r="Y923" s="116">
        <v>0</v>
      </c>
      <c r="Z923" s="116">
        <v>0</v>
      </c>
      <c r="AA923" s="116">
        <v>0</v>
      </c>
      <c r="AB923" s="116">
        <v>0</v>
      </c>
      <c r="AC923" s="116">
        <v>0</v>
      </c>
      <c r="AD923" s="64">
        <v>0</v>
      </c>
      <c r="AE923" s="64">
        <v>0</v>
      </c>
      <c r="AF923" s="64">
        <v>0</v>
      </c>
      <c r="AG923" s="64">
        <v>0</v>
      </c>
      <c r="AH923" s="64">
        <v>0</v>
      </c>
      <c r="AI923" s="64">
        <v>0</v>
      </c>
      <c r="AJ923" s="64">
        <v>0</v>
      </c>
      <c r="AK923" s="64">
        <v>0</v>
      </c>
      <c r="AL923" s="64">
        <v>0</v>
      </c>
      <c r="AM923" s="64">
        <v>0</v>
      </c>
      <c r="AN923" s="64">
        <v>0</v>
      </c>
      <c r="AO923" s="64">
        <v>0</v>
      </c>
      <c r="AP923" s="64">
        <v>0</v>
      </c>
      <c r="AQ923" s="431"/>
    </row>
    <row r="924" spans="1:43" ht="12.75" customHeight="1">
      <c r="A924" s="157">
        <v>923</v>
      </c>
      <c r="B924" s="341">
        <v>42255</v>
      </c>
      <c r="C924" s="430" t="s">
        <v>1321</v>
      </c>
      <c r="D924" s="430" t="s">
        <v>1251</v>
      </c>
      <c r="E924" s="125" t="s">
        <v>1308</v>
      </c>
      <c r="F924" s="430" t="s">
        <v>1347</v>
      </c>
      <c r="G924" s="359"/>
      <c r="H924" s="415" t="s">
        <v>7220</v>
      </c>
      <c r="I924" s="359"/>
      <c r="J924" s="430"/>
      <c r="K924" s="430" t="s">
        <v>1259</v>
      </c>
      <c r="L924" s="430" t="s">
        <v>1256</v>
      </c>
      <c r="M924" s="430" t="s">
        <v>7158</v>
      </c>
      <c r="N924" s="430" t="s">
        <v>1261</v>
      </c>
      <c r="O924" s="88">
        <v>133</v>
      </c>
      <c r="P924" s="65"/>
      <c r="Q924" s="65"/>
      <c r="R924" s="64"/>
      <c r="S924" s="64">
        <v>0</v>
      </c>
      <c r="T924" s="64">
        <v>0</v>
      </c>
      <c r="U924" s="64">
        <v>0</v>
      </c>
      <c r="V924" s="116">
        <v>800</v>
      </c>
      <c r="W924" s="116">
        <v>800</v>
      </c>
      <c r="X924" s="116">
        <v>0</v>
      </c>
      <c r="Y924" s="116">
        <v>0</v>
      </c>
      <c r="Z924" s="116">
        <v>0</v>
      </c>
      <c r="AA924" s="116">
        <v>0</v>
      </c>
      <c r="AB924" s="116">
        <v>0</v>
      </c>
      <c r="AC924" s="116">
        <v>0</v>
      </c>
      <c r="AD924" s="64">
        <v>0</v>
      </c>
      <c r="AE924" s="64">
        <v>0</v>
      </c>
      <c r="AF924" s="64">
        <v>0</v>
      </c>
      <c r="AG924" s="64">
        <v>0</v>
      </c>
      <c r="AH924" s="64">
        <v>0</v>
      </c>
      <c r="AI924" s="64">
        <v>0</v>
      </c>
      <c r="AJ924" s="64">
        <v>0</v>
      </c>
      <c r="AK924" s="64">
        <v>0</v>
      </c>
      <c r="AL924" s="64">
        <v>0</v>
      </c>
      <c r="AM924" s="64">
        <v>0</v>
      </c>
      <c r="AN924" s="64">
        <v>0</v>
      </c>
      <c r="AO924" s="64">
        <v>0</v>
      </c>
      <c r="AP924" s="64">
        <v>0</v>
      </c>
      <c r="AQ924" s="431"/>
    </row>
    <row r="925" spans="1:43" ht="12.75" customHeight="1">
      <c r="A925" s="157">
        <v>924</v>
      </c>
      <c r="B925" s="342">
        <v>42256</v>
      </c>
      <c r="C925" s="430" t="s">
        <v>1289</v>
      </c>
      <c r="D925" s="430" t="s">
        <v>1251</v>
      </c>
      <c r="E925" s="430" t="s">
        <v>1289</v>
      </c>
      <c r="F925" s="430" t="s">
        <v>7097</v>
      </c>
      <c r="G925" s="359"/>
      <c r="H925" s="430" t="s">
        <v>7113</v>
      </c>
      <c r="I925" s="359"/>
      <c r="J925" s="430"/>
      <c r="K925" s="430" t="s">
        <v>7127</v>
      </c>
      <c r="L925" s="430" t="s">
        <v>1256</v>
      </c>
      <c r="M925" s="430" t="s">
        <v>7158</v>
      </c>
      <c r="N925" s="430" t="s">
        <v>1261</v>
      </c>
      <c r="O925" s="431">
        <v>120</v>
      </c>
      <c r="P925" s="431">
        <v>120</v>
      </c>
      <c r="Q925" s="422"/>
      <c r="R925" s="431"/>
      <c r="S925" s="431">
        <v>0</v>
      </c>
      <c r="T925" s="431">
        <v>0</v>
      </c>
      <c r="U925" s="431">
        <v>0</v>
      </c>
      <c r="V925" s="431">
        <v>0</v>
      </c>
      <c r="W925" s="431">
        <v>720</v>
      </c>
      <c r="X925" s="431">
        <v>0</v>
      </c>
      <c r="Y925" s="431">
        <v>0</v>
      </c>
      <c r="Z925" s="431">
        <v>0</v>
      </c>
      <c r="AA925" s="431">
        <v>120</v>
      </c>
      <c r="AB925" s="431">
        <v>0</v>
      </c>
      <c r="AC925" s="431">
        <v>120</v>
      </c>
      <c r="AD925" s="431">
        <v>0</v>
      </c>
      <c r="AE925" s="431">
        <v>0</v>
      </c>
      <c r="AF925" s="431">
        <v>0</v>
      </c>
      <c r="AG925" s="431">
        <v>0</v>
      </c>
      <c r="AH925" s="431">
        <v>0</v>
      </c>
      <c r="AI925" s="431">
        <v>120</v>
      </c>
      <c r="AJ925" s="431">
        <v>0</v>
      </c>
      <c r="AK925" s="431">
        <v>120</v>
      </c>
      <c r="AL925" s="432">
        <v>0</v>
      </c>
      <c r="AM925" s="432">
        <v>0</v>
      </c>
      <c r="AN925" s="432">
        <v>0</v>
      </c>
      <c r="AO925" s="432">
        <v>0</v>
      </c>
      <c r="AP925" s="431">
        <v>0</v>
      </c>
      <c r="AQ925" s="431"/>
    </row>
    <row r="926" spans="1:43" ht="12.75" customHeight="1">
      <c r="A926" s="157">
        <v>925</v>
      </c>
      <c r="B926" s="341">
        <v>42256</v>
      </c>
      <c r="C926" s="430" t="s">
        <v>1321</v>
      </c>
      <c r="D926" s="430" t="s">
        <v>1251</v>
      </c>
      <c r="E926" s="125" t="s">
        <v>1308</v>
      </c>
      <c r="F926" s="124" t="s">
        <v>7095</v>
      </c>
      <c r="G926" s="359"/>
      <c r="H926" s="123" t="s">
        <v>7307</v>
      </c>
      <c r="I926" s="359"/>
      <c r="J926" s="122" t="s">
        <v>7165</v>
      </c>
      <c r="K926" s="121" t="s">
        <v>1259</v>
      </c>
      <c r="L926" s="430" t="s">
        <v>1256</v>
      </c>
      <c r="M926" s="430" t="s">
        <v>7158</v>
      </c>
      <c r="N926" s="430" t="s">
        <v>1261</v>
      </c>
      <c r="O926" s="431">
        <v>75</v>
      </c>
      <c r="P926" s="431">
        <v>75</v>
      </c>
      <c r="Q926" s="422"/>
      <c r="R926" s="431"/>
      <c r="S926" s="431">
        <v>0</v>
      </c>
      <c r="T926" s="431">
        <v>0</v>
      </c>
      <c r="U926" s="431">
        <v>75</v>
      </c>
      <c r="V926" s="431">
        <v>450</v>
      </c>
      <c r="W926" s="431">
        <v>450</v>
      </c>
      <c r="X926" s="431">
        <v>75</v>
      </c>
      <c r="Y926" s="431">
        <v>75</v>
      </c>
      <c r="Z926" s="431">
        <v>0</v>
      </c>
      <c r="AA926" s="431">
        <v>0</v>
      </c>
      <c r="AB926" s="431">
        <v>75</v>
      </c>
      <c r="AC926" s="431">
        <v>75</v>
      </c>
      <c r="AD926" s="431">
        <v>0</v>
      </c>
      <c r="AE926" s="431">
        <v>0</v>
      </c>
      <c r="AF926" s="431">
        <v>0</v>
      </c>
      <c r="AG926" s="431">
        <v>0</v>
      </c>
      <c r="AH926" s="431">
        <v>0</v>
      </c>
      <c r="AI926" s="431">
        <v>0</v>
      </c>
      <c r="AJ926" s="431">
        <v>0</v>
      </c>
      <c r="AK926" s="431">
        <v>0</v>
      </c>
      <c r="AL926" s="432">
        <v>0</v>
      </c>
      <c r="AM926" s="431">
        <v>0</v>
      </c>
      <c r="AN926" s="432">
        <v>0</v>
      </c>
      <c r="AO926" s="431">
        <v>0</v>
      </c>
      <c r="AP926" s="431">
        <v>0</v>
      </c>
      <c r="AQ926" s="431"/>
    </row>
    <row r="927" spans="1:43" ht="12.75" customHeight="1">
      <c r="A927" s="157">
        <v>926</v>
      </c>
      <c r="B927" s="341">
        <v>42256</v>
      </c>
      <c r="C927" s="430" t="s">
        <v>1321</v>
      </c>
      <c r="D927" s="430" t="s">
        <v>1251</v>
      </c>
      <c r="E927" s="125" t="s">
        <v>1308</v>
      </c>
      <c r="F927" s="124" t="s">
        <v>7095</v>
      </c>
      <c r="G927" s="359"/>
      <c r="H927" s="123" t="s">
        <v>7307</v>
      </c>
      <c r="I927" s="359"/>
      <c r="J927" s="122" t="s">
        <v>7165</v>
      </c>
      <c r="K927" s="121" t="s">
        <v>1259</v>
      </c>
      <c r="L927" s="430" t="s">
        <v>1256</v>
      </c>
      <c r="M927" s="430" t="s">
        <v>7158</v>
      </c>
      <c r="N927" s="430" t="s">
        <v>1261</v>
      </c>
      <c r="O927" s="431">
        <v>80</v>
      </c>
      <c r="P927" s="431">
        <v>80</v>
      </c>
      <c r="Q927" s="422"/>
      <c r="R927" s="431"/>
      <c r="S927" s="431">
        <v>0</v>
      </c>
      <c r="T927" s="431">
        <v>0</v>
      </c>
      <c r="U927" s="431">
        <v>80</v>
      </c>
      <c r="V927" s="431">
        <v>480</v>
      </c>
      <c r="W927" s="431">
        <v>480</v>
      </c>
      <c r="X927" s="431">
        <v>80</v>
      </c>
      <c r="Y927" s="431">
        <v>80</v>
      </c>
      <c r="Z927" s="431">
        <v>0</v>
      </c>
      <c r="AA927" s="431">
        <v>0</v>
      </c>
      <c r="AB927" s="431">
        <v>80</v>
      </c>
      <c r="AC927" s="431">
        <v>80</v>
      </c>
      <c r="AD927" s="431">
        <v>0</v>
      </c>
      <c r="AE927" s="431">
        <v>0</v>
      </c>
      <c r="AF927" s="431">
        <v>0</v>
      </c>
      <c r="AG927" s="431">
        <v>0</v>
      </c>
      <c r="AH927" s="431">
        <v>0</v>
      </c>
      <c r="AI927" s="431">
        <v>0</v>
      </c>
      <c r="AJ927" s="431">
        <v>0</v>
      </c>
      <c r="AK927" s="431">
        <v>0</v>
      </c>
      <c r="AL927" s="432">
        <v>0</v>
      </c>
      <c r="AM927" s="431">
        <v>0</v>
      </c>
      <c r="AN927" s="432">
        <v>0</v>
      </c>
      <c r="AO927" s="431">
        <v>0</v>
      </c>
      <c r="AP927" s="431">
        <v>0</v>
      </c>
      <c r="AQ927" s="431"/>
    </row>
    <row r="928" spans="1:43" ht="12.75" customHeight="1">
      <c r="A928" s="157">
        <v>927</v>
      </c>
      <c r="B928" s="341">
        <v>42256</v>
      </c>
      <c r="C928" s="430" t="s">
        <v>1321</v>
      </c>
      <c r="D928" s="430" t="s">
        <v>1251</v>
      </c>
      <c r="E928" s="125" t="s">
        <v>1308</v>
      </c>
      <c r="F928" s="430" t="s">
        <v>1347</v>
      </c>
      <c r="G928" s="359"/>
      <c r="H928" s="415" t="s">
        <v>7220</v>
      </c>
      <c r="I928" s="359"/>
      <c r="J928" s="430"/>
      <c r="K928" s="430" t="s">
        <v>1259</v>
      </c>
      <c r="L928" s="430" t="s">
        <v>1256</v>
      </c>
      <c r="M928" s="430" t="s">
        <v>7158</v>
      </c>
      <c r="N928" s="430" t="s">
        <v>1261</v>
      </c>
      <c r="O928" s="64">
        <v>27</v>
      </c>
      <c r="P928" s="65">
        <v>6</v>
      </c>
      <c r="Q928" s="65"/>
      <c r="R928" s="64"/>
      <c r="S928" s="64">
        <v>0</v>
      </c>
      <c r="T928" s="64">
        <v>0</v>
      </c>
      <c r="U928" s="116">
        <v>27</v>
      </c>
      <c r="V928" s="116">
        <v>79</v>
      </c>
      <c r="W928" s="116">
        <v>40</v>
      </c>
      <c r="X928" s="116">
        <v>27</v>
      </c>
      <c r="Y928" s="116">
        <v>27</v>
      </c>
      <c r="Z928" s="64">
        <v>0</v>
      </c>
      <c r="AA928" s="116">
        <v>27</v>
      </c>
      <c r="AB928" s="116">
        <v>27</v>
      </c>
      <c r="AC928" s="116">
        <v>27</v>
      </c>
      <c r="AD928" s="64">
        <v>0</v>
      </c>
      <c r="AE928" s="64">
        <v>0</v>
      </c>
      <c r="AF928" s="64">
        <v>0</v>
      </c>
      <c r="AG928" s="64">
        <v>0</v>
      </c>
      <c r="AH928" s="64">
        <v>0</v>
      </c>
      <c r="AI928" s="64">
        <v>0</v>
      </c>
      <c r="AJ928" s="64">
        <v>0</v>
      </c>
      <c r="AK928" s="64">
        <v>0</v>
      </c>
      <c r="AL928" s="64">
        <v>0</v>
      </c>
      <c r="AM928" s="64">
        <v>0</v>
      </c>
      <c r="AN928" s="64">
        <v>0</v>
      </c>
      <c r="AO928" s="64">
        <v>0</v>
      </c>
      <c r="AP928" s="64">
        <v>0</v>
      </c>
      <c r="AQ928" s="431"/>
    </row>
    <row r="929" spans="1:43" ht="12.75" customHeight="1">
      <c r="A929" s="157">
        <v>928</v>
      </c>
      <c r="B929" s="341">
        <v>42256</v>
      </c>
      <c r="C929" s="430" t="s">
        <v>1321</v>
      </c>
      <c r="D929" s="430" t="s">
        <v>1251</v>
      </c>
      <c r="E929" s="125" t="s">
        <v>1308</v>
      </c>
      <c r="F929" s="430" t="s">
        <v>1347</v>
      </c>
      <c r="G929" s="359"/>
      <c r="H929" s="415" t="s">
        <v>7220</v>
      </c>
      <c r="I929" s="359"/>
      <c r="J929" s="430"/>
      <c r="K929" s="430" t="s">
        <v>1259</v>
      </c>
      <c r="L929" s="430" t="s">
        <v>1256</v>
      </c>
      <c r="M929" s="430" t="s">
        <v>7158</v>
      </c>
      <c r="N929" s="430" t="s">
        <v>1261</v>
      </c>
      <c r="O929" s="88">
        <v>83</v>
      </c>
      <c r="P929" s="65"/>
      <c r="Q929" s="65"/>
      <c r="R929" s="64"/>
      <c r="S929" s="64">
        <v>0</v>
      </c>
      <c r="T929" s="64">
        <v>0</v>
      </c>
      <c r="U929" s="64">
        <v>0</v>
      </c>
      <c r="V929" s="116">
        <v>500</v>
      </c>
      <c r="W929" s="116">
        <v>500</v>
      </c>
      <c r="X929" s="116">
        <v>0</v>
      </c>
      <c r="Y929" s="116">
        <v>0</v>
      </c>
      <c r="Z929" s="64">
        <v>0</v>
      </c>
      <c r="AA929" s="64">
        <v>0</v>
      </c>
      <c r="AB929" s="64">
        <v>0</v>
      </c>
      <c r="AC929" s="64">
        <v>0</v>
      </c>
      <c r="AD929" s="64">
        <v>0</v>
      </c>
      <c r="AE929" s="64">
        <v>0</v>
      </c>
      <c r="AF929" s="64">
        <v>0</v>
      </c>
      <c r="AG929" s="64">
        <v>0</v>
      </c>
      <c r="AH929" s="64">
        <v>0</v>
      </c>
      <c r="AI929" s="64">
        <v>0</v>
      </c>
      <c r="AJ929" s="64">
        <v>0</v>
      </c>
      <c r="AK929" s="64">
        <v>0</v>
      </c>
      <c r="AL929" s="64">
        <v>0</v>
      </c>
      <c r="AM929" s="64">
        <v>0</v>
      </c>
      <c r="AN929" s="64">
        <v>0</v>
      </c>
      <c r="AO929" s="64">
        <v>0</v>
      </c>
      <c r="AP929" s="64">
        <v>0</v>
      </c>
      <c r="AQ929" s="431"/>
    </row>
    <row r="930" spans="1:43" ht="12.75" customHeight="1">
      <c r="A930" s="157">
        <v>929</v>
      </c>
      <c r="B930" s="341">
        <v>42256</v>
      </c>
      <c r="C930" s="430" t="s">
        <v>1321</v>
      </c>
      <c r="D930" s="430" t="s">
        <v>1251</v>
      </c>
      <c r="E930" s="125" t="s">
        <v>1308</v>
      </c>
      <c r="F930" s="430" t="s">
        <v>1347</v>
      </c>
      <c r="G930" s="359"/>
      <c r="H930" s="355" t="s">
        <v>7334</v>
      </c>
      <c r="I930" s="359"/>
      <c r="J930" s="430"/>
      <c r="K930" s="430" t="s">
        <v>1259</v>
      </c>
      <c r="L930" s="430" t="s">
        <v>1256</v>
      </c>
      <c r="M930" s="430" t="s">
        <v>7158</v>
      </c>
      <c r="N930" s="430" t="s">
        <v>1261</v>
      </c>
      <c r="O930" s="88">
        <v>100</v>
      </c>
      <c r="P930" s="65"/>
      <c r="Q930" s="65"/>
      <c r="R930" s="64"/>
      <c r="S930" s="64">
        <v>0</v>
      </c>
      <c r="T930" s="64">
        <v>0</v>
      </c>
      <c r="U930" s="64">
        <v>0</v>
      </c>
      <c r="V930" s="116">
        <v>600</v>
      </c>
      <c r="W930" s="116">
        <v>600</v>
      </c>
      <c r="X930" s="116">
        <v>0</v>
      </c>
      <c r="Y930" s="116">
        <v>0</v>
      </c>
      <c r="Z930" s="64">
        <v>0</v>
      </c>
      <c r="AA930" s="64">
        <v>0</v>
      </c>
      <c r="AB930" s="64">
        <v>0</v>
      </c>
      <c r="AC930" s="64">
        <v>0</v>
      </c>
      <c r="AD930" s="64">
        <v>0</v>
      </c>
      <c r="AE930" s="64">
        <v>0</v>
      </c>
      <c r="AF930" s="64">
        <v>0</v>
      </c>
      <c r="AG930" s="64">
        <v>0</v>
      </c>
      <c r="AH930" s="64">
        <v>0</v>
      </c>
      <c r="AI930" s="64">
        <v>0</v>
      </c>
      <c r="AJ930" s="64">
        <v>0</v>
      </c>
      <c r="AK930" s="64">
        <v>0</v>
      </c>
      <c r="AL930" s="64">
        <v>0</v>
      </c>
      <c r="AM930" s="64">
        <v>0</v>
      </c>
      <c r="AN930" s="64">
        <v>0</v>
      </c>
      <c r="AO930" s="64">
        <v>0</v>
      </c>
      <c r="AP930" s="64">
        <v>0</v>
      </c>
      <c r="AQ930" s="431"/>
    </row>
    <row r="931" spans="1:43" ht="12.75" customHeight="1">
      <c r="A931" s="157">
        <v>930</v>
      </c>
      <c r="B931" s="341">
        <v>42256</v>
      </c>
      <c r="C931" s="430" t="s">
        <v>1321</v>
      </c>
      <c r="D931" s="430" t="s">
        <v>1251</v>
      </c>
      <c r="E931" s="125" t="s">
        <v>1308</v>
      </c>
      <c r="F931" s="430" t="s">
        <v>1347</v>
      </c>
      <c r="G931" s="359"/>
      <c r="H931" s="355" t="s">
        <v>7334</v>
      </c>
      <c r="I931" s="359"/>
      <c r="J931" s="430"/>
      <c r="K931" s="430" t="s">
        <v>1259</v>
      </c>
      <c r="L931" s="430" t="s">
        <v>1256</v>
      </c>
      <c r="M931" s="430" t="s">
        <v>7158</v>
      </c>
      <c r="N931" s="430" t="s">
        <v>1261</v>
      </c>
      <c r="O931" s="88">
        <v>50</v>
      </c>
      <c r="P931" s="65"/>
      <c r="Q931" s="65"/>
      <c r="R931" s="64"/>
      <c r="S931" s="64">
        <v>0</v>
      </c>
      <c r="T931" s="64">
        <v>0</v>
      </c>
      <c r="U931" s="64">
        <v>0</v>
      </c>
      <c r="V931" s="116">
        <v>300</v>
      </c>
      <c r="W931" s="116">
        <v>300</v>
      </c>
      <c r="X931" s="116">
        <v>0</v>
      </c>
      <c r="Y931" s="116">
        <v>0</v>
      </c>
      <c r="Z931" s="64">
        <v>0</v>
      </c>
      <c r="AA931" s="64">
        <v>0</v>
      </c>
      <c r="AB931" s="64">
        <v>0</v>
      </c>
      <c r="AC931" s="64">
        <v>0</v>
      </c>
      <c r="AD931" s="64">
        <v>0</v>
      </c>
      <c r="AE931" s="64">
        <v>0</v>
      </c>
      <c r="AF931" s="64">
        <v>0</v>
      </c>
      <c r="AG931" s="64">
        <v>0</v>
      </c>
      <c r="AH931" s="64">
        <v>0</v>
      </c>
      <c r="AI931" s="64">
        <v>0</v>
      </c>
      <c r="AJ931" s="64">
        <v>0</v>
      </c>
      <c r="AK931" s="64">
        <v>0</v>
      </c>
      <c r="AL931" s="64">
        <v>0</v>
      </c>
      <c r="AM931" s="64">
        <v>0</v>
      </c>
      <c r="AN931" s="64">
        <v>0</v>
      </c>
      <c r="AO931" s="64">
        <v>0</v>
      </c>
      <c r="AP931" s="64">
        <v>0</v>
      </c>
      <c r="AQ931" s="431"/>
    </row>
    <row r="932" spans="1:43" s="62" customFormat="1" ht="12.75" customHeight="1">
      <c r="A932" s="157">
        <v>931</v>
      </c>
      <c r="B932" s="341">
        <v>42257</v>
      </c>
      <c r="C932" s="430" t="s">
        <v>1289</v>
      </c>
      <c r="D932" s="430" t="s">
        <v>1251</v>
      </c>
      <c r="E932" s="430" t="s">
        <v>1289</v>
      </c>
      <c r="F932" s="430" t="s">
        <v>7118</v>
      </c>
      <c r="G932" s="359"/>
      <c r="H932" s="430" t="s">
        <v>7119</v>
      </c>
      <c r="I932" s="359"/>
      <c r="J932" s="430"/>
      <c r="K932" s="430" t="s">
        <v>7127</v>
      </c>
      <c r="L932" s="430" t="s">
        <v>1256</v>
      </c>
      <c r="M932" s="430" t="s">
        <v>7158</v>
      </c>
      <c r="N932" s="430" t="s">
        <v>1261</v>
      </c>
      <c r="O932" s="431">
        <v>150</v>
      </c>
      <c r="P932" s="431">
        <v>150</v>
      </c>
      <c r="Q932" s="422"/>
      <c r="R932" s="431"/>
      <c r="S932" s="431">
        <v>0</v>
      </c>
      <c r="T932" s="431">
        <v>0</v>
      </c>
      <c r="U932" s="431">
        <v>0</v>
      </c>
      <c r="V932" s="431">
        <v>0</v>
      </c>
      <c r="W932" s="431">
        <v>900</v>
      </c>
      <c r="X932" s="431">
        <v>0</v>
      </c>
      <c r="Y932" s="431">
        <v>0</v>
      </c>
      <c r="Z932" s="431">
        <v>0</v>
      </c>
      <c r="AA932" s="431">
        <v>150</v>
      </c>
      <c r="AB932" s="431">
        <v>0</v>
      </c>
      <c r="AC932" s="431">
        <v>150</v>
      </c>
      <c r="AD932" s="431">
        <v>0</v>
      </c>
      <c r="AE932" s="431">
        <v>0</v>
      </c>
      <c r="AF932" s="431">
        <v>0</v>
      </c>
      <c r="AG932" s="431">
        <v>0</v>
      </c>
      <c r="AH932" s="431">
        <v>0</v>
      </c>
      <c r="AI932" s="431">
        <v>150</v>
      </c>
      <c r="AJ932" s="431">
        <v>0</v>
      </c>
      <c r="AK932" s="431">
        <v>150</v>
      </c>
      <c r="AL932" s="432">
        <v>0</v>
      </c>
      <c r="AM932" s="432">
        <v>0</v>
      </c>
      <c r="AN932" s="432">
        <v>0</v>
      </c>
      <c r="AO932" s="432">
        <v>0</v>
      </c>
      <c r="AP932" s="431">
        <v>0</v>
      </c>
      <c r="AQ932" s="422"/>
    </row>
    <row r="933" spans="1:43" ht="12.75" customHeight="1">
      <c r="A933" s="157">
        <v>932</v>
      </c>
      <c r="B933" s="341">
        <v>42257</v>
      </c>
      <c r="C933" s="430" t="s">
        <v>1321</v>
      </c>
      <c r="D933" s="430" t="s">
        <v>1251</v>
      </c>
      <c r="E933" s="125" t="s">
        <v>1308</v>
      </c>
      <c r="F933" s="124" t="s">
        <v>7095</v>
      </c>
      <c r="G933" s="359"/>
      <c r="H933" s="123" t="s">
        <v>7307</v>
      </c>
      <c r="I933" s="359"/>
      <c r="J933" s="122" t="s">
        <v>7165</v>
      </c>
      <c r="K933" s="121" t="s">
        <v>1259</v>
      </c>
      <c r="L933" s="430" t="s">
        <v>1256</v>
      </c>
      <c r="M933" s="430" t="s">
        <v>7158</v>
      </c>
      <c r="N933" s="430" t="s">
        <v>1261</v>
      </c>
      <c r="O933" s="431">
        <v>300</v>
      </c>
      <c r="P933" s="431">
        <v>300</v>
      </c>
      <c r="Q933" s="422"/>
      <c r="R933" s="431"/>
      <c r="S933" s="431">
        <v>0</v>
      </c>
      <c r="T933" s="431">
        <v>0</v>
      </c>
      <c r="U933" s="431">
        <v>300</v>
      </c>
      <c r="V933" s="431">
        <v>1800</v>
      </c>
      <c r="W933" s="431">
        <v>1800</v>
      </c>
      <c r="X933" s="431">
        <v>300</v>
      </c>
      <c r="Y933" s="431">
        <v>300</v>
      </c>
      <c r="Z933" s="431">
        <v>0</v>
      </c>
      <c r="AA933" s="431">
        <v>0</v>
      </c>
      <c r="AB933" s="431">
        <v>300</v>
      </c>
      <c r="AC933" s="431">
        <v>300</v>
      </c>
      <c r="AD933" s="431">
        <v>0</v>
      </c>
      <c r="AE933" s="431">
        <v>0</v>
      </c>
      <c r="AF933" s="431">
        <v>0</v>
      </c>
      <c r="AG933" s="431">
        <v>0</v>
      </c>
      <c r="AH933" s="431">
        <v>0</v>
      </c>
      <c r="AI933" s="431">
        <v>0</v>
      </c>
      <c r="AJ933" s="431">
        <v>0</v>
      </c>
      <c r="AK933" s="431">
        <v>0</v>
      </c>
      <c r="AL933" s="432">
        <v>0</v>
      </c>
      <c r="AM933" s="431">
        <v>0</v>
      </c>
      <c r="AN933" s="432">
        <v>0</v>
      </c>
      <c r="AO933" s="431">
        <v>0</v>
      </c>
      <c r="AP933" s="431">
        <v>0</v>
      </c>
      <c r="AQ933" s="431"/>
    </row>
    <row r="934" spans="1:43" ht="12.75" customHeight="1">
      <c r="A934" s="157">
        <v>933</v>
      </c>
      <c r="B934" s="341">
        <v>42257</v>
      </c>
      <c r="C934" s="430" t="s">
        <v>1321</v>
      </c>
      <c r="D934" s="430" t="s">
        <v>1251</v>
      </c>
      <c r="E934" s="125" t="s">
        <v>1308</v>
      </c>
      <c r="F934" s="124" t="s">
        <v>7095</v>
      </c>
      <c r="G934" s="359"/>
      <c r="H934" s="123" t="s">
        <v>7307</v>
      </c>
      <c r="I934" s="359"/>
      <c r="J934" s="122" t="s">
        <v>7165</v>
      </c>
      <c r="K934" s="121" t="s">
        <v>1259</v>
      </c>
      <c r="L934" s="430" t="s">
        <v>1256</v>
      </c>
      <c r="M934" s="430" t="s">
        <v>7158</v>
      </c>
      <c r="N934" s="430" t="s">
        <v>1261</v>
      </c>
      <c r="O934" s="431">
        <v>160</v>
      </c>
      <c r="P934" s="431">
        <v>160</v>
      </c>
      <c r="Q934" s="422"/>
      <c r="R934" s="431"/>
      <c r="S934" s="431">
        <v>0</v>
      </c>
      <c r="T934" s="431">
        <v>0</v>
      </c>
      <c r="U934" s="431">
        <v>160</v>
      </c>
      <c r="V934" s="431">
        <v>960</v>
      </c>
      <c r="W934" s="431">
        <v>960</v>
      </c>
      <c r="X934" s="431">
        <v>160</v>
      </c>
      <c r="Y934" s="431">
        <v>160</v>
      </c>
      <c r="Z934" s="431">
        <v>0</v>
      </c>
      <c r="AA934" s="431">
        <v>0</v>
      </c>
      <c r="AB934" s="431">
        <v>160</v>
      </c>
      <c r="AC934" s="431">
        <v>160</v>
      </c>
      <c r="AD934" s="431">
        <v>0</v>
      </c>
      <c r="AE934" s="431">
        <v>0</v>
      </c>
      <c r="AF934" s="431">
        <v>0</v>
      </c>
      <c r="AG934" s="431">
        <v>0</v>
      </c>
      <c r="AH934" s="431">
        <v>0</v>
      </c>
      <c r="AI934" s="431">
        <v>0</v>
      </c>
      <c r="AJ934" s="431">
        <v>0</v>
      </c>
      <c r="AK934" s="431">
        <v>0</v>
      </c>
      <c r="AL934" s="432">
        <v>0</v>
      </c>
      <c r="AM934" s="431">
        <v>0</v>
      </c>
      <c r="AN934" s="432">
        <v>0</v>
      </c>
      <c r="AO934" s="431">
        <v>0</v>
      </c>
      <c r="AP934" s="431">
        <v>0</v>
      </c>
      <c r="AQ934" s="431"/>
    </row>
    <row r="935" spans="1:43" ht="12.75" customHeight="1">
      <c r="A935" s="157">
        <v>934</v>
      </c>
      <c r="B935" s="341">
        <v>42257</v>
      </c>
      <c r="C935" s="430" t="s">
        <v>1321</v>
      </c>
      <c r="D935" s="430" t="s">
        <v>1251</v>
      </c>
      <c r="E935" s="125" t="s">
        <v>1308</v>
      </c>
      <c r="F935" s="124" t="s">
        <v>7095</v>
      </c>
      <c r="G935" s="359"/>
      <c r="H935" s="123" t="s">
        <v>7307</v>
      </c>
      <c r="I935" s="359"/>
      <c r="J935" s="122" t="s">
        <v>7165</v>
      </c>
      <c r="K935" s="121" t="s">
        <v>1259</v>
      </c>
      <c r="L935" s="430" t="s">
        <v>1256</v>
      </c>
      <c r="M935" s="430" t="s">
        <v>7158</v>
      </c>
      <c r="N935" s="430" t="s">
        <v>1261</v>
      </c>
      <c r="O935" s="431">
        <v>130</v>
      </c>
      <c r="P935" s="431">
        <v>130</v>
      </c>
      <c r="Q935" s="422"/>
      <c r="R935" s="431"/>
      <c r="S935" s="431">
        <v>0</v>
      </c>
      <c r="T935" s="431">
        <v>0</v>
      </c>
      <c r="U935" s="431">
        <v>130</v>
      </c>
      <c r="V935" s="431">
        <v>780</v>
      </c>
      <c r="W935" s="431">
        <v>780</v>
      </c>
      <c r="X935" s="431">
        <v>130</v>
      </c>
      <c r="Y935" s="431">
        <v>130</v>
      </c>
      <c r="Z935" s="431">
        <v>0</v>
      </c>
      <c r="AA935" s="431">
        <v>0</v>
      </c>
      <c r="AB935" s="431">
        <v>130</v>
      </c>
      <c r="AC935" s="431">
        <v>130</v>
      </c>
      <c r="AD935" s="431">
        <v>0</v>
      </c>
      <c r="AE935" s="431">
        <v>0</v>
      </c>
      <c r="AF935" s="431">
        <v>0</v>
      </c>
      <c r="AG935" s="431">
        <v>0</v>
      </c>
      <c r="AH935" s="431">
        <v>0</v>
      </c>
      <c r="AI935" s="431">
        <v>0</v>
      </c>
      <c r="AJ935" s="431">
        <v>0</v>
      </c>
      <c r="AK935" s="431">
        <v>0</v>
      </c>
      <c r="AL935" s="432">
        <v>0</v>
      </c>
      <c r="AM935" s="431">
        <v>0</v>
      </c>
      <c r="AN935" s="432">
        <v>0</v>
      </c>
      <c r="AO935" s="431">
        <v>0</v>
      </c>
      <c r="AP935" s="431">
        <v>0</v>
      </c>
      <c r="AQ935" s="431"/>
    </row>
    <row r="936" spans="1:43" ht="12.75" customHeight="1">
      <c r="A936" s="157">
        <v>935</v>
      </c>
      <c r="B936" s="341">
        <v>42257</v>
      </c>
      <c r="C936" s="430" t="s">
        <v>1321</v>
      </c>
      <c r="D936" s="430" t="s">
        <v>1251</v>
      </c>
      <c r="E936" s="125" t="s">
        <v>1308</v>
      </c>
      <c r="F936" s="430" t="s">
        <v>1347</v>
      </c>
      <c r="G936" s="359"/>
      <c r="H936" s="355" t="s">
        <v>1176</v>
      </c>
      <c r="I936" s="359"/>
      <c r="J936" s="430"/>
      <c r="K936" s="430" t="s">
        <v>1259</v>
      </c>
      <c r="L936" s="430" t="s">
        <v>1256</v>
      </c>
      <c r="M936" s="430" t="s">
        <v>7158</v>
      </c>
      <c r="N936" s="430" t="s">
        <v>1261</v>
      </c>
      <c r="O936" s="88">
        <v>43</v>
      </c>
      <c r="P936" s="65"/>
      <c r="Q936" s="65"/>
      <c r="R936" s="64"/>
      <c r="S936" s="64">
        <v>0</v>
      </c>
      <c r="T936" s="64">
        <v>0</v>
      </c>
      <c r="U936" s="64">
        <v>0</v>
      </c>
      <c r="V936" s="116">
        <v>260</v>
      </c>
      <c r="W936" s="116">
        <v>260</v>
      </c>
      <c r="X936" s="116">
        <v>0</v>
      </c>
      <c r="Y936" s="116">
        <v>0</v>
      </c>
      <c r="Z936" s="64">
        <v>0</v>
      </c>
      <c r="AA936" s="64">
        <v>0</v>
      </c>
      <c r="AB936" s="64">
        <v>0</v>
      </c>
      <c r="AC936" s="64">
        <v>0</v>
      </c>
      <c r="AD936" s="64">
        <v>0</v>
      </c>
      <c r="AE936" s="64">
        <v>0</v>
      </c>
      <c r="AF936" s="64">
        <v>0</v>
      </c>
      <c r="AG936" s="64">
        <v>0</v>
      </c>
      <c r="AH936" s="64">
        <v>0</v>
      </c>
      <c r="AI936" s="64">
        <v>0</v>
      </c>
      <c r="AJ936" s="64">
        <v>0</v>
      </c>
      <c r="AK936" s="64">
        <v>0</v>
      </c>
      <c r="AL936" s="64">
        <v>0</v>
      </c>
      <c r="AM936" s="64">
        <v>0</v>
      </c>
      <c r="AN936" s="64">
        <v>0</v>
      </c>
      <c r="AO936" s="64">
        <v>0</v>
      </c>
      <c r="AP936" s="64">
        <v>0</v>
      </c>
      <c r="AQ936" s="431"/>
    </row>
    <row r="937" spans="1:43" ht="12.75" customHeight="1">
      <c r="A937" s="157">
        <v>936</v>
      </c>
      <c r="B937" s="341">
        <v>42258</v>
      </c>
      <c r="C937" s="430" t="s">
        <v>1321</v>
      </c>
      <c r="D937" s="430" t="s">
        <v>1251</v>
      </c>
      <c r="E937" s="125" t="s">
        <v>1308</v>
      </c>
      <c r="F937" s="430" t="s">
        <v>1347</v>
      </c>
      <c r="G937" s="359"/>
      <c r="H937" s="355" t="s">
        <v>23</v>
      </c>
      <c r="I937" s="359"/>
      <c r="J937" s="430"/>
      <c r="K937" s="430" t="s">
        <v>1259</v>
      </c>
      <c r="L937" s="430" t="s">
        <v>1256</v>
      </c>
      <c r="M937" s="430" t="s">
        <v>7158</v>
      </c>
      <c r="N937" s="430" t="s">
        <v>1261</v>
      </c>
      <c r="O937" s="88">
        <v>133</v>
      </c>
      <c r="P937" s="65"/>
      <c r="Q937" s="65"/>
      <c r="R937" s="64"/>
      <c r="S937" s="64">
        <v>0</v>
      </c>
      <c r="T937" s="64">
        <v>0</v>
      </c>
      <c r="U937" s="64">
        <v>0</v>
      </c>
      <c r="V937" s="116">
        <v>800</v>
      </c>
      <c r="W937" s="116">
        <v>800</v>
      </c>
      <c r="X937" s="116">
        <v>0</v>
      </c>
      <c r="Y937" s="116">
        <v>0</v>
      </c>
      <c r="Z937" s="64">
        <v>0</v>
      </c>
      <c r="AA937" s="64">
        <v>0</v>
      </c>
      <c r="AB937" s="64">
        <v>0</v>
      </c>
      <c r="AC937" s="64">
        <v>0</v>
      </c>
      <c r="AD937" s="64">
        <v>0</v>
      </c>
      <c r="AE937" s="64">
        <v>0</v>
      </c>
      <c r="AF937" s="64">
        <v>0</v>
      </c>
      <c r="AG937" s="64">
        <v>0</v>
      </c>
      <c r="AH937" s="64">
        <v>0</v>
      </c>
      <c r="AI937" s="64">
        <v>0</v>
      </c>
      <c r="AJ937" s="64">
        <v>0</v>
      </c>
      <c r="AK937" s="64">
        <v>0</v>
      </c>
      <c r="AL937" s="64">
        <v>0</v>
      </c>
      <c r="AM937" s="64">
        <v>0</v>
      </c>
      <c r="AN937" s="64">
        <v>0</v>
      </c>
      <c r="AO937" s="64">
        <v>0</v>
      </c>
      <c r="AP937" s="64">
        <v>0</v>
      </c>
      <c r="AQ937" s="431"/>
    </row>
    <row r="938" spans="1:43" ht="12.75" customHeight="1">
      <c r="A938" s="157">
        <v>937</v>
      </c>
      <c r="B938" s="341">
        <v>42260</v>
      </c>
      <c r="C938" s="430" t="s">
        <v>1321</v>
      </c>
      <c r="D938" s="430" t="s">
        <v>1251</v>
      </c>
      <c r="E938" s="125" t="s">
        <v>1308</v>
      </c>
      <c r="F938" s="430" t="s">
        <v>1347</v>
      </c>
      <c r="G938" s="359"/>
      <c r="H938" s="355" t="s">
        <v>23</v>
      </c>
      <c r="I938" s="359"/>
      <c r="J938" s="430"/>
      <c r="K938" s="430" t="s">
        <v>1259</v>
      </c>
      <c r="L938" s="430" t="s">
        <v>1256</v>
      </c>
      <c r="M938" s="430" t="s">
        <v>7158</v>
      </c>
      <c r="N938" s="430" t="s">
        <v>1261</v>
      </c>
      <c r="O938" s="88">
        <v>67</v>
      </c>
      <c r="P938" s="65"/>
      <c r="Q938" s="65"/>
      <c r="R938" s="64"/>
      <c r="S938" s="64">
        <v>0</v>
      </c>
      <c r="T938" s="64">
        <v>0</v>
      </c>
      <c r="U938" s="64">
        <v>0</v>
      </c>
      <c r="V938" s="116">
        <v>400</v>
      </c>
      <c r="W938" s="116">
        <v>400</v>
      </c>
      <c r="X938" s="116">
        <v>0</v>
      </c>
      <c r="Y938" s="116">
        <v>0</v>
      </c>
      <c r="Z938" s="64">
        <v>0</v>
      </c>
      <c r="AA938" s="64">
        <v>0</v>
      </c>
      <c r="AB938" s="64">
        <v>0</v>
      </c>
      <c r="AC938" s="64">
        <v>0</v>
      </c>
      <c r="AD938" s="64">
        <v>0</v>
      </c>
      <c r="AE938" s="64">
        <v>0</v>
      </c>
      <c r="AF938" s="64">
        <v>0</v>
      </c>
      <c r="AG938" s="64">
        <v>0</v>
      </c>
      <c r="AH938" s="64">
        <v>0</v>
      </c>
      <c r="AI938" s="64">
        <v>0</v>
      </c>
      <c r="AJ938" s="64">
        <v>0</v>
      </c>
      <c r="AK938" s="64">
        <v>0</v>
      </c>
      <c r="AL938" s="64">
        <v>0</v>
      </c>
      <c r="AM938" s="64">
        <v>0</v>
      </c>
      <c r="AN938" s="64">
        <v>0</v>
      </c>
      <c r="AO938" s="64">
        <v>0</v>
      </c>
      <c r="AP938" s="64">
        <v>0</v>
      </c>
      <c r="AQ938" s="431"/>
    </row>
    <row r="939" spans="1:43" ht="12.75" customHeight="1">
      <c r="A939" s="157">
        <v>938</v>
      </c>
      <c r="B939" s="341">
        <v>42260</v>
      </c>
      <c r="C939" s="430" t="s">
        <v>1321</v>
      </c>
      <c r="D939" s="430" t="s">
        <v>1251</v>
      </c>
      <c r="E939" s="125" t="s">
        <v>1308</v>
      </c>
      <c r="F939" s="430" t="s">
        <v>1347</v>
      </c>
      <c r="G939" s="359"/>
      <c r="H939" s="355" t="s">
        <v>23</v>
      </c>
      <c r="I939" s="359"/>
      <c r="J939" s="430"/>
      <c r="K939" s="430" t="s">
        <v>1259</v>
      </c>
      <c r="L939" s="430" t="s">
        <v>1256</v>
      </c>
      <c r="M939" s="430" t="s">
        <v>7158</v>
      </c>
      <c r="N939" s="430" t="s">
        <v>1261</v>
      </c>
      <c r="O939" s="88">
        <v>50</v>
      </c>
      <c r="P939" s="65"/>
      <c r="Q939" s="65"/>
      <c r="R939" s="64"/>
      <c r="S939" s="64">
        <v>0</v>
      </c>
      <c r="T939" s="64">
        <v>0</v>
      </c>
      <c r="U939" s="64">
        <v>0</v>
      </c>
      <c r="V939" s="116">
        <v>300</v>
      </c>
      <c r="W939" s="116">
        <v>300</v>
      </c>
      <c r="X939" s="116">
        <v>0</v>
      </c>
      <c r="Y939" s="116">
        <v>0</v>
      </c>
      <c r="Z939" s="64">
        <v>0</v>
      </c>
      <c r="AA939" s="64">
        <v>0</v>
      </c>
      <c r="AB939" s="64">
        <v>0</v>
      </c>
      <c r="AC939" s="64">
        <v>0</v>
      </c>
      <c r="AD939" s="64">
        <v>0</v>
      </c>
      <c r="AE939" s="64">
        <v>0</v>
      </c>
      <c r="AF939" s="64">
        <v>0</v>
      </c>
      <c r="AG939" s="64">
        <v>0</v>
      </c>
      <c r="AH939" s="64">
        <v>0</v>
      </c>
      <c r="AI939" s="64">
        <v>0</v>
      </c>
      <c r="AJ939" s="64">
        <v>0</v>
      </c>
      <c r="AK939" s="64">
        <v>0</v>
      </c>
      <c r="AL939" s="64">
        <v>0</v>
      </c>
      <c r="AM939" s="64">
        <v>0</v>
      </c>
      <c r="AN939" s="64">
        <v>0</v>
      </c>
      <c r="AO939" s="64">
        <v>0</v>
      </c>
      <c r="AP939" s="64">
        <v>0</v>
      </c>
      <c r="AQ939" s="431"/>
    </row>
    <row r="940" spans="1:43" ht="12.75" customHeight="1">
      <c r="A940" s="157">
        <v>939</v>
      </c>
      <c r="B940" s="341">
        <v>42260</v>
      </c>
      <c r="C940" s="430" t="s">
        <v>1321</v>
      </c>
      <c r="D940" s="430" t="s">
        <v>1251</v>
      </c>
      <c r="E940" s="125" t="s">
        <v>1308</v>
      </c>
      <c r="F940" s="430" t="s">
        <v>1347</v>
      </c>
      <c r="G940" s="359"/>
      <c r="H940" s="355" t="s">
        <v>31</v>
      </c>
      <c r="I940" s="359"/>
      <c r="J940" s="430"/>
      <c r="K940" s="430" t="s">
        <v>1259</v>
      </c>
      <c r="L940" s="430" t="s">
        <v>1256</v>
      </c>
      <c r="M940" s="430" t="s">
        <v>7158</v>
      </c>
      <c r="N940" s="430" t="s">
        <v>1261</v>
      </c>
      <c r="O940" s="88">
        <v>133</v>
      </c>
      <c r="P940" s="65"/>
      <c r="Q940" s="65"/>
      <c r="R940" s="64"/>
      <c r="S940" s="64">
        <v>0</v>
      </c>
      <c r="T940" s="64">
        <v>0</v>
      </c>
      <c r="U940" s="64">
        <v>0</v>
      </c>
      <c r="V940" s="115">
        <v>800</v>
      </c>
      <c r="W940" s="115">
        <v>800</v>
      </c>
      <c r="X940" s="115">
        <v>0</v>
      </c>
      <c r="Y940" s="115">
        <v>0</v>
      </c>
      <c r="Z940" s="64">
        <v>0</v>
      </c>
      <c r="AA940" s="64">
        <v>0</v>
      </c>
      <c r="AB940" s="64">
        <v>0</v>
      </c>
      <c r="AC940" s="64">
        <v>0</v>
      </c>
      <c r="AD940" s="64">
        <v>0</v>
      </c>
      <c r="AE940" s="64">
        <v>0</v>
      </c>
      <c r="AF940" s="64">
        <v>0</v>
      </c>
      <c r="AG940" s="64">
        <v>0</v>
      </c>
      <c r="AH940" s="64">
        <v>0</v>
      </c>
      <c r="AI940" s="64">
        <v>0</v>
      </c>
      <c r="AJ940" s="64">
        <v>0</v>
      </c>
      <c r="AK940" s="64">
        <v>0</v>
      </c>
      <c r="AL940" s="64">
        <v>0</v>
      </c>
      <c r="AM940" s="64">
        <v>0</v>
      </c>
      <c r="AN940" s="64">
        <v>0</v>
      </c>
      <c r="AO940" s="64">
        <v>0</v>
      </c>
      <c r="AP940" s="64">
        <v>0</v>
      </c>
      <c r="AQ940" s="431"/>
    </row>
    <row r="941" spans="1:43" ht="12.75" customHeight="1">
      <c r="A941" s="157">
        <v>940</v>
      </c>
      <c r="B941" s="341">
        <v>42261</v>
      </c>
      <c r="C941" s="430" t="s">
        <v>1321</v>
      </c>
      <c r="D941" s="430" t="s">
        <v>1251</v>
      </c>
      <c r="E941" s="125"/>
      <c r="F941" s="124" t="s">
        <v>7082</v>
      </c>
      <c r="G941" s="359"/>
      <c r="H941" s="123" t="s">
        <v>7366</v>
      </c>
      <c r="I941" s="359"/>
      <c r="J941" s="122"/>
      <c r="K941" s="121" t="s">
        <v>7127</v>
      </c>
      <c r="L941" s="430" t="s">
        <v>1256</v>
      </c>
      <c r="M941" s="430" t="s">
        <v>7158</v>
      </c>
      <c r="N941" s="430" t="s">
        <v>1261</v>
      </c>
      <c r="O941" s="44">
        <v>500</v>
      </c>
      <c r="P941" s="431"/>
      <c r="Q941" s="422"/>
      <c r="R941" s="431"/>
      <c r="S941" s="431">
        <v>0</v>
      </c>
      <c r="T941" s="431">
        <v>0</v>
      </c>
      <c r="U941" s="431">
        <v>500</v>
      </c>
      <c r="V941" s="431">
        <v>0</v>
      </c>
      <c r="W941" s="431">
        <v>0</v>
      </c>
      <c r="X941" s="431">
        <v>500</v>
      </c>
      <c r="Y941" s="431">
        <v>500</v>
      </c>
      <c r="Z941" s="431">
        <v>0</v>
      </c>
      <c r="AA941" s="431">
        <v>0</v>
      </c>
      <c r="AB941" s="431">
        <v>500</v>
      </c>
      <c r="AC941" s="431">
        <v>500</v>
      </c>
      <c r="AD941" s="431">
        <v>0</v>
      </c>
      <c r="AE941" s="431">
        <v>0</v>
      </c>
      <c r="AF941" s="431">
        <v>0</v>
      </c>
      <c r="AG941" s="431">
        <v>0</v>
      </c>
      <c r="AH941" s="431">
        <v>0</v>
      </c>
      <c r="AI941" s="431">
        <v>500</v>
      </c>
      <c r="AJ941" s="431">
        <v>500</v>
      </c>
      <c r="AK941" s="431">
        <v>500</v>
      </c>
      <c r="AL941" s="432">
        <v>0</v>
      </c>
      <c r="AM941" s="431">
        <v>0</v>
      </c>
      <c r="AN941" s="432">
        <v>0</v>
      </c>
      <c r="AO941" s="431">
        <v>0</v>
      </c>
      <c r="AP941" s="431">
        <v>0</v>
      </c>
      <c r="AQ941" s="431"/>
    </row>
    <row r="942" spans="1:43" ht="12.75" customHeight="1">
      <c r="A942" s="157">
        <v>941</v>
      </c>
      <c r="B942" s="341">
        <v>42261</v>
      </c>
      <c r="C942" s="430" t="s">
        <v>1321</v>
      </c>
      <c r="D942" s="430" t="s">
        <v>1251</v>
      </c>
      <c r="E942" s="125" t="s">
        <v>1321</v>
      </c>
      <c r="F942" s="124" t="s">
        <v>7082</v>
      </c>
      <c r="G942" s="359"/>
      <c r="H942" s="123" t="s">
        <v>7367</v>
      </c>
      <c r="I942" s="359"/>
      <c r="J942" s="122" t="s">
        <v>7169</v>
      </c>
      <c r="K942" s="121" t="s">
        <v>1259</v>
      </c>
      <c r="L942" s="430" t="s">
        <v>1256</v>
      </c>
      <c r="M942" s="430" t="s">
        <v>7158</v>
      </c>
      <c r="N942" s="430" t="s">
        <v>1261</v>
      </c>
      <c r="O942" s="431">
        <v>150</v>
      </c>
      <c r="P942" s="431">
        <v>150</v>
      </c>
      <c r="Q942" s="422"/>
      <c r="R942" s="431"/>
      <c r="S942" s="431">
        <v>0</v>
      </c>
      <c r="T942" s="431">
        <v>0</v>
      </c>
      <c r="U942" s="431">
        <v>150</v>
      </c>
      <c r="V942" s="431">
        <v>900</v>
      </c>
      <c r="W942" s="431">
        <v>900</v>
      </c>
      <c r="X942" s="431">
        <v>150</v>
      </c>
      <c r="Y942" s="431">
        <v>0</v>
      </c>
      <c r="Z942" s="431">
        <v>0</v>
      </c>
      <c r="AA942" s="431">
        <v>0</v>
      </c>
      <c r="AB942" s="431">
        <v>150</v>
      </c>
      <c r="AC942" s="431">
        <v>150</v>
      </c>
      <c r="AD942" s="431">
        <v>0</v>
      </c>
      <c r="AE942" s="431">
        <v>0</v>
      </c>
      <c r="AF942" s="431">
        <v>0</v>
      </c>
      <c r="AG942" s="431">
        <v>0</v>
      </c>
      <c r="AH942" s="431">
        <v>0</v>
      </c>
      <c r="AI942" s="431">
        <v>150</v>
      </c>
      <c r="AJ942" s="431">
        <v>0</v>
      </c>
      <c r="AK942" s="431">
        <v>0</v>
      </c>
      <c r="AL942" s="432">
        <v>0</v>
      </c>
      <c r="AM942" s="431">
        <v>0</v>
      </c>
      <c r="AN942" s="432">
        <v>0</v>
      </c>
      <c r="AO942" s="431">
        <v>0</v>
      </c>
      <c r="AP942" s="431">
        <v>0</v>
      </c>
      <c r="AQ942" s="431"/>
    </row>
    <row r="943" spans="1:43" ht="12.75" customHeight="1">
      <c r="A943" s="157">
        <v>942</v>
      </c>
      <c r="B943" s="341">
        <v>42261</v>
      </c>
      <c r="C943" s="430" t="s">
        <v>1321</v>
      </c>
      <c r="D943" s="430" t="s">
        <v>1251</v>
      </c>
      <c r="E943" s="125" t="s">
        <v>1321</v>
      </c>
      <c r="F943" s="124" t="s">
        <v>7082</v>
      </c>
      <c r="G943" s="359"/>
      <c r="H943" s="123" t="s">
        <v>7366</v>
      </c>
      <c r="I943" s="359"/>
      <c r="J943" s="122" t="s">
        <v>7169</v>
      </c>
      <c r="K943" s="121" t="s">
        <v>1259</v>
      </c>
      <c r="L943" s="430" t="s">
        <v>1256</v>
      </c>
      <c r="M943" s="430" t="s">
        <v>7158</v>
      </c>
      <c r="N943" s="430" t="s">
        <v>1261</v>
      </c>
      <c r="O943" s="431">
        <v>150</v>
      </c>
      <c r="P943" s="431">
        <v>150</v>
      </c>
      <c r="Q943" s="422"/>
      <c r="R943" s="431"/>
      <c r="S943" s="431">
        <v>0</v>
      </c>
      <c r="T943" s="431">
        <v>0</v>
      </c>
      <c r="U943" s="431">
        <v>150</v>
      </c>
      <c r="V943" s="431">
        <v>900</v>
      </c>
      <c r="W943" s="431">
        <v>900</v>
      </c>
      <c r="X943" s="431">
        <v>150</v>
      </c>
      <c r="Y943" s="431">
        <v>0</v>
      </c>
      <c r="Z943" s="431">
        <v>0</v>
      </c>
      <c r="AA943" s="431">
        <v>0</v>
      </c>
      <c r="AB943" s="431">
        <v>150</v>
      </c>
      <c r="AC943" s="431">
        <v>150</v>
      </c>
      <c r="AD943" s="431">
        <v>0</v>
      </c>
      <c r="AE943" s="431">
        <v>0</v>
      </c>
      <c r="AF943" s="431">
        <v>0</v>
      </c>
      <c r="AG943" s="431">
        <v>0</v>
      </c>
      <c r="AH943" s="431">
        <v>0</v>
      </c>
      <c r="AI943" s="431">
        <v>150</v>
      </c>
      <c r="AJ943" s="431">
        <v>0</v>
      </c>
      <c r="AK943" s="431">
        <v>0</v>
      </c>
      <c r="AL943" s="432">
        <v>0</v>
      </c>
      <c r="AM943" s="431">
        <v>0</v>
      </c>
      <c r="AN943" s="432">
        <v>0</v>
      </c>
      <c r="AO943" s="431">
        <v>0</v>
      </c>
      <c r="AP943" s="431">
        <v>0</v>
      </c>
      <c r="AQ943" s="431"/>
    </row>
    <row r="944" spans="1:43" ht="12.75" customHeight="1">
      <c r="A944" s="157">
        <v>943</v>
      </c>
      <c r="B944" s="341">
        <v>42261</v>
      </c>
      <c r="C944" s="430" t="s">
        <v>1321</v>
      </c>
      <c r="D944" s="430" t="s">
        <v>1251</v>
      </c>
      <c r="E944" s="125" t="s">
        <v>1268</v>
      </c>
      <c r="F944" s="124" t="s">
        <v>7087</v>
      </c>
      <c r="G944" s="359"/>
      <c r="H944" s="123" t="s">
        <v>7368</v>
      </c>
      <c r="I944" s="359"/>
      <c r="J944" s="122" t="s">
        <v>7166</v>
      </c>
      <c r="K944" s="121" t="s">
        <v>7127</v>
      </c>
      <c r="L944" s="430" t="s">
        <v>1256</v>
      </c>
      <c r="M944" s="430" t="s">
        <v>7158</v>
      </c>
      <c r="N944" s="430" t="s">
        <v>1261</v>
      </c>
      <c r="O944" s="44">
        <v>65</v>
      </c>
      <c r="P944" s="431"/>
      <c r="Q944" s="422"/>
      <c r="R944" s="431"/>
      <c r="S944" s="431">
        <v>0</v>
      </c>
      <c r="T944" s="431">
        <v>0</v>
      </c>
      <c r="U944" s="431">
        <v>65</v>
      </c>
      <c r="V944" s="431">
        <v>0</v>
      </c>
      <c r="W944" s="431">
        <v>0</v>
      </c>
      <c r="X944" s="431">
        <v>65</v>
      </c>
      <c r="Y944" s="431">
        <v>0</v>
      </c>
      <c r="Z944" s="431">
        <v>0</v>
      </c>
      <c r="AA944" s="431">
        <v>0</v>
      </c>
      <c r="AB944" s="431">
        <v>0</v>
      </c>
      <c r="AC944" s="431">
        <v>0</v>
      </c>
      <c r="AD944" s="431">
        <v>0</v>
      </c>
      <c r="AE944" s="431">
        <v>0</v>
      </c>
      <c r="AF944" s="431">
        <v>0</v>
      </c>
      <c r="AG944" s="431">
        <v>0</v>
      </c>
      <c r="AH944" s="431">
        <v>0</v>
      </c>
      <c r="AI944" s="431">
        <v>65</v>
      </c>
      <c r="AJ944" s="431">
        <v>65</v>
      </c>
      <c r="AK944" s="431">
        <v>65</v>
      </c>
      <c r="AL944" s="432">
        <v>0</v>
      </c>
      <c r="AM944" s="431">
        <v>0</v>
      </c>
      <c r="AN944" s="432">
        <v>0</v>
      </c>
      <c r="AO944" s="431">
        <v>0</v>
      </c>
      <c r="AP944" s="431">
        <v>0</v>
      </c>
      <c r="AQ944" s="431"/>
    </row>
    <row r="945" spans="1:43" ht="12.75" customHeight="1">
      <c r="A945" s="157">
        <v>944</v>
      </c>
      <c r="B945" s="341">
        <v>42261</v>
      </c>
      <c r="C945" s="430" t="s">
        <v>1321</v>
      </c>
      <c r="D945" s="430" t="s">
        <v>1251</v>
      </c>
      <c r="E945" s="125" t="s">
        <v>1308</v>
      </c>
      <c r="F945" s="430" t="s">
        <v>1347</v>
      </c>
      <c r="G945" s="359"/>
      <c r="H945" s="355" t="s">
        <v>1348</v>
      </c>
      <c r="I945" s="359"/>
      <c r="J945" s="430"/>
      <c r="K945" s="430" t="s">
        <v>1259</v>
      </c>
      <c r="L945" s="430" t="s">
        <v>1256</v>
      </c>
      <c r="M945" s="430" t="s">
        <v>7158</v>
      </c>
      <c r="N945" s="430" t="s">
        <v>1261</v>
      </c>
      <c r="O945" s="88">
        <v>183</v>
      </c>
      <c r="P945" s="65"/>
      <c r="Q945" s="65"/>
      <c r="R945" s="64"/>
      <c r="S945" s="64">
        <v>0</v>
      </c>
      <c r="T945" s="64">
        <v>0</v>
      </c>
      <c r="U945" s="64">
        <v>0</v>
      </c>
      <c r="V945" s="116">
        <v>1100</v>
      </c>
      <c r="W945" s="116">
        <v>1100</v>
      </c>
      <c r="X945" s="116">
        <v>0</v>
      </c>
      <c r="Y945" s="116">
        <v>0</v>
      </c>
      <c r="Z945" s="64">
        <v>0</v>
      </c>
      <c r="AA945" s="64">
        <v>0</v>
      </c>
      <c r="AB945" s="64">
        <v>0</v>
      </c>
      <c r="AC945" s="64">
        <v>0</v>
      </c>
      <c r="AD945" s="64">
        <v>0</v>
      </c>
      <c r="AE945" s="64">
        <v>0</v>
      </c>
      <c r="AF945" s="64">
        <v>0</v>
      </c>
      <c r="AG945" s="64">
        <v>0</v>
      </c>
      <c r="AH945" s="64">
        <v>0</v>
      </c>
      <c r="AI945" s="64">
        <v>0</v>
      </c>
      <c r="AJ945" s="64">
        <v>0</v>
      </c>
      <c r="AK945" s="64">
        <v>0</v>
      </c>
      <c r="AL945" s="64">
        <v>0</v>
      </c>
      <c r="AM945" s="64">
        <v>0</v>
      </c>
      <c r="AN945" s="64">
        <v>0</v>
      </c>
      <c r="AO945" s="64">
        <v>0</v>
      </c>
      <c r="AP945" s="64">
        <v>0</v>
      </c>
      <c r="AQ945" s="431"/>
    </row>
    <row r="946" spans="1:43" ht="12.75" customHeight="1">
      <c r="A946" s="157">
        <v>945</v>
      </c>
      <c r="B946" s="418">
        <v>42262</v>
      </c>
      <c r="C946" s="415" t="s">
        <v>1321</v>
      </c>
      <c r="D946" s="415" t="s">
        <v>1251</v>
      </c>
      <c r="E946" s="130" t="s">
        <v>1293</v>
      </c>
      <c r="F946" s="129" t="s">
        <v>7228</v>
      </c>
      <c r="G946" s="60"/>
      <c r="H946" s="128" t="s">
        <v>7360</v>
      </c>
      <c r="I946" s="60"/>
      <c r="J946" s="127" t="s">
        <v>7166</v>
      </c>
      <c r="K946" s="126" t="s">
        <v>7127</v>
      </c>
      <c r="L946" s="415" t="s">
        <v>1256</v>
      </c>
      <c r="M946" s="415" t="s">
        <v>7158</v>
      </c>
      <c r="N946" s="415" t="s">
        <v>1261</v>
      </c>
      <c r="O946" s="44">
        <v>125</v>
      </c>
      <c r="P946" s="44">
        <v>49</v>
      </c>
      <c r="Q946" s="422"/>
      <c r="R946" s="422"/>
      <c r="S946" s="422">
        <v>0</v>
      </c>
      <c r="T946" s="422">
        <v>0</v>
      </c>
      <c r="U946" s="422">
        <v>174</v>
      </c>
      <c r="V946" s="422">
        <v>294</v>
      </c>
      <c r="W946" s="422">
        <v>294</v>
      </c>
      <c r="X946" s="422">
        <v>174</v>
      </c>
      <c r="Y946" s="422">
        <v>49</v>
      </c>
      <c r="Z946" s="422">
        <v>0</v>
      </c>
      <c r="AA946" s="422">
        <v>0</v>
      </c>
      <c r="AB946" s="422">
        <v>49</v>
      </c>
      <c r="AC946" s="422">
        <v>0</v>
      </c>
      <c r="AD946" s="422">
        <v>0</v>
      </c>
      <c r="AE946" s="422">
        <v>0</v>
      </c>
      <c r="AF946" s="422">
        <v>0</v>
      </c>
      <c r="AG946" s="422">
        <v>0</v>
      </c>
      <c r="AH946" s="422">
        <v>0</v>
      </c>
      <c r="AI946" s="422">
        <v>125</v>
      </c>
      <c r="AJ946" s="422">
        <v>125</v>
      </c>
      <c r="AK946" s="422">
        <v>125</v>
      </c>
      <c r="AL946" s="45">
        <v>0</v>
      </c>
      <c r="AM946" s="422">
        <v>0</v>
      </c>
      <c r="AN946" s="45">
        <v>0</v>
      </c>
      <c r="AO946" s="422">
        <v>0</v>
      </c>
      <c r="AP946" s="422">
        <v>0</v>
      </c>
      <c r="AQ946" s="431"/>
    </row>
    <row r="947" spans="1:43" ht="12.75" customHeight="1">
      <c r="A947" s="157">
        <v>946</v>
      </c>
      <c r="B947" s="341">
        <v>42262</v>
      </c>
      <c r="C947" s="430" t="s">
        <v>1321</v>
      </c>
      <c r="D947" s="430" t="s">
        <v>1251</v>
      </c>
      <c r="E947" s="125" t="s">
        <v>1308</v>
      </c>
      <c r="F947" s="124" t="s">
        <v>7095</v>
      </c>
      <c r="G947" s="359"/>
      <c r="H947" s="123" t="s">
        <v>7329</v>
      </c>
      <c r="I947" s="359"/>
      <c r="J947" s="122" t="s">
        <v>7165</v>
      </c>
      <c r="K947" s="121" t="s">
        <v>1259</v>
      </c>
      <c r="L947" s="430" t="s">
        <v>1256</v>
      </c>
      <c r="M947" s="430" t="s">
        <v>7158</v>
      </c>
      <c r="N947" s="430" t="s">
        <v>1261</v>
      </c>
      <c r="O947" s="431">
        <v>60</v>
      </c>
      <c r="P947" s="431">
        <v>60</v>
      </c>
      <c r="Q947" s="422"/>
      <c r="R947" s="431"/>
      <c r="S947" s="431">
        <v>0</v>
      </c>
      <c r="T947" s="431">
        <v>0</v>
      </c>
      <c r="U947" s="431">
        <v>60</v>
      </c>
      <c r="V947" s="431">
        <v>360</v>
      </c>
      <c r="W947" s="431">
        <v>360</v>
      </c>
      <c r="X947" s="431">
        <v>60</v>
      </c>
      <c r="Y947" s="431">
        <v>60</v>
      </c>
      <c r="Z947" s="431">
        <v>0</v>
      </c>
      <c r="AA947" s="431">
        <v>0</v>
      </c>
      <c r="AB947" s="431">
        <v>60</v>
      </c>
      <c r="AC947" s="431">
        <v>60</v>
      </c>
      <c r="AD947" s="431">
        <v>0</v>
      </c>
      <c r="AE947" s="431">
        <v>0</v>
      </c>
      <c r="AF947" s="431">
        <v>0</v>
      </c>
      <c r="AG947" s="431">
        <v>0</v>
      </c>
      <c r="AH947" s="431">
        <v>0</v>
      </c>
      <c r="AI947" s="431">
        <v>0</v>
      </c>
      <c r="AJ947" s="431">
        <v>0</v>
      </c>
      <c r="AK947" s="431">
        <v>0</v>
      </c>
      <c r="AL947" s="432">
        <v>0</v>
      </c>
      <c r="AM947" s="431">
        <v>0</v>
      </c>
      <c r="AN947" s="432">
        <v>0</v>
      </c>
      <c r="AO947" s="431">
        <v>0</v>
      </c>
      <c r="AP947" s="431">
        <v>0</v>
      </c>
      <c r="AQ947" s="431"/>
    </row>
    <row r="948" spans="1:43" ht="12.75" customHeight="1">
      <c r="A948" s="157">
        <v>947</v>
      </c>
      <c r="B948" s="341">
        <v>42262</v>
      </c>
      <c r="C948" s="430" t="s">
        <v>1321</v>
      </c>
      <c r="D948" s="430" t="s">
        <v>1251</v>
      </c>
      <c r="E948" s="125" t="s">
        <v>1308</v>
      </c>
      <c r="F948" s="430" t="s">
        <v>1347</v>
      </c>
      <c r="G948" s="359"/>
      <c r="H948" s="355" t="s">
        <v>1348</v>
      </c>
      <c r="I948" s="359"/>
      <c r="J948" s="430"/>
      <c r="K948" s="430" t="s">
        <v>1259</v>
      </c>
      <c r="L948" s="430" t="s">
        <v>1256</v>
      </c>
      <c r="M948" s="430" t="s">
        <v>7158</v>
      </c>
      <c r="N948" s="430" t="s">
        <v>1261</v>
      </c>
      <c r="O948" s="88">
        <v>150</v>
      </c>
      <c r="P948" s="65"/>
      <c r="Q948" s="65"/>
      <c r="R948" s="64"/>
      <c r="S948" s="64">
        <v>0</v>
      </c>
      <c r="T948" s="64">
        <v>0</v>
      </c>
      <c r="U948" s="64">
        <v>0</v>
      </c>
      <c r="V948" s="116">
        <v>900</v>
      </c>
      <c r="W948" s="116">
        <v>900</v>
      </c>
      <c r="X948" s="116">
        <v>0</v>
      </c>
      <c r="Y948" s="116">
        <v>0</v>
      </c>
      <c r="Z948" s="64">
        <v>0</v>
      </c>
      <c r="AA948" s="64">
        <v>0</v>
      </c>
      <c r="AB948" s="64">
        <v>0</v>
      </c>
      <c r="AC948" s="64">
        <v>0</v>
      </c>
      <c r="AD948" s="64">
        <v>0</v>
      </c>
      <c r="AE948" s="64">
        <v>0</v>
      </c>
      <c r="AF948" s="64">
        <v>0</v>
      </c>
      <c r="AG948" s="64">
        <v>0</v>
      </c>
      <c r="AH948" s="64">
        <v>0</v>
      </c>
      <c r="AI948" s="64">
        <v>0</v>
      </c>
      <c r="AJ948" s="64">
        <v>0</v>
      </c>
      <c r="AK948" s="64">
        <v>0</v>
      </c>
      <c r="AL948" s="64">
        <v>0</v>
      </c>
      <c r="AM948" s="64">
        <v>0</v>
      </c>
      <c r="AN948" s="64">
        <v>0</v>
      </c>
      <c r="AO948" s="64">
        <v>0</v>
      </c>
      <c r="AP948" s="64">
        <v>0</v>
      </c>
      <c r="AQ948" s="431"/>
    </row>
    <row r="949" spans="1:43" ht="12.75" customHeight="1">
      <c r="A949" s="157">
        <v>948</v>
      </c>
      <c r="B949" s="341">
        <v>42263</v>
      </c>
      <c r="C949" s="430" t="s">
        <v>1321</v>
      </c>
      <c r="D949" s="430" t="s">
        <v>1251</v>
      </c>
      <c r="E949" s="125" t="s">
        <v>1321</v>
      </c>
      <c r="F949" s="124" t="s">
        <v>7101</v>
      </c>
      <c r="G949" s="359"/>
      <c r="H949" s="123" t="s">
        <v>7300</v>
      </c>
      <c r="I949" s="359"/>
      <c r="J949" s="122" t="s">
        <v>1262</v>
      </c>
      <c r="K949" s="121" t="s">
        <v>1259</v>
      </c>
      <c r="L949" s="430" t="s">
        <v>1256</v>
      </c>
      <c r="M949" s="430" t="s">
        <v>7158</v>
      </c>
      <c r="N949" s="430" t="s">
        <v>1261</v>
      </c>
      <c r="O949" s="431">
        <v>50</v>
      </c>
      <c r="P949" s="431">
        <v>50</v>
      </c>
      <c r="Q949" s="422"/>
      <c r="R949" s="431"/>
      <c r="S949" s="431">
        <v>0</v>
      </c>
      <c r="T949" s="431">
        <v>0</v>
      </c>
      <c r="U949" s="431">
        <v>50</v>
      </c>
      <c r="V949" s="431">
        <v>300</v>
      </c>
      <c r="W949" s="431">
        <v>300</v>
      </c>
      <c r="X949" s="431">
        <v>50</v>
      </c>
      <c r="Y949" s="431">
        <v>50</v>
      </c>
      <c r="Z949" s="431">
        <v>0</v>
      </c>
      <c r="AA949" s="431">
        <v>0</v>
      </c>
      <c r="AB949" s="431">
        <v>50</v>
      </c>
      <c r="AC949" s="431">
        <v>50</v>
      </c>
      <c r="AD949" s="431">
        <v>0</v>
      </c>
      <c r="AE949" s="431">
        <v>0</v>
      </c>
      <c r="AF949" s="431">
        <v>0</v>
      </c>
      <c r="AG949" s="431">
        <v>0</v>
      </c>
      <c r="AH949" s="431">
        <v>0</v>
      </c>
      <c r="AI949" s="431">
        <v>50</v>
      </c>
      <c r="AJ949" s="431">
        <v>0</v>
      </c>
      <c r="AK949" s="431">
        <v>0</v>
      </c>
      <c r="AL949" s="432">
        <v>0</v>
      </c>
      <c r="AM949" s="431">
        <v>0</v>
      </c>
      <c r="AN949" s="432">
        <v>0</v>
      </c>
      <c r="AO949" s="431">
        <v>0</v>
      </c>
      <c r="AP949" s="431">
        <v>0</v>
      </c>
      <c r="AQ949" s="431"/>
    </row>
    <row r="950" spans="1:43" ht="12.75" customHeight="1">
      <c r="A950" s="157">
        <v>949</v>
      </c>
      <c r="B950" s="341">
        <v>42263</v>
      </c>
      <c r="C950" s="430" t="s">
        <v>1321</v>
      </c>
      <c r="D950" s="430" t="s">
        <v>1251</v>
      </c>
      <c r="E950" s="125" t="s">
        <v>1321</v>
      </c>
      <c r="F950" s="124" t="s">
        <v>7101</v>
      </c>
      <c r="G950" s="359"/>
      <c r="H950" s="123" t="s">
        <v>7300</v>
      </c>
      <c r="I950" s="359"/>
      <c r="J950" s="122" t="s">
        <v>1262</v>
      </c>
      <c r="K950" s="121" t="s">
        <v>7127</v>
      </c>
      <c r="L950" s="430" t="s">
        <v>1256</v>
      </c>
      <c r="M950" s="430" t="s">
        <v>7158</v>
      </c>
      <c r="N950" s="430" t="s">
        <v>1261</v>
      </c>
      <c r="O950" s="44">
        <v>50</v>
      </c>
      <c r="P950" s="431"/>
      <c r="Q950" s="422"/>
      <c r="R950" s="431"/>
      <c r="S950" s="431">
        <v>0</v>
      </c>
      <c r="T950" s="431">
        <v>0</v>
      </c>
      <c r="U950" s="431">
        <v>50</v>
      </c>
      <c r="V950" s="431">
        <v>0</v>
      </c>
      <c r="W950" s="431">
        <v>0</v>
      </c>
      <c r="X950" s="431">
        <v>50</v>
      </c>
      <c r="Y950" s="431">
        <v>0</v>
      </c>
      <c r="Z950" s="431">
        <v>0</v>
      </c>
      <c r="AA950" s="431">
        <v>0</v>
      </c>
      <c r="AB950" s="431">
        <v>0</v>
      </c>
      <c r="AC950" s="431">
        <v>50</v>
      </c>
      <c r="AD950" s="431">
        <v>0</v>
      </c>
      <c r="AE950" s="431">
        <v>0</v>
      </c>
      <c r="AF950" s="431">
        <v>0</v>
      </c>
      <c r="AG950" s="431">
        <v>0</v>
      </c>
      <c r="AH950" s="431">
        <v>0</v>
      </c>
      <c r="AI950" s="431">
        <v>50</v>
      </c>
      <c r="AJ950" s="431">
        <v>50</v>
      </c>
      <c r="AK950" s="431">
        <v>50</v>
      </c>
      <c r="AL950" s="432">
        <v>0</v>
      </c>
      <c r="AM950" s="431">
        <v>0</v>
      </c>
      <c r="AN950" s="432">
        <v>0</v>
      </c>
      <c r="AO950" s="431">
        <v>0</v>
      </c>
      <c r="AP950" s="431">
        <v>0</v>
      </c>
      <c r="AQ950" s="431"/>
    </row>
    <row r="951" spans="1:43" ht="12.75" customHeight="1">
      <c r="A951" s="157">
        <v>950</v>
      </c>
      <c r="B951" s="341">
        <v>42263</v>
      </c>
      <c r="C951" s="430" t="s">
        <v>1321</v>
      </c>
      <c r="D951" s="430" t="s">
        <v>1251</v>
      </c>
      <c r="E951" s="125" t="s">
        <v>1321</v>
      </c>
      <c r="F951" s="124" t="s">
        <v>7101</v>
      </c>
      <c r="G951" s="359"/>
      <c r="H951" s="123" t="s">
        <v>7300</v>
      </c>
      <c r="I951" s="359"/>
      <c r="J951" s="122" t="s">
        <v>1262</v>
      </c>
      <c r="K951" s="121" t="s">
        <v>1259</v>
      </c>
      <c r="L951" s="430" t="s">
        <v>1256</v>
      </c>
      <c r="M951" s="430" t="s">
        <v>7158</v>
      </c>
      <c r="N951" s="430" t="s">
        <v>1261</v>
      </c>
      <c r="O951" s="44">
        <v>10</v>
      </c>
      <c r="P951" s="431"/>
      <c r="Q951" s="422"/>
      <c r="R951" s="431"/>
      <c r="S951" s="431">
        <v>0</v>
      </c>
      <c r="T951" s="431">
        <v>0</v>
      </c>
      <c r="U951" s="431">
        <v>10</v>
      </c>
      <c r="V951" s="431">
        <v>0</v>
      </c>
      <c r="W951" s="431">
        <v>0</v>
      </c>
      <c r="X951" s="431">
        <v>0</v>
      </c>
      <c r="Y951" s="431">
        <v>0</v>
      </c>
      <c r="Z951" s="431">
        <v>0</v>
      </c>
      <c r="AA951" s="431">
        <v>0</v>
      </c>
      <c r="AB951" s="431">
        <v>0</v>
      </c>
      <c r="AC951" s="431">
        <v>0</v>
      </c>
      <c r="AD951" s="431">
        <v>0</v>
      </c>
      <c r="AE951" s="431">
        <v>0</v>
      </c>
      <c r="AF951" s="431">
        <v>0</v>
      </c>
      <c r="AG951" s="431">
        <v>0</v>
      </c>
      <c r="AH951" s="431">
        <v>0</v>
      </c>
      <c r="AI951" s="431">
        <v>0</v>
      </c>
      <c r="AJ951" s="431">
        <v>0</v>
      </c>
      <c r="AK951" s="431">
        <v>0</v>
      </c>
      <c r="AL951" s="432">
        <v>0</v>
      </c>
      <c r="AM951" s="431">
        <v>0</v>
      </c>
      <c r="AN951" s="432">
        <v>0</v>
      </c>
      <c r="AO951" s="431">
        <v>0</v>
      </c>
      <c r="AP951" s="431">
        <v>0</v>
      </c>
      <c r="AQ951" s="431"/>
    </row>
    <row r="952" spans="1:43" ht="12.75" customHeight="1">
      <c r="A952" s="157">
        <v>951</v>
      </c>
      <c r="B952" s="341">
        <v>42263</v>
      </c>
      <c r="C952" s="430" t="s">
        <v>1321</v>
      </c>
      <c r="D952" s="430" t="s">
        <v>1251</v>
      </c>
      <c r="E952" s="125" t="s">
        <v>1308</v>
      </c>
      <c r="F952" s="124" t="s">
        <v>7095</v>
      </c>
      <c r="G952" s="359"/>
      <c r="H952" s="123" t="s">
        <v>7307</v>
      </c>
      <c r="I952" s="359"/>
      <c r="J952" s="122" t="s">
        <v>7165</v>
      </c>
      <c r="K952" s="121" t="s">
        <v>1259</v>
      </c>
      <c r="L952" s="430" t="s">
        <v>1256</v>
      </c>
      <c r="M952" s="430" t="s">
        <v>7158</v>
      </c>
      <c r="N952" s="430" t="s">
        <v>1261</v>
      </c>
      <c r="O952" s="431">
        <v>180</v>
      </c>
      <c r="P952" s="431">
        <v>180</v>
      </c>
      <c r="Q952" s="422"/>
      <c r="R952" s="431"/>
      <c r="S952" s="431">
        <v>0</v>
      </c>
      <c r="T952" s="431">
        <v>0</v>
      </c>
      <c r="U952" s="431">
        <v>180</v>
      </c>
      <c r="V952" s="431">
        <v>1080</v>
      </c>
      <c r="W952" s="431">
        <v>1080</v>
      </c>
      <c r="X952" s="431">
        <v>180</v>
      </c>
      <c r="Y952" s="431">
        <v>180</v>
      </c>
      <c r="Z952" s="431">
        <v>0</v>
      </c>
      <c r="AA952" s="431">
        <v>0</v>
      </c>
      <c r="AB952" s="431">
        <v>180</v>
      </c>
      <c r="AC952" s="431">
        <v>180</v>
      </c>
      <c r="AD952" s="431">
        <v>0</v>
      </c>
      <c r="AE952" s="431">
        <v>0</v>
      </c>
      <c r="AF952" s="431">
        <v>0</v>
      </c>
      <c r="AG952" s="431">
        <v>0</v>
      </c>
      <c r="AH952" s="431">
        <v>0</v>
      </c>
      <c r="AI952" s="431">
        <v>0</v>
      </c>
      <c r="AJ952" s="431">
        <v>0</v>
      </c>
      <c r="AK952" s="431">
        <v>0</v>
      </c>
      <c r="AL952" s="432">
        <v>0</v>
      </c>
      <c r="AM952" s="431">
        <v>0</v>
      </c>
      <c r="AN952" s="432">
        <v>0</v>
      </c>
      <c r="AO952" s="431">
        <v>0</v>
      </c>
      <c r="AP952" s="431">
        <v>0</v>
      </c>
      <c r="AQ952" s="431"/>
    </row>
    <row r="953" spans="1:43" ht="12.75" customHeight="1">
      <c r="A953" s="157">
        <v>952</v>
      </c>
      <c r="B953" s="341">
        <v>42263</v>
      </c>
      <c r="C953" s="430" t="s">
        <v>1321</v>
      </c>
      <c r="D953" s="430" t="s">
        <v>1251</v>
      </c>
      <c r="E953" s="125" t="s">
        <v>1308</v>
      </c>
      <c r="F953" s="124" t="s">
        <v>7095</v>
      </c>
      <c r="G953" s="359"/>
      <c r="H953" s="123" t="s">
        <v>7307</v>
      </c>
      <c r="I953" s="359"/>
      <c r="J953" s="122" t="s">
        <v>7165</v>
      </c>
      <c r="K953" s="121" t="s">
        <v>1259</v>
      </c>
      <c r="L953" s="430" t="s">
        <v>1256</v>
      </c>
      <c r="M953" s="430" t="s">
        <v>7158</v>
      </c>
      <c r="N953" s="430" t="s">
        <v>1261</v>
      </c>
      <c r="O953" s="431">
        <v>300</v>
      </c>
      <c r="P953" s="431">
        <v>300</v>
      </c>
      <c r="Q953" s="422"/>
      <c r="R953" s="431"/>
      <c r="S953" s="431">
        <v>0</v>
      </c>
      <c r="T953" s="431">
        <v>0</v>
      </c>
      <c r="U953" s="431">
        <v>300</v>
      </c>
      <c r="V953" s="431">
        <v>1800</v>
      </c>
      <c r="W953" s="431">
        <v>1800</v>
      </c>
      <c r="X953" s="431">
        <v>300</v>
      </c>
      <c r="Y953" s="431">
        <v>300</v>
      </c>
      <c r="Z953" s="431">
        <v>0</v>
      </c>
      <c r="AA953" s="431">
        <v>0</v>
      </c>
      <c r="AB953" s="431">
        <v>300</v>
      </c>
      <c r="AC953" s="431">
        <v>300</v>
      </c>
      <c r="AD953" s="431">
        <v>0</v>
      </c>
      <c r="AE953" s="431">
        <v>0</v>
      </c>
      <c r="AF953" s="431">
        <v>0</v>
      </c>
      <c r="AG953" s="431">
        <v>0</v>
      </c>
      <c r="AH953" s="431">
        <v>0</v>
      </c>
      <c r="AI953" s="431">
        <v>0</v>
      </c>
      <c r="AJ953" s="431">
        <v>0</v>
      </c>
      <c r="AK953" s="431">
        <v>0</v>
      </c>
      <c r="AL953" s="432">
        <v>0</v>
      </c>
      <c r="AM953" s="431">
        <v>0</v>
      </c>
      <c r="AN953" s="432">
        <v>0</v>
      </c>
      <c r="AO953" s="431">
        <v>0</v>
      </c>
      <c r="AP953" s="431">
        <v>0</v>
      </c>
      <c r="AQ953" s="431"/>
    </row>
    <row r="954" spans="1:43" ht="12.75" customHeight="1">
      <c r="A954" s="157">
        <v>953</v>
      </c>
      <c r="B954" s="341">
        <v>42263</v>
      </c>
      <c r="C954" s="430" t="s">
        <v>1321</v>
      </c>
      <c r="D954" s="430" t="s">
        <v>1251</v>
      </c>
      <c r="E954" s="125" t="s">
        <v>1308</v>
      </c>
      <c r="F954" s="430" t="s">
        <v>1347</v>
      </c>
      <c r="G954" s="359"/>
      <c r="H954" s="355" t="s">
        <v>1348</v>
      </c>
      <c r="I954" s="359"/>
      <c r="J954" s="430"/>
      <c r="K954" s="430" t="s">
        <v>1259</v>
      </c>
      <c r="L954" s="430" t="s">
        <v>1256</v>
      </c>
      <c r="M954" s="430" t="s">
        <v>7158</v>
      </c>
      <c r="N954" s="430" t="s">
        <v>1261</v>
      </c>
      <c r="O954" s="88">
        <v>33</v>
      </c>
      <c r="P954" s="65"/>
      <c r="Q954" s="65"/>
      <c r="R954" s="64"/>
      <c r="S954" s="64">
        <v>0</v>
      </c>
      <c r="T954" s="64">
        <v>0</v>
      </c>
      <c r="U954" s="64">
        <v>0</v>
      </c>
      <c r="V954" s="116">
        <v>200</v>
      </c>
      <c r="W954" s="116">
        <v>200</v>
      </c>
      <c r="X954" s="116">
        <v>0</v>
      </c>
      <c r="Y954" s="116">
        <v>0</v>
      </c>
      <c r="Z954" s="64">
        <v>0</v>
      </c>
      <c r="AA954" s="64">
        <v>0</v>
      </c>
      <c r="AB954" s="64">
        <v>0</v>
      </c>
      <c r="AC954" s="64">
        <v>0</v>
      </c>
      <c r="AD954" s="64">
        <v>0</v>
      </c>
      <c r="AE954" s="64">
        <v>0</v>
      </c>
      <c r="AF954" s="64">
        <v>0</v>
      </c>
      <c r="AG954" s="64">
        <v>0</v>
      </c>
      <c r="AH954" s="64">
        <v>0</v>
      </c>
      <c r="AI954" s="64">
        <v>0</v>
      </c>
      <c r="AJ954" s="64">
        <v>0</v>
      </c>
      <c r="AK954" s="64">
        <v>0</v>
      </c>
      <c r="AL954" s="64">
        <v>0</v>
      </c>
      <c r="AM954" s="64">
        <v>0</v>
      </c>
      <c r="AN954" s="64">
        <v>0</v>
      </c>
      <c r="AO954" s="64">
        <v>0</v>
      </c>
      <c r="AP954" s="64">
        <v>0</v>
      </c>
      <c r="AQ954" s="431"/>
    </row>
    <row r="955" spans="1:43" ht="12.75" customHeight="1">
      <c r="A955" s="157">
        <v>954</v>
      </c>
      <c r="B955" s="341">
        <v>42263</v>
      </c>
      <c r="C955" s="430" t="s">
        <v>1321</v>
      </c>
      <c r="D955" s="430" t="s">
        <v>1251</v>
      </c>
      <c r="E955" s="125" t="s">
        <v>1308</v>
      </c>
      <c r="F955" s="430" t="s">
        <v>1347</v>
      </c>
      <c r="G955" s="359"/>
      <c r="H955" s="415" t="s">
        <v>7220</v>
      </c>
      <c r="I955" s="359"/>
      <c r="J955" s="430"/>
      <c r="K955" s="430" t="s">
        <v>1259</v>
      </c>
      <c r="L955" s="430" t="s">
        <v>1256</v>
      </c>
      <c r="M955" s="430" t="s">
        <v>7158</v>
      </c>
      <c r="N955" s="430" t="s">
        <v>1261</v>
      </c>
      <c r="O955" s="88">
        <v>33</v>
      </c>
      <c r="P955" s="65"/>
      <c r="Q955" s="65"/>
      <c r="R955" s="64"/>
      <c r="S955" s="64">
        <v>0</v>
      </c>
      <c r="T955" s="64">
        <v>0</v>
      </c>
      <c r="U955" s="116">
        <v>1</v>
      </c>
      <c r="V955" s="116">
        <v>200</v>
      </c>
      <c r="W955" s="116">
        <v>200</v>
      </c>
      <c r="X955" s="116">
        <v>0</v>
      </c>
      <c r="Y955" s="116">
        <v>0</v>
      </c>
      <c r="Z955" s="64">
        <v>0</v>
      </c>
      <c r="AA955" s="64">
        <v>0</v>
      </c>
      <c r="AB955" s="64">
        <v>0</v>
      </c>
      <c r="AC955" s="64">
        <v>0</v>
      </c>
      <c r="AD955" s="64">
        <v>0</v>
      </c>
      <c r="AE955" s="64">
        <v>0</v>
      </c>
      <c r="AF955" s="64">
        <v>0</v>
      </c>
      <c r="AG955" s="64">
        <v>0</v>
      </c>
      <c r="AH955" s="64">
        <v>0</v>
      </c>
      <c r="AI955" s="64">
        <v>0</v>
      </c>
      <c r="AJ955" s="64">
        <v>0</v>
      </c>
      <c r="AK955" s="64">
        <v>0</v>
      </c>
      <c r="AL955" s="64">
        <v>0</v>
      </c>
      <c r="AM955" s="64">
        <v>0</v>
      </c>
      <c r="AN955" s="64">
        <v>0</v>
      </c>
      <c r="AO955" s="64">
        <v>0</v>
      </c>
      <c r="AP955" s="64">
        <v>0</v>
      </c>
      <c r="AQ955" s="431"/>
    </row>
    <row r="956" spans="1:43" ht="12.75" customHeight="1">
      <c r="A956" s="157">
        <v>955</v>
      </c>
      <c r="B956" s="341">
        <v>42264</v>
      </c>
      <c r="C956" s="430" t="s">
        <v>1321</v>
      </c>
      <c r="D956" s="430" t="s">
        <v>1251</v>
      </c>
      <c r="E956" s="125" t="s">
        <v>1308</v>
      </c>
      <c r="F956" s="124" t="s">
        <v>7095</v>
      </c>
      <c r="G956" s="359"/>
      <c r="H956" s="123" t="s">
        <v>7307</v>
      </c>
      <c r="I956" s="359"/>
      <c r="J956" s="122" t="s">
        <v>7165</v>
      </c>
      <c r="K956" s="121" t="s">
        <v>1259</v>
      </c>
      <c r="L956" s="430" t="s">
        <v>1256</v>
      </c>
      <c r="M956" s="430" t="s">
        <v>7158</v>
      </c>
      <c r="N956" s="430" t="s">
        <v>1261</v>
      </c>
      <c r="O956" s="431">
        <v>103</v>
      </c>
      <c r="P956" s="431">
        <v>103</v>
      </c>
      <c r="Q956" s="422"/>
      <c r="R956" s="431"/>
      <c r="S956" s="431">
        <v>0</v>
      </c>
      <c r="T956" s="431">
        <v>0</v>
      </c>
      <c r="U956" s="431">
        <v>103</v>
      </c>
      <c r="V956" s="431">
        <v>618</v>
      </c>
      <c r="W956" s="431">
        <v>618</v>
      </c>
      <c r="X956" s="431">
        <v>103</v>
      </c>
      <c r="Y956" s="431">
        <v>103</v>
      </c>
      <c r="Z956" s="431">
        <v>0</v>
      </c>
      <c r="AA956" s="431">
        <v>0</v>
      </c>
      <c r="AB956" s="431">
        <v>103</v>
      </c>
      <c r="AC956" s="431">
        <v>103</v>
      </c>
      <c r="AD956" s="431">
        <v>0</v>
      </c>
      <c r="AE956" s="431">
        <v>0</v>
      </c>
      <c r="AF956" s="431">
        <v>0</v>
      </c>
      <c r="AG956" s="431">
        <v>0</v>
      </c>
      <c r="AH956" s="431">
        <v>0</v>
      </c>
      <c r="AI956" s="431">
        <v>0</v>
      </c>
      <c r="AJ956" s="431">
        <v>0</v>
      </c>
      <c r="AK956" s="431">
        <v>0</v>
      </c>
      <c r="AL956" s="432">
        <v>0</v>
      </c>
      <c r="AM956" s="431">
        <v>0</v>
      </c>
      <c r="AN956" s="432">
        <v>0</v>
      </c>
      <c r="AO956" s="431">
        <v>0</v>
      </c>
      <c r="AP956" s="431">
        <v>0</v>
      </c>
      <c r="AQ956" s="431"/>
    </row>
    <row r="957" spans="1:43" ht="12.75" customHeight="1">
      <c r="A957" s="157">
        <v>956</v>
      </c>
      <c r="B957" s="341">
        <v>42264</v>
      </c>
      <c r="C957" s="430" t="s">
        <v>1321</v>
      </c>
      <c r="D957" s="430" t="s">
        <v>1251</v>
      </c>
      <c r="E957" s="125" t="s">
        <v>1308</v>
      </c>
      <c r="F957" s="430" t="s">
        <v>1347</v>
      </c>
      <c r="G957" s="359"/>
      <c r="H957" s="415" t="s">
        <v>7220</v>
      </c>
      <c r="I957" s="359"/>
      <c r="J957" s="430"/>
      <c r="K957" s="430" t="s">
        <v>1259</v>
      </c>
      <c r="L957" s="430" t="s">
        <v>1256</v>
      </c>
      <c r="M957" s="430" t="s">
        <v>7158</v>
      </c>
      <c r="N957" s="430" t="s">
        <v>1261</v>
      </c>
      <c r="O957" s="64">
        <v>249</v>
      </c>
      <c r="P957" s="65">
        <v>170</v>
      </c>
      <c r="Q957" s="65"/>
      <c r="R957" s="64"/>
      <c r="S957" s="64">
        <v>0</v>
      </c>
      <c r="T957" s="64">
        <v>0</v>
      </c>
      <c r="U957" s="116">
        <v>174</v>
      </c>
      <c r="V957" s="116">
        <v>1019</v>
      </c>
      <c r="W957" s="116">
        <v>1019</v>
      </c>
      <c r="X957" s="116">
        <v>249</v>
      </c>
      <c r="Y957" s="116">
        <v>249</v>
      </c>
      <c r="Z957" s="64">
        <v>0</v>
      </c>
      <c r="AA957" s="116">
        <v>249</v>
      </c>
      <c r="AB957" s="64">
        <v>0</v>
      </c>
      <c r="AC957" s="64">
        <v>0</v>
      </c>
      <c r="AD957" s="64">
        <v>0</v>
      </c>
      <c r="AE957" s="64">
        <v>0</v>
      </c>
      <c r="AF957" s="64">
        <v>0</v>
      </c>
      <c r="AG957" s="64">
        <v>0</v>
      </c>
      <c r="AH957" s="64">
        <v>0</v>
      </c>
      <c r="AI957" s="64">
        <v>0</v>
      </c>
      <c r="AJ957" s="64">
        <v>0</v>
      </c>
      <c r="AK957" s="64">
        <v>0</v>
      </c>
      <c r="AL957" s="64">
        <v>0</v>
      </c>
      <c r="AM957" s="64">
        <v>0</v>
      </c>
      <c r="AN957" s="64">
        <v>0</v>
      </c>
      <c r="AO957" s="64">
        <v>0</v>
      </c>
      <c r="AP957" s="64">
        <v>0</v>
      </c>
      <c r="AQ957" s="431"/>
    </row>
    <row r="958" spans="1:43" ht="12.75" customHeight="1">
      <c r="A958" s="157">
        <v>957</v>
      </c>
      <c r="B958" s="341">
        <v>42267</v>
      </c>
      <c r="C958" s="430" t="s">
        <v>1321</v>
      </c>
      <c r="D958" s="430" t="s">
        <v>1251</v>
      </c>
      <c r="E958" s="125" t="s">
        <v>1321</v>
      </c>
      <c r="F958" s="124" t="s">
        <v>7101</v>
      </c>
      <c r="G958" s="359"/>
      <c r="H958" s="123" t="s">
        <v>7314</v>
      </c>
      <c r="I958" s="359"/>
      <c r="J958" s="122" t="s">
        <v>7173</v>
      </c>
      <c r="K958" s="121" t="s">
        <v>7127</v>
      </c>
      <c r="L958" s="430" t="s">
        <v>1256</v>
      </c>
      <c r="M958" s="430" t="s">
        <v>7158</v>
      </c>
      <c r="N958" s="430" t="s">
        <v>1261</v>
      </c>
      <c r="O958" s="44">
        <v>5</v>
      </c>
      <c r="P958" s="431"/>
      <c r="Q958" s="422"/>
      <c r="R958" s="431"/>
      <c r="S958" s="431">
        <v>0</v>
      </c>
      <c r="T958" s="431">
        <v>0</v>
      </c>
      <c r="U958" s="431">
        <v>5</v>
      </c>
      <c r="V958" s="431">
        <v>0</v>
      </c>
      <c r="W958" s="431">
        <v>0</v>
      </c>
      <c r="X958" s="431">
        <v>5</v>
      </c>
      <c r="Y958" s="431">
        <v>0</v>
      </c>
      <c r="Z958" s="431">
        <v>0</v>
      </c>
      <c r="AA958" s="431">
        <v>0</v>
      </c>
      <c r="AB958" s="431">
        <v>0</v>
      </c>
      <c r="AC958" s="431">
        <v>5</v>
      </c>
      <c r="AD958" s="431">
        <v>0</v>
      </c>
      <c r="AE958" s="431">
        <v>0</v>
      </c>
      <c r="AF958" s="431">
        <v>0</v>
      </c>
      <c r="AG958" s="431">
        <v>0</v>
      </c>
      <c r="AH958" s="431">
        <v>0</v>
      </c>
      <c r="AI958" s="431">
        <v>0</v>
      </c>
      <c r="AJ958" s="431">
        <v>0</v>
      </c>
      <c r="AK958" s="431">
        <v>0</v>
      </c>
      <c r="AL958" s="432">
        <v>0</v>
      </c>
      <c r="AM958" s="431">
        <v>0</v>
      </c>
      <c r="AN958" s="432">
        <v>0</v>
      </c>
      <c r="AO958" s="431">
        <v>0</v>
      </c>
      <c r="AP958" s="431">
        <v>0</v>
      </c>
      <c r="AQ958" s="431"/>
    </row>
    <row r="959" spans="1:43" ht="12.75" customHeight="1">
      <c r="A959" s="157">
        <v>958</v>
      </c>
      <c r="B959" s="341">
        <v>42267</v>
      </c>
      <c r="C959" s="430" t="s">
        <v>1321</v>
      </c>
      <c r="D959" s="430" t="s">
        <v>1251</v>
      </c>
      <c r="E959" s="125" t="s">
        <v>1321</v>
      </c>
      <c r="F959" s="124" t="s">
        <v>7101</v>
      </c>
      <c r="G959" s="359"/>
      <c r="H959" s="123" t="s">
        <v>7314</v>
      </c>
      <c r="I959" s="359"/>
      <c r="J959" s="122" t="s">
        <v>7173</v>
      </c>
      <c r="K959" s="121" t="s">
        <v>7127</v>
      </c>
      <c r="L959" s="430" t="s">
        <v>1256</v>
      </c>
      <c r="M959" s="430" t="s">
        <v>7158</v>
      </c>
      <c r="N959" s="430" t="s">
        <v>1261</v>
      </c>
      <c r="O959" s="44">
        <v>8</v>
      </c>
      <c r="P959" s="431"/>
      <c r="Q959" s="422"/>
      <c r="R959" s="431"/>
      <c r="S959" s="431">
        <v>0</v>
      </c>
      <c r="T959" s="431">
        <v>0</v>
      </c>
      <c r="U959" s="431">
        <v>8</v>
      </c>
      <c r="V959" s="431">
        <v>0</v>
      </c>
      <c r="W959" s="431">
        <v>0</v>
      </c>
      <c r="X959" s="431">
        <v>8</v>
      </c>
      <c r="Y959" s="431">
        <v>0</v>
      </c>
      <c r="Z959" s="431">
        <v>0</v>
      </c>
      <c r="AA959" s="431">
        <v>0</v>
      </c>
      <c r="AB959" s="431">
        <v>0</v>
      </c>
      <c r="AC959" s="431">
        <v>8</v>
      </c>
      <c r="AD959" s="431">
        <v>0</v>
      </c>
      <c r="AE959" s="431">
        <v>0</v>
      </c>
      <c r="AF959" s="431">
        <v>0</v>
      </c>
      <c r="AG959" s="431">
        <v>0</v>
      </c>
      <c r="AH959" s="431">
        <v>0</v>
      </c>
      <c r="AI959" s="431">
        <v>0</v>
      </c>
      <c r="AJ959" s="431">
        <v>0</v>
      </c>
      <c r="AK959" s="431">
        <v>0</v>
      </c>
      <c r="AL959" s="432">
        <v>0</v>
      </c>
      <c r="AM959" s="431">
        <v>0</v>
      </c>
      <c r="AN959" s="432">
        <v>0</v>
      </c>
      <c r="AO959" s="431">
        <v>0</v>
      </c>
      <c r="AP959" s="431">
        <v>0</v>
      </c>
      <c r="AQ959" s="431"/>
    </row>
    <row r="960" spans="1:43" ht="12.75" customHeight="1">
      <c r="A960" s="157">
        <v>959</v>
      </c>
      <c r="B960" s="341">
        <v>42267</v>
      </c>
      <c r="C960" s="430" t="s">
        <v>1321</v>
      </c>
      <c r="D960" s="430" t="s">
        <v>1251</v>
      </c>
      <c r="E960" s="125" t="s">
        <v>1321</v>
      </c>
      <c r="F960" s="124" t="s">
        <v>7101</v>
      </c>
      <c r="G960" s="359"/>
      <c r="H960" s="123" t="s">
        <v>7339</v>
      </c>
      <c r="I960" s="359"/>
      <c r="J960" s="122" t="s">
        <v>7173</v>
      </c>
      <c r="K960" s="121" t="s">
        <v>7127</v>
      </c>
      <c r="L960" s="430" t="s">
        <v>1256</v>
      </c>
      <c r="M960" s="430" t="s">
        <v>7158</v>
      </c>
      <c r="N960" s="430" t="s">
        <v>1261</v>
      </c>
      <c r="O960" s="44">
        <v>56</v>
      </c>
      <c r="P960" s="431"/>
      <c r="Q960" s="422"/>
      <c r="R960" s="431"/>
      <c r="S960" s="431">
        <v>0</v>
      </c>
      <c r="T960" s="431">
        <v>0</v>
      </c>
      <c r="U960" s="431">
        <v>56</v>
      </c>
      <c r="V960" s="431">
        <v>0</v>
      </c>
      <c r="W960" s="431">
        <v>0</v>
      </c>
      <c r="X960" s="431">
        <v>56</v>
      </c>
      <c r="Y960" s="431">
        <v>0</v>
      </c>
      <c r="Z960" s="431">
        <v>0</v>
      </c>
      <c r="AA960" s="431">
        <v>0</v>
      </c>
      <c r="AB960" s="431">
        <v>0</v>
      </c>
      <c r="AC960" s="431">
        <v>56</v>
      </c>
      <c r="AD960" s="431">
        <v>0</v>
      </c>
      <c r="AE960" s="431">
        <v>0</v>
      </c>
      <c r="AF960" s="431">
        <v>0</v>
      </c>
      <c r="AG960" s="431">
        <v>0</v>
      </c>
      <c r="AH960" s="431">
        <v>0</v>
      </c>
      <c r="AI960" s="431">
        <v>0</v>
      </c>
      <c r="AJ960" s="431">
        <v>0</v>
      </c>
      <c r="AK960" s="431">
        <v>0</v>
      </c>
      <c r="AL960" s="432">
        <v>0</v>
      </c>
      <c r="AM960" s="431">
        <v>0</v>
      </c>
      <c r="AN960" s="432">
        <v>0</v>
      </c>
      <c r="AO960" s="431">
        <v>0</v>
      </c>
      <c r="AP960" s="431">
        <v>0</v>
      </c>
      <c r="AQ960" s="431"/>
    </row>
    <row r="961" spans="1:43" ht="12.75" customHeight="1">
      <c r="A961" s="157">
        <v>960</v>
      </c>
      <c r="B961" s="341">
        <v>42267</v>
      </c>
      <c r="C961" s="430" t="s">
        <v>1321</v>
      </c>
      <c r="D961" s="430" t="s">
        <v>1251</v>
      </c>
      <c r="E961" s="125" t="s">
        <v>1321</v>
      </c>
      <c r="F961" s="124" t="s">
        <v>7082</v>
      </c>
      <c r="G961" s="359"/>
      <c r="H961" s="123" t="s">
        <v>7310</v>
      </c>
      <c r="I961" s="359"/>
      <c r="J961" s="122" t="s">
        <v>7169</v>
      </c>
      <c r="K961" s="121" t="s">
        <v>7127</v>
      </c>
      <c r="L961" s="430" t="s">
        <v>1256</v>
      </c>
      <c r="M961" s="430" t="s">
        <v>7158</v>
      </c>
      <c r="N961" s="430" t="s">
        <v>1261</v>
      </c>
      <c r="O961" s="431">
        <v>1000</v>
      </c>
      <c r="P961" s="431"/>
      <c r="Q961" s="422"/>
      <c r="R961" s="431"/>
      <c r="S961" s="431">
        <v>0</v>
      </c>
      <c r="T961" s="431">
        <v>0</v>
      </c>
      <c r="U961" s="431">
        <v>1000</v>
      </c>
      <c r="V961" s="431">
        <v>0</v>
      </c>
      <c r="W961" s="431">
        <v>0</v>
      </c>
      <c r="X961" s="431">
        <v>1000</v>
      </c>
      <c r="Y961" s="431">
        <v>0</v>
      </c>
      <c r="Z961" s="431">
        <v>0</v>
      </c>
      <c r="AA961" s="431">
        <v>0</v>
      </c>
      <c r="AB961" s="431">
        <v>0</v>
      </c>
      <c r="AC961" s="431">
        <v>1000</v>
      </c>
      <c r="AD961" s="431">
        <v>0</v>
      </c>
      <c r="AE961" s="431">
        <v>0</v>
      </c>
      <c r="AF961" s="431">
        <v>0</v>
      </c>
      <c r="AG961" s="431">
        <v>0</v>
      </c>
      <c r="AH961" s="431">
        <v>0</v>
      </c>
      <c r="AI961" s="431">
        <v>1000</v>
      </c>
      <c r="AJ961" s="431">
        <v>1000</v>
      </c>
      <c r="AK961" s="431">
        <v>1000</v>
      </c>
      <c r="AL961" s="432">
        <v>0</v>
      </c>
      <c r="AM961" s="431">
        <v>0</v>
      </c>
      <c r="AN961" s="432">
        <v>0</v>
      </c>
      <c r="AO961" s="431">
        <v>0</v>
      </c>
      <c r="AP961" s="431">
        <v>0</v>
      </c>
      <c r="AQ961" s="431"/>
    </row>
    <row r="962" spans="1:43" ht="12.75" customHeight="1">
      <c r="A962" s="157">
        <v>961</v>
      </c>
      <c r="B962" s="341">
        <v>42267</v>
      </c>
      <c r="C962" s="430" t="s">
        <v>1321</v>
      </c>
      <c r="D962" s="430" t="s">
        <v>1251</v>
      </c>
      <c r="E962" s="125" t="s">
        <v>1321</v>
      </c>
      <c r="F962" s="124" t="s">
        <v>7082</v>
      </c>
      <c r="G962" s="359"/>
      <c r="H962" s="123" t="s">
        <v>7366</v>
      </c>
      <c r="I962" s="359"/>
      <c r="J962" s="122" t="s">
        <v>7169</v>
      </c>
      <c r="K962" s="121" t="s">
        <v>1259</v>
      </c>
      <c r="L962" s="430" t="s">
        <v>1256</v>
      </c>
      <c r="M962" s="430" t="s">
        <v>7158</v>
      </c>
      <c r="N962" s="430" t="s">
        <v>1261</v>
      </c>
      <c r="O962" s="431">
        <v>150</v>
      </c>
      <c r="P962" s="431">
        <v>150</v>
      </c>
      <c r="Q962" s="422"/>
      <c r="R962" s="431"/>
      <c r="S962" s="431">
        <v>0</v>
      </c>
      <c r="T962" s="431">
        <v>0</v>
      </c>
      <c r="U962" s="431">
        <v>150</v>
      </c>
      <c r="V962" s="431">
        <v>900</v>
      </c>
      <c r="W962" s="431">
        <v>900</v>
      </c>
      <c r="X962" s="431">
        <v>150</v>
      </c>
      <c r="Y962" s="431">
        <v>0</v>
      </c>
      <c r="Z962" s="431">
        <v>0</v>
      </c>
      <c r="AA962" s="431">
        <v>0</v>
      </c>
      <c r="AB962" s="431">
        <v>0</v>
      </c>
      <c r="AC962" s="431">
        <v>150</v>
      </c>
      <c r="AD962" s="431">
        <v>0</v>
      </c>
      <c r="AE962" s="431">
        <v>0</v>
      </c>
      <c r="AF962" s="431">
        <v>0</v>
      </c>
      <c r="AG962" s="431">
        <v>0</v>
      </c>
      <c r="AH962" s="431">
        <v>0</v>
      </c>
      <c r="AI962" s="431">
        <v>150</v>
      </c>
      <c r="AJ962" s="431">
        <v>0</v>
      </c>
      <c r="AK962" s="431">
        <v>0</v>
      </c>
      <c r="AL962" s="432">
        <v>0</v>
      </c>
      <c r="AM962" s="431">
        <v>0</v>
      </c>
      <c r="AN962" s="432">
        <v>0</v>
      </c>
      <c r="AO962" s="431">
        <v>0</v>
      </c>
      <c r="AP962" s="431">
        <v>0</v>
      </c>
      <c r="AQ962" s="431"/>
    </row>
    <row r="963" spans="1:43" ht="12.75" customHeight="1">
      <c r="A963" s="157">
        <v>962</v>
      </c>
      <c r="B963" s="341">
        <v>42267</v>
      </c>
      <c r="C963" s="430" t="s">
        <v>1321</v>
      </c>
      <c r="D963" s="430" t="s">
        <v>1251</v>
      </c>
      <c r="E963" s="125" t="s">
        <v>1321</v>
      </c>
      <c r="F963" s="124" t="s">
        <v>7082</v>
      </c>
      <c r="G963" s="359"/>
      <c r="H963" s="123" t="s">
        <v>7367</v>
      </c>
      <c r="I963" s="359"/>
      <c r="J963" s="122" t="s">
        <v>7169</v>
      </c>
      <c r="K963" s="121" t="s">
        <v>1259</v>
      </c>
      <c r="L963" s="430" t="s">
        <v>1256</v>
      </c>
      <c r="M963" s="430" t="s">
        <v>7158</v>
      </c>
      <c r="N963" s="430" t="s">
        <v>1261</v>
      </c>
      <c r="O963" s="431">
        <v>150</v>
      </c>
      <c r="P963" s="431">
        <v>150</v>
      </c>
      <c r="Q963" s="422"/>
      <c r="R963" s="431"/>
      <c r="S963" s="431">
        <v>0</v>
      </c>
      <c r="T963" s="431">
        <v>0</v>
      </c>
      <c r="U963" s="431">
        <v>150</v>
      </c>
      <c r="V963" s="431">
        <v>900</v>
      </c>
      <c r="W963" s="431">
        <v>900</v>
      </c>
      <c r="X963" s="431">
        <v>150</v>
      </c>
      <c r="Y963" s="431">
        <v>0</v>
      </c>
      <c r="Z963" s="431">
        <v>0</v>
      </c>
      <c r="AA963" s="431">
        <v>0</v>
      </c>
      <c r="AB963" s="431">
        <v>150</v>
      </c>
      <c r="AC963" s="431">
        <v>150</v>
      </c>
      <c r="AD963" s="431">
        <v>0</v>
      </c>
      <c r="AE963" s="431">
        <v>0</v>
      </c>
      <c r="AF963" s="431">
        <v>0</v>
      </c>
      <c r="AG963" s="431">
        <v>0</v>
      </c>
      <c r="AH963" s="431">
        <v>0</v>
      </c>
      <c r="AI963" s="431">
        <v>150</v>
      </c>
      <c r="AJ963" s="431">
        <v>0</v>
      </c>
      <c r="AK963" s="431">
        <v>0</v>
      </c>
      <c r="AL963" s="432">
        <v>0</v>
      </c>
      <c r="AM963" s="431">
        <v>0</v>
      </c>
      <c r="AN963" s="432">
        <v>0</v>
      </c>
      <c r="AO963" s="431">
        <v>0</v>
      </c>
      <c r="AP963" s="431">
        <v>0</v>
      </c>
      <c r="AQ963" s="431"/>
    </row>
    <row r="964" spans="1:43" ht="12.75" customHeight="1">
      <c r="A964" s="157">
        <v>963</v>
      </c>
      <c r="B964" s="341">
        <v>42267</v>
      </c>
      <c r="C964" s="430" t="s">
        <v>1321</v>
      </c>
      <c r="D964" s="430" t="s">
        <v>1251</v>
      </c>
      <c r="E964" s="125" t="s">
        <v>1321</v>
      </c>
      <c r="F964" s="124" t="s">
        <v>7108</v>
      </c>
      <c r="G964" s="359"/>
      <c r="H964" s="123" t="s">
        <v>7369</v>
      </c>
      <c r="I964" s="359"/>
      <c r="J964" s="122" t="s">
        <v>7173</v>
      </c>
      <c r="K964" s="121" t="s">
        <v>1259</v>
      </c>
      <c r="L964" s="430" t="s">
        <v>1256</v>
      </c>
      <c r="M964" s="430" t="s">
        <v>7158</v>
      </c>
      <c r="N964" s="430" t="s">
        <v>1261</v>
      </c>
      <c r="O964" s="431">
        <v>250</v>
      </c>
      <c r="P964" s="431">
        <v>250</v>
      </c>
      <c r="Q964" s="422"/>
      <c r="R964" s="431"/>
      <c r="S964" s="431">
        <v>0</v>
      </c>
      <c r="T964" s="431">
        <v>0</v>
      </c>
      <c r="U964" s="431">
        <v>250</v>
      </c>
      <c r="V964" s="431">
        <v>1500</v>
      </c>
      <c r="W964" s="431">
        <v>1500</v>
      </c>
      <c r="X964" s="431">
        <v>250</v>
      </c>
      <c r="Y964" s="431">
        <v>250</v>
      </c>
      <c r="Z964" s="431">
        <v>0</v>
      </c>
      <c r="AA964" s="431">
        <v>0</v>
      </c>
      <c r="AB964" s="431">
        <v>250</v>
      </c>
      <c r="AC964" s="431">
        <v>250</v>
      </c>
      <c r="AD964" s="431">
        <v>0</v>
      </c>
      <c r="AE964" s="431">
        <v>0</v>
      </c>
      <c r="AF964" s="431">
        <v>0</v>
      </c>
      <c r="AG964" s="431">
        <v>0</v>
      </c>
      <c r="AH964" s="431">
        <v>0</v>
      </c>
      <c r="AI964" s="431">
        <v>150</v>
      </c>
      <c r="AJ964" s="431">
        <v>0</v>
      </c>
      <c r="AK964" s="431">
        <v>0</v>
      </c>
      <c r="AL964" s="432">
        <v>0</v>
      </c>
      <c r="AM964" s="431">
        <v>0</v>
      </c>
      <c r="AN964" s="432">
        <v>0</v>
      </c>
      <c r="AO964" s="431">
        <v>0</v>
      </c>
      <c r="AP964" s="431">
        <v>0</v>
      </c>
      <c r="AQ964" s="431"/>
    </row>
    <row r="965" spans="1:43" ht="12.75" customHeight="1">
      <c r="A965" s="157">
        <v>964</v>
      </c>
      <c r="B965" s="341">
        <v>42267</v>
      </c>
      <c r="C965" s="430" t="s">
        <v>1321</v>
      </c>
      <c r="D965" s="430" t="s">
        <v>1251</v>
      </c>
      <c r="E965" s="125" t="s">
        <v>1308</v>
      </c>
      <c r="F965" s="124" t="s">
        <v>7095</v>
      </c>
      <c r="G965" s="359"/>
      <c r="H965" s="123" t="s">
        <v>7307</v>
      </c>
      <c r="I965" s="359"/>
      <c r="J965" s="122" t="s">
        <v>7165</v>
      </c>
      <c r="K965" s="121" t="s">
        <v>1259</v>
      </c>
      <c r="L965" s="430" t="s">
        <v>1256</v>
      </c>
      <c r="M965" s="430" t="s">
        <v>7158</v>
      </c>
      <c r="N965" s="430" t="s">
        <v>1261</v>
      </c>
      <c r="O965" s="431">
        <v>100</v>
      </c>
      <c r="P965" s="431">
        <v>100</v>
      </c>
      <c r="Q965" s="422"/>
      <c r="R965" s="431"/>
      <c r="S965" s="431">
        <v>0</v>
      </c>
      <c r="T965" s="431">
        <v>0</v>
      </c>
      <c r="U965" s="431">
        <v>130</v>
      </c>
      <c r="V965" s="431">
        <v>600</v>
      </c>
      <c r="W965" s="431">
        <v>600</v>
      </c>
      <c r="X965" s="431">
        <v>100</v>
      </c>
      <c r="Y965" s="431">
        <v>100</v>
      </c>
      <c r="Z965" s="431">
        <v>0</v>
      </c>
      <c r="AA965" s="431">
        <v>0</v>
      </c>
      <c r="AB965" s="431">
        <v>600</v>
      </c>
      <c r="AC965" s="431">
        <v>600</v>
      </c>
      <c r="AD965" s="431">
        <v>0</v>
      </c>
      <c r="AE965" s="431">
        <v>0</v>
      </c>
      <c r="AF965" s="431">
        <v>0</v>
      </c>
      <c r="AG965" s="431">
        <v>0</v>
      </c>
      <c r="AH965" s="431">
        <v>0</v>
      </c>
      <c r="AI965" s="431">
        <v>0</v>
      </c>
      <c r="AJ965" s="431">
        <v>0</v>
      </c>
      <c r="AK965" s="431">
        <v>0</v>
      </c>
      <c r="AL965" s="432">
        <v>0</v>
      </c>
      <c r="AM965" s="431">
        <v>0</v>
      </c>
      <c r="AN965" s="432">
        <v>0</v>
      </c>
      <c r="AO965" s="431">
        <v>0</v>
      </c>
      <c r="AP965" s="431">
        <v>0</v>
      </c>
      <c r="AQ965" s="431"/>
    </row>
    <row r="966" spans="1:43" ht="12.75" customHeight="1">
      <c r="A966" s="157">
        <v>965</v>
      </c>
      <c r="B966" s="341">
        <v>42268</v>
      </c>
      <c r="C966" s="430" t="s">
        <v>1289</v>
      </c>
      <c r="D966" s="430" t="s">
        <v>1251</v>
      </c>
      <c r="E966" s="430" t="s">
        <v>1289</v>
      </c>
      <c r="F966" s="430" t="s">
        <v>7085</v>
      </c>
      <c r="G966" s="359"/>
      <c r="H966" s="430" t="s">
        <v>7092</v>
      </c>
      <c r="I966" s="359"/>
      <c r="J966" s="430"/>
      <c r="K966" s="430" t="s">
        <v>7127</v>
      </c>
      <c r="L966" s="430" t="s">
        <v>1256</v>
      </c>
      <c r="M966" s="430" t="s">
        <v>7158</v>
      </c>
      <c r="N966" s="430" t="s">
        <v>1261</v>
      </c>
      <c r="O966" s="431">
        <v>50</v>
      </c>
      <c r="P966" s="431">
        <v>50</v>
      </c>
      <c r="Q966" s="422"/>
      <c r="R966" s="431"/>
      <c r="S966" s="431">
        <v>0</v>
      </c>
      <c r="T966" s="431">
        <v>0</v>
      </c>
      <c r="U966" s="431">
        <v>0</v>
      </c>
      <c r="V966" s="431">
        <v>300</v>
      </c>
      <c r="W966" s="431">
        <v>300</v>
      </c>
      <c r="X966" s="431">
        <v>0</v>
      </c>
      <c r="Y966" s="431">
        <v>0</v>
      </c>
      <c r="Z966" s="431">
        <v>0</v>
      </c>
      <c r="AA966" s="431">
        <v>50</v>
      </c>
      <c r="AB966" s="431">
        <v>50</v>
      </c>
      <c r="AC966" s="431">
        <v>50</v>
      </c>
      <c r="AD966" s="431">
        <v>0</v>
      </c>
      <c r="AE966" s="431">
        <v>0</v>
      </c>
      <c r="AF966" s="431">
        <v>0</v>
      </c>
      <c r="AG966" s="431">
        <v>0</v>
      </c>
      <c r="AH966" s="431">
        <v>0</v>
      </c>
      <c r="AI966" s="431">
        <v>50</v>
      </c>
      <c r="AJ966" s="431">
        <v>0</v>
      </c>
      <c r="AK966" s="431">
        <v>50</v>
      </c>
      <c r="AL966" s="432">
        <v>0</v>
      </c>
      <c r="AM966" s="432">
        <v>0</v>
      </c>
      <c r="AN966" s="432">
        <v>0</v>
      </c>
      <c r="AO966" s="432">
        <v>0</v>
      </c>
      <c r="AP966" s="431">
        <v>300</v>
      </c>
      <c r="AQ966" s="431"/>
    </row>
    <row r="967" spans="1:43" ht="12.75" customHeight="1">
      <c r="A967" s="157">
        <v>966</v>
      </c>
      <c r="B967" s="341">
        <v>42268</v>
      </c>
      <c r="C967" s="430" t="s">
        <v>1289</v>
      </c>
      <c r="D967" s="430" t="s">
        <v>1251</v>
      </c>
      <c r="E967" s="430" t="s">
        <v>1289</v>
      </c>
      <c r="F967" s="430" t="s">
        <v>7085</v>
      </c>
      <c r="G967" s="359"/>
      <c r="H967" s="430" t="s">
        <v>7092</v>
      </c>
      <c r="I967" s="359"/>
      <c r="J967" s="430"/>
      <c r="K967" s="430" t="s">
        <v>7127</v>
      </c>
      <c r="L967" s="430" t="s">
        <v>1256</v>
      </c>
      <c r="M967" s="430" t="s">
        <v>7158</v>
      </c>
      <c r="N967" s="430" t="s">
        <v>1261</v>
      </c>
      <c r="O967" s="431">
        <v>50</v>
      </c>
      <c r="P967" s="431">
        <v>50</v>
      </c>
      <c r="Q967" s="422"/>
      <c r="R967" s="431"/>
      <c r="S967" s="431">
        <v>0</v>
      </c>
      <c r="T967" s="431">
        <v>0</v>
      </c>
      <c r="U967" s="431">
        <v>0</v>
      </c>
      <c r="V967" s="431">
        <v>300</v>
      </c>
      <c r="W967" s="431">
        <v>300</v>
      </c>
      <c r="X967" s="431">
        <v>0</v>
      </c>
      <c r="Y967" s="431">
        <v>0</v>
      </c>
      <c r="Z967" s="431">
        <v>0</v>
      </c>
      <c r="AA967" s="431">
        <v>50</v>
      </c>
      <c r="AB967" s="431">
        <v>50</v>
      </c>
      <c r="AC967" s="431">
        <v>50</v>
      </c>
      <c r="AD967" s="431">
        <v>0</v>
      </c>
      <c r="AE967" s="431">
        <v>0</v>
      </c>
      <c r="AF967" s="431">
        <v>0</v>
      </c>
      <c r="AG967" s="431">
        <v>0</v>
      </c>
      <c r="AH967" s="431">
        <v>0</v>
      </c>
      <c r="AI967" s="431">
        <v>50</v>
      </c>
      <c r="AJ967" s="431">
        <v>0</v>
      </c>
      <c r="AK967" s="431">
        <v>50</v>
      </c>
      <c r="AL967" s="432">
        <v>0</v>
      </c>
      <c r="AM967" s="432">
        <v>0</v>
      </c>
      <c r="AN967" s="432">
        <v>0</v>
      </c>
      <c r="AO967" s="432">
        <v>0</v>
      </c>
      <c r="AP967" s="431">
        <v>300</v>
      </c>
      <c r="AQ967" s="431"/>
    </row>
    <row r="968" spans="1:43" ht="12.75" customHeight="1">
      <c r="A968" s="157">
        <v>967</v>
      </c>
      <c r="B968" s="341">
        <v>42268</v>
      </c>
      <c r="C968" s="430" t="s">
        <v>1289</v>
      </c>
      <c r="D968" s="430" t="s">
        <v>1251</v>
      </c>
      <c r="E968" s="430" t="s">
        <v>1289</v>
      </c>
      <c r="F968" s="430" t="s">
        <v>7108</v>
      </c>
      <c r="G968" s="359"/>
      <c r="H968" s="430" t="s">
        <v>7109</v>
      </c>
      <c r="I968" s="359"/>
      <c r="J968" s="430"/>
      <c r="K968" s="430" t="s">
        <v>7127</v>
      </c>
      <c r="L968" s="430" t="s">
        <v>1256</v>
      </c>
      <c r="M968" s="430" t="s">
        <v>7158</v>
      </c>
      <c r="N968" s="430" t="s">
        <v>1261</v>
      </c>
      <c r="O968" s="431">
        <v>250</v>
      </c>
      <c r="P968" s="431">
        <v>250</v>
      </c>
      <c r="Q968" s="422"/>
      <c r="R968" s="431"/>
      <c r="S968" s="431">
        <v>0</v>
      </c>
      <c r="T968" s="431">
        <v>0</v>
      </c>
      <c r="U968" s="431">
        <v>0</v>
      </c>
      <c r="V968" s="431">
        <v>1500</v>
      </c>
      <c r="W968" s="431">
        <v>1500</v>
      </c>
      <c r="X968" s="431">
        <v>0</v>
      </c>
      <c r="Y968" s="431">
        <v>0</v>
      </c>
      <c r="Z968" s="431">
        <v>0</v>
      </c>
      <c r="AA968" s="431">
        <v>250</v>
      </c>
      <c r="AB968" s="431">
        <v>0</v>
      </c>
      <c r="AC968" s="431">
        <v>250</v>
      </c>
      <c r="AD968" s="431">
        <v>0</v>
      </c>
      <c r="AE968" s="431">
        <v>0</v>
      </c>
      <c r="AF968" s="431">
        <v>0</v>
      </c>
      <c r="AG968" s="431">
        <v>0</v>
      </c>
      <c r="AH968" s="431">
        <v>0</v>
      </c>
      <c r="AI968" s="431">
        <v>250</v>
      </c>
      <c r="AJ968" s="431">
        <v>0</v>
      </c>
      <c r="AK968" s="431">
        <v>250</v>
      </c>
      <c r="AL968" s="432">
        <v>0</v>
      </c>
      <c r="AM968" s="432">
        <v>0</v>
      </c>
      <c r="AN968" s="432">
        <v>0</v>
      </c>
      <c r="AO968" s="432">
        <v>0</v>
      </c>
      <c r="AP968" s="431">
        <v>1500</v>
      </c>
      <c r="AQ968" s="431"/>
    </row>
    <row r="969" spans="1:43" ht="12.75" customHeight="1">
      <c r="A969" s="157">
        <v>968</v>
      </c>
      <c r="B969" s="341">
        <v>42268</v>
      </c>
      <c r="C969" s="430" t="s">
        <v>1321</v>
      </c>
      <c r="D969" s="430" t="s">
        <v>1251</v>
      </c>
      <c r="E969" s="125" t="s">
        <v>1321</v>
      </c>
      <c r="F969" s="124" t="s">
        <v>7101</v>
      </c>
      <c r="G969" s="359"/>
      <c r="H969" s="123" t="s">
        <v>7370</v>
      </c>
      <c r="I969" s="359"/>
      <c r="J969" s="122" t="s">
        <v>7169</v>
      </c>
      <c r="K969" s="121" t="s">
        <v>7127</v>
      </c>
      <c r="L969" s="430" t="s">
        <v>1256</v>
      </c>
      <c r="M969" s="430" t="s">
        <v>7158</v>
      </c>
      <c r="N969" s="430" t="s">
        <v>1261</v>
      </c>
      <c r="O969" s="44">
        <v>24</v>
      </c>
      <c r="P969" s="431"/>
      <c r="Q969" s="422"/>
      <c r="R969" s="431"/>
      <c r="S969" s="431">
        <v>0</v>
      </c>
      <c r="T969" s="431">
        <v>0</v>
      </c>
      <c r="U969" s="431">
        <v>24</v>
      </c>
      <c r="V969" s="431">
        <v>0</v>
      </c>
      <c r="W969" s="431">
        <v>0</v>
      </c>
      <c r="X969" s="431">
        <v>24</v>
      </c>
      <c r="Y969" s="431">
        <v>0</v>
      </c>
      <c r="Z969" s="431">
        <v>0</v>
      </c>
      <c r="AA969" s="431">
        <v>0</v>
      </c>
      <c r="AB969" s="431">
        <v>0</v>
      </c>
      <c r="AC969" s="431">
        <v>24</v>
      </c>
      <c r="AD969" s="431">
        <v>0</v>
      </c>
      <c r="AE969" s="431">
        <v>0</v>
      </c>
      <c r="AF969" s="431">
        <v>0</v>
      </c>
      <c r="AG969" s="431">
        <v>0</v>
      </c>
      <c r="AH969" s="431">
        <v>0</v>
      </c>
      <c r="AI969" s="431">
        <v>24</v>
      </c>
      <c r="AJ969" s="431">
        <v>0</v>
      </c>
      <c r="AK969" s="431">
        <v>0</v>
      </c>
      <c r="AL969" s="432">
        <v>0</v>
      </c>
      <c r="AM969" s="431">
        <v>0</v>
      </c>
      <c r="AN969" s="432">
        <v>0</v>
      </c>
      <c r="AO969" s="431">
        <v>0</v>
      </c>
      <c r="AP969" s="431">
        <v>0</v>
      </c>
      <c r="AQ969" s="431"/>
    </row>
    <row r="970" spans="1:43" ht="12.75" customHeight="1">
      <c r="A970" s="157">
        <v>969</v>
      </c>
      <c r="B970" s="341">
        <v>42268</v>
      </c>
      <c r="C970" s="430" t="s">
        <v>1321</v>
      </c>
      <c r="D970" s="430" t="s">
        <v>1251</v>
      </c>
      <c r="E970" s="125" t="s">
        <v>1308</v>
      </c>
      <c r="F970" s="430" t="s">
        <v>1347</v>
      </c>
      <c r="G970" s="359"/>
      <c r="H970" s="415" t="s">
        <v>7220</v>
      </c>
      <c r="I970" s="359"/>
      <c r="J970" s="430"/>
      <c r="K970" s="430" t="s">
        <v>1259</v>
      </c>
      <c r="L970" s="430" t="s">
        <v>1256</v>
      </c>
      <c r="M970" s="430" t="s">
        <v>7158</v>
      </c>
      <c r="N970" s="430" t="s">
        <v>1261</v>
      </c>
      <c r="O970" s="88">
        <v>74</v>
      </c>
      <c r="P970" s="65"/>
      <c r="Q970" s="65"/>
      <c r="R970" s="64"/>
      <c r="S970" s="64">
        <v>0</v>
      </c>
      <c r="T970" s="64">
        <v>0</v>
      </c>
      <c r="U970" s="116">
        <v>74</v>
      </c>
      <c r="V970" s="64">
        <v>0</v>
      </c>
      <c r="W970" s="64">
        <v>0</v>
      </c>
      <c r="X970" s="64">
        <v>0</v>
      </c>
      <c r="Y970" s="116">
        <v>0</v>
      </c>
      <c r="Z970" s="64">
        <v>0</v>
      </c>
      <c r="AA970" s="116">
        <v>0</v>
      </c>
      <c r="AB970" s="64">
        <v>0</v>
      </c>
      <c r="AC970" s="64">
        <v>0</v>
      </c>
      <c r="AD970" s="64">
        <v>0</v>
      </c>
      <c r="AE970" s="64">
        <v>0</v>
      </c>
      <c r="AF970" s="64">
        <v>0</v>
      </c>
      <c r="AG970" s="64">
        <v>0</v>
      </c>
      <c r="AH970" s="64">
        <v>0</v>
      </c>
      <c r="AI970" s="64">
        <v>0</v>
      </c>
      <c r="AJ970" s="64">
        <v>0</v>
      </c>
      <c r="AK970" s="64">
        <v>0</v>
      </c>
      <c r="AL970" s="64">
        <v>0</v>
      </c>
      <c r="AM970" s="64">
        <v>0</v>
      </c>
      <c r="AN970" s="64">
        <v>0</v>
      </c>
      <c r="AO970" s="64">
        <v>0</v>
      </c>
      <c r="AP970" s="64">
        <v>0</v>
      </c>
      <c r="AQ970" s="431"/>
    </row>
    <row r="971" spans="1:43" ht="12.75" customHeight="1">
      <c r="A971" s="157">
        <v>970</v>
      </c>
      <c r="B971" s="341">
        <v>42269</v>
      </c>
      <c r="C971" s="430" t="s">
        <v>1321</v>
      </c>
      <c r="D971" s="430" t="s">
        <v>1251</v>
      </c>
      <c r="E971" s="125" t="s">
        <v>1321</v>
      </c>
      <c r="F971" s="124" t="s">
        <v>7101</v>
      </c>
      <c r="G971" s="359"/>
      <c r="H971" s="123" t="s">
        <v>7300</v>
      </c>
      <c r="I971" s="359"/>
      <c r="J971" s="122" t="s">
        <v>7169</v>
      </c>
      <c r="K971" s="121" t="s">
        <v>7127</v>
      </c>
      <c r="L971" s="430" t="s">
        <v>1256</v>
      </c>
      <c r="M971" s="430" t="s">
        <v>7158</v>
      </c>
      <c r="N971" s="430" t="s">
        <v>1261</v>
      </c>
      <c r="O971" s="44">
        <v>8</v>
      </c>
      <c r="P971" s="431"/>
      <c r="Q971" s="422"/>
      <c r="R971" s="431"/>
      <c r="S971" s="431">
        <v>0</v>
      </c>
      <c r="T971" s="431">
        <v>0</v>
      </c>
      <c r="U971" s="431">
        <v>8</v>
      </c>
      <c r="V971" s="431">
        <v>0</v>
      </c>
      <c r="W971" s="431">
        <v>0</v>
      </c>
      <c r="X971" s="431">
        <v>8</v>
      </c>
      <c r="Y971" s="431">
        <v>0</v>
      </c>
      <c r="Z971" s="431">
        <v>0</v>
      </c>
      <c r="AA971" s="431">
        <v>0</v>
      </c>
      <c r="AB971" s="431">
        <v>0</v>
      </c>
      <c r="AC971" s="431">
        <v>8</v>
      </c>
      <c r="AD971" s="431">
        <v>0</v>
      </c>
      <c r="AE971" s="431">
        <v>0</v>
      </c>
      <c r="AF971" s="431">
        <v>0</v>
      </c>
      <c r="AG971" s="431">
        <v>0</v>
      </c>
      <c r="AH971" s="431">
        <v>0</v>
      </c>
      <c r="AI971" s="431">
        <v>8</v>
      </c>
      <c r="AJ971" s="431">
        <v>8</v>
      </c>
      <c r="AK971" s="431">
        <v>8</v>
      </c>
      <c r="AL971" s="432">
        <v>0</v>
      </c>
      <c r="AM971" s="431">
        <v>0</v>
      </c>
      <c r="AN971" s="432">
        <v>0</v>
      </c>
      <c r="AO971" s="431">
        <v>0</v>
      </c>
      <c r="AP971" s="431">
        <v>0</v>
      </c>
      <c r="AQ971" s="431"/>
    </row>
    <row r="972" spans="1:43" ht="12.75" customHeight="1">
      <c r="A972" s="157">
        <v>971</v>
      </c>
      <c r="B972" s="341">
        <v>42269</v>
      </c>
      <c r="C972" s="430" t="s">
        <v>1321</v>
      </c>
      <c r="D972" s="430" t="s">
        <v>1251</v>
      </c>
      <c r="E972" s="125" t="s">
        <v>1321</v>
      </c>
      <c r="F972" s="124" t="s">
        <v>7101</v>
      </c>
      <c r="G972" s="359"/>
      <c r="H972" s="123" t="s">
        <v>7365</v>
      </c>
      <c r="I972" s="359"/>
      <c r="J972" s="122" t="s">
        <v>7169</v>
      </c>
      <c r="K972" s="121" t="s">
        <v>7127</v>
      </c>
      <c r="L972" s="430" t="s">
        <v>1256</v>
      </c>
      <c r="M972" s="430" t="s">
        <v>7158</v>
      </c>
      <c r="N972" s="430" t="s">
        <v>1261</v>
      </c>
      <c r="O972" s="44">
        <v>80</v>
      </c>
      <c r="P972" s="431"/>
      <c r="Q972" s="422"/>
      <c r="R972" s="431"/>
      <c r="S972" s="431">
        <v>0</v>
      </c>
      <c r="T972" s="431">
        <v>0</v>
      </c>
      <c r="U972" s="431">
        <v>80</v>
      </c>
      <c r="V972" s="431">
        <v>0</v>
      </c>
      <c r="W972" s="431">
        <v>0</v>
      </c>
      <c r="X972" s="431">
        <v>80</v>
      </c>
      <c r="Y972" s="431">
        <v>0</v>
      </c>
      <c r="Z972" s="431">
        <v>0</v>
      </c>
      <c r="AA972" s="431">
        <v>0</v>
      </c>
      <c r="AB972" s="431">
        <v>0</v>
      </c>
      <c r="AC972" s="431">
        <v>80</v>
      </c>
      <c r="AD972" s="431">
        <v>0</v>
      </c>
      <c r="AE972" s="431">
        <v>0</v>
      </c>
      <c r="AF972" s="431">
        <v>0</v>
      </c>
      <c r="AG972" s="431">
        <v>0</v>
      </c>
      <c r="AH972" s="431">
        <v>0</v>
      </c>
      <c r="AI972" s="431">
        <v>80</v>
      </c>
      <c r="AJ972" s="431">
        <v>80</v>
      </c>
      <c r="AK972" s="431">
        <v>80</v>
      </c>
      <c r="AL972" s="432">
        <v>0</v>
      </c>
      <c r="AM972" s="431">
        <v>0</v>
      </c>
      <c r="AN972" s="432">
        <v>0</v>
      </c>
      <c r="AO972" s="431">
        <v>0</v>
      </c>
      <c r="AP972" s="431">
        <v>0</v>
      </c>
      <c r="AQ972" s="431"/>
    </row>
    <row r="973" spans="1:43" ht="12.75" customHeight="1">
      <c r="A973" s="157">
        <v>972</v>
      </c>
      <c r="B973" s="341">
        <v>42269</v>
      </c>
      <c r="C973" s="430" t="s">
        <v>1321</v>
      </c>
      <c r="D973" s="430" t="s">
        <v>1251</v>
      </c>
      <c r="E973" s="125" t="s">
        <v>1321</v>
      </c>
      <c r="F973" s="124" t="s">
        <v>7101</v>
      </c>
      <c r="G973" s="359"/>
      <c r="H973" s="123" t="s">
        <v>7339</v>
      </c>
      <c r="I973" s="359"/>
      <c r="J973" s="122" t="s">
        <v>7169</v>
      </c>
      <c r="K973" s="121" t="s">
        <v>7127</v>
      </c>
      <c r="L973" s="430" t="s">
        <v>1256</v>
      </c>
      <c r="M973" s="430" t="s">
        <v>7158</v>
      </c>
      <c r="N973" s="430" t="s">
        <v>1261</v>
      </c>
      <c r="O973" s="44">
        <v>55</v>
      </c>
      <c r="P973" s="431"/>
      <c r="Q973" s="422"/>
      <c r="R973" s="431"/>
      <c r="S973" s="431">
        <v>0</v>
      </c>
      <c r="T973" s="431">
        <v>0</v>
      </c>
      <c r="U973" s="431">
        <v>55</v>
      </c>
      <c r="V973" s="431">
        <v>0</v>
      </c>
      <c r="W973" s="431">
        <v>0</v>
      </c>
      <c r="X973" s="431">
        <v>55</v>
      </c>
      <c r="Y973" s="431">
        <v>0</v>
      </c>
      <c r="Z973" s="431">
        <v>0</v>
      </c>
      <c r="AA973" s="431">
        <v>0</v>
      </c>
      <c r="AB973" s="431">
        <v>0</v>
      </c>
      <c r="AC973" s="431">
        <v>55</v>
      </c>
      <c r="AD973" s="431">
        <v>0</v>
      </c>
      <c r="AE973" s="431">
        <v>0</v>
      </c>
      <c r="AF973" s="431">
        <v>0</v>
      </c>
      <c r="AG973" s="431">
        <v>0</v>
      </c>
      <c r="AH973" s="431">
        <v>0</v>
      </c>
      <c r="AI973" s="431">
        <v>55</v>
      </c>
      <c r="AJ973" s="431">
        <v>55</v>
      </c>
      <c r="AK973" s="431">
        <v>55</v>
      </c>
      <c r="AL973" s="432">
        <v>0</v>
      </c>
      <c r="AM973" s="431">
        <v>0</v>
      </c>
      <c r="AN973" s="432">
        <v>0</v>
      </c>
      <c r="AO973" s="431">
        <v>0</v>
      </c>
      <c r="AP973" s="431">
        <v>0</v>
      </c>
      <c r="AQ973" s="431"/>
    </row>
    <row r="974" spans="1:43" ht="12.75" customHeight="1">
      <c r="A974" s="157">
        <v>973</v>
      </c>
      <c r="B974" s="341">
        <v>42269</v>
      </c>
      <c r="C974" s="430" t="s">
        <v>1321</v>
      </c>
      <c r="D974" s="430" t="s">
        <v>1251</v>
      </c>
      <c r="E974" s="125" t="s">
        <v>1321</v>
      </c>
      <c r="F974" s="124" t="s">
        <v>7101</v>
      </c>
      <c r="G974" s="359"/>
      <c r="H974" s="123" t="s">
        <v>7300</v>
      </c>
      <c r="I974" s="359"/>
      <c r="J974" s="122" t="s">
        <v>1262</v>
      </c>
      <c r="K974" s="121" t="s">
        <v>1259</v>
      </c>
      <c r="L974" s="430" t="s">
        <v>1256</v>
      </c>
      <c r="M974" s="430" t="s">
        <v>7158</v>
      </c>
      <c r="N974" s="430" t="s">
        <v>1261</v>
      </c>
      <c r="O974" s="431">
        <v>28</v>
      </c>
      <c r="P974" s="431">
        <v>28</v>
      </c>
      <c r="Q974" s="422"/>
      <c r="R974" s="431"/>
      <c r="S974" s="431">
        <v>0</v>
      </c>
      <c r="T974" s="431">
        <v>0</v>
      </c>
      <c r="U974" s="431">
        <v>28</v>
      </c>
      <c r="V974" s="431">
        <v>84</v>
      </c>
      <c r="W974" s="431">
        <v>84</v>
      </c>
      <c r="X974" s="431">
        <v>28</v>
      </c>
      <c r="Y974" s="431">
        <v>28</v>
      </c>
      <c r="Z974" s="431">
        <v>0</v>
      </c>
      <c r="AA974" s="431">
        <v>0</v>
      </c>
      <c r="AB974" s="431">
        <v>0</v>
      </c>
      <c r="AC974" s="431">
        <v>28</v>
      </c>
      <c r="AD974" s="431">
        <v>0</v>
      </c>
      <c r="AE974" s="431">
        <v>0</v>
      </c>
      <c r="AF974" s="431">
        <v>0</v>
      </c>
      <c r="AG974" s="431">
        <v>0</v>
      </c>
      <c r="AH974" s="431">
        <v>0</v>
      </c>
      <c r="AI974" s="431">
        <v>28</v>
      </c>
      <c r="AJ974" s="431">
        <v>0</v>
      </c>
      <c r="AK974" s="431">
        <v>0</v>
      </c>
      <c r="AL974" s="432">
        <v>0</v>
      </c>
      <c r="AM974" s="431">
        <v>0</v>
      </c>
      <c r="AN974" s="432">
        <v>0</v>
      </c>
      <c r="AO974" s="431">
        <v>0</v>
      </c>
      <c r="AP974" s="431">
        <v>0</v>
      </c>
      <c r="AQ974" s="431"/>
    </row>
    <row r="975" spans="1:43" ht="12.75" customHeight="1">
      <c r="A975" s="157">
        <v>974</v>
      </c>
      <c r="B975" s="341">
        <v>42270</v>
      </c>
      <c r="C975" s="430" t="s">
        <v>1321</v>
      </c>
      <c r="D975" s="430" t="s">
        <v>1251</v>
      </c>
      <c r="E975" s="125" t="s">
        <v>1321</v>
      </c>
      <c r="F975" s="124" t="s">
        <v>7101</v>
      </c>
      <c r="G975" s="359"/>
      <c r="H975" s="123" t="s">
        <v>7300</v>
      </c>
      <c r="I975" s="359"/>
      <c r="J975" s="122" t="s">
        <v>7167</v>
      </c>
      <c r="K975" s="121" t="s">
        <v>7127</v>
      </c>
      <c r="L975" s="430" t="s">
        <v>1256</v>
      </c>
      <c r="M975" s="430" t="s">
        <v>7158</v>
      </c>
      <c r="N975" s="430" t="s">
        <v>1261</v>
      </c>
      <c r="O975" s="44">
        <v>18</v>
      </c>
      <c r="P975" s="431"/>
      <c r="Q975" s="422"/>
      <c r="R975" s="431"/>
      <c r="S975" s="431">
        <v>0</v>
      </c>
      <c r="T975" s="431">
        <v>0</v>
      </c>
      <c r="U975" s="431">
        <v>18</v>
      </c>
      <c r="V975" s="431">
        <v>0</v>
      </c>
      <c r="W975" s="431">
        <v>0</v>
      </c>
      <c r="X975" s="431">
        <v>18</v>
      </c>
      <c r="Y975" s="431">
        <v>0</v>
      </c>
      <c r="Z975" s="431">
        <v>0</v>
      </c>
      <c r="AA975" s="431">
        <v>0</v>
      </c>
      <c r="AB975" s="431">
        <v>0</v>
      </c>
      <c r="AC975" s="431">
        <v>18</v>
      </c>
      <c r="AD975" s="431">
        <v>0</v>
      </c>
      <c r="AE975" s="431">
        <v>0</v>
      </c>
      <c r="AF975" s="431">
        <v>0</v>
      </c>
      <c r="AG975" s="431">
        <v>0</v>
      </c>
      <c r="AH975" s="431">
        <v>0</v>
      </c>
      <c r="AI975" s="431">
        <v>18</v>
      </c>
      <c r="AJ975" s="431">
        <v>18</v>
      </c>
      <c r="AK975" s="431">
        <v>18</v>
      </c>
      <c r="AL975" s="432">
        <v>0</v>
      </c>
      <c r="AM975" s="431">
        <v>0</v>
      </c>
      <c r="AN975" s="432">
        <v>0</v>
      </c>
      <c r="AO975" s="431">
        <v>0</v>
      </c>
      <c r="AP975" s="431">
        <v>0</v>
      </c>
      <c r="AQ975" s="431"/>
    </row>
    <row r="976" spans="1:43" ht="12.75" customHeight="1">
      <c r="A976" s="157">
        <v>975</v>
      </c>
      <c r="B976" s="341">
        <v>42270</v>
      </c>
      <c r="C976" s="430" t="s">
        <v>1321</v>
      </c>
      <c r="D976" s="430" t="s">
        <v>1251</v>
      </c>
      <c r="E976" s="125" t="s">
        <v>1321</v>
      </c>
      <c r="F976" s="124" t="s">
        <v>7101</v>
      </c>
      <c r="G976" s="359"/>
      <c r="H976" s="123" t="s">
        <v>7354</v>
      </c>
      <c r="I976" s="359"/>
      <c r="J976" s="122" t="s">
        <v>7169</v>
      </c>
      <c r="K976" s="121" t="s">
        <v>7127</v>
      </c>
      <c r="L976" s="430" t="s">
        <v>1256</v>
      </c>
      <c r="M976" s="430" t="s">
        <v>7158</v>
      </c>
      <c r="N976" s="430" t="s">
        <v>1261</v>
      </c>
      <c r="O976" s="44">
        <v>175</v>
      </c>
      <c r="P976" s="431"/>
      <c r="Q976" s="422"/>
      <c r="R976" s="431"/>
      <c r="S976" s="431">
        <v>0</v>
      </c>
      <c r="T976" s="431">
        <v>0</v>
      </c>
      <c r="U976" s="431">
        <v>175</v>
      </c>
      <c r="V976" s="431">
        <v>0</v>
      </c>
      <c r="W976" s="431">
        <v>0</v>
      </c>
      <c r="X976" s="431">
        <v>175</v>
      </c>
      <c r="Y976" s="431">
        <v>0</v>
      </c>
      <c r="Z976" s="431">
        <v>0</v>
      </c>
      <c r="AA976" s="431">
        <v>0</v>
      </c>
      <c r="AB976" s="431">
        <v>0</v>
      </c>
      <c r="AC976" s="431">
        <v>175</v>
      </c>
      <c r="AD976" s="431">
        <v>0</v>
      </c>
      <c r="AE976" s="431">
        <v>0</v>
      </c>
      <c r="AF976" s="431">
        <v>0</v>
      </c>
      <c r="AG976" s="431">
        <v>0</v>
      </c>
      <c r="AH976" s="431">
        <v>0</v>
      </c>
      <c r="AI976" s="431">
        <v>175</v>
      </c>
      <c r="AJ976" s="431">
        <v>175</v>
      </c>
      <c r="AK976" s="431">
        <v>175</v>
      </c>
      <c r="AL976" s="432">
        <v>0</v>
      </c>
      <c r="AM976" s="431">
        <v>0</v>
      </c>
      <c r="AN976" s="432">
        <v>0</v>
      </c>
      <c r="AO976" s="431">
        <v>0</v>
      </c>
      <c r="AP976" s="431">
        <v>0</v>
      </c>
      <c r="AQ976" s="431"/>
    </row>
    <row r="977" spans="1:43" ht="12.75" customHeight="1">
      <c r="A977" s="157">
        <v>976</v>
      </c>
      <c r="B977" s="341">
        <v>42276</v>
      </c>
      <c r="C977" s="430" t="s">
        <v>1321</v>
      </c>
      <c r="D977" s="430" t="s">
        <v>1251</v>
      </c>
      <c r="E977" s="125" t="s">
        <v>1321</v>
      </c>
      <c r="F977" s="124" t="s">
        <v>7101</v>
      </c>
      <c r="G977" s="359"/>
      <c r="H977" s="123" t="s">
        <v>7339</v>
      </c>
      <c r="I977" s="359"/>
      <c r="J977" s="122" t="s">
        <v>7170</v>
      </c>
      <c r="K977" s="121" t="s">
        <v>7127</v>
      </c>
      <c r="L977" s="430" t="s">
        <v>1256</v>
      </c>
      <c r="M977" s="430" t="s">
        <v>7158</v>
      </c>
      <c r="N977" s="430" t="s">
        <v>1261</v>
      </c>
      <c r="O977" s="44">
        <v>72</v>
      </c>
      <c r="P977" s="431"/>
      <c r="Q977" s="422"/>
      <c r="R977" s="431"/>
      <c r="S977" s="431">
        <v>0</v>
      </c>
      <c r="T977" s="431">
        <v>0</v>
      </c>
      <c r="U977" s="431">
        <v>72</v>
      </c>
      <c r="V977" s="431">
        <v>0</v>
      </c>
      <c r="W977" s="431">
        <v>0</v>
      </c>
      <c r="X977" s="431">
        <v>72</v>
      </c>
      <c r="Y977" s="431">
        <v>0</v>
      </c>
      <c r="Z977" s="431">
        <v>0</v>
      </c>
      <c r="AA977" s="431">
        <v>0</v>
      </c>
      <c r="AB977" s="431">
        <v>0</v>
      </c>
      <c r="AC977" s="431">
        <v>72</v>
      </c>
      <c r="AD977" s="431">
        <v>0</v>
      </c>
      <c r="AE977" s="431">
        <v>0</v>
      </c>
      <c r="AF977" s="431">
        <v>0</v>
      </c>
      <c r="AG977" s="431">
        <v>0</v>
      </c>
      <c r="AH977" s="431">
        <v>0</v>
      </c>
      <c r="AI977" s="431">
        <v>72</v>
      </c>
      <c r="AJ977" s="431">
        <v>72</v>
      </c>
      <c r="AK977" s="431">
        <v>72</v>
      </c>
      <c r="AL977" s="432">
        <v>0</v>
      </c>
      <c r="AM977" s="431">
        <v>0</v>
      </c>
      <c r="AN977" s="432">
        <v>0</v>
      </c>
      <c r="AO977" s="431">
        <v>0</v>
      </c>
      <c r="AP977" s="431">
        <v>0</v>
      </c>
      <c r="AQ977" s="431"/>
    </row>
    <row r="978" spans="1:43" ht="12.75" customHeight="1">
      <c r="A978" s="157">
        <v>977</v>
      </c>
      <c r="B978" s="341">
        <v>42276</v>
      </c>
      <c r="C978" s="430" t="s">
        <v>1321</v>
      </c>
      <c r="D978" s="430" t="s">
        <v>1251</v>
      </c>
      <c r="E978" s="125" t="s">
        <v>1321</v>
      </c>
      <c r="F978" s="124" t="s">
        <v>7101</v>
      </c>
      <c r="G978" s="359"/>
      <c r="H978" s="123" t="s">
        <v>7339</v>
      </c>
      <c r="I978" s="359"/>
      <c r="J978" s="122" t="s">
        <v>7169</v>
      </c>
      <c r="K978" s="121" t="s">
        <v>1259</v>
      </c>
      <c r="L978" s="430" t="s">
        <v>1256</v>
      </c>
      <c r="M978" s="430" t="s">
        <v>7158</v>
      </c>
      <c r="N978" s="430" t="s">
        <v>1261</v>
      </c>
      <c r="O978" s="431">
        <v>55</v>
      </c>
      <c r="P978" s="431">
        <v>55</v>
      </c>
      <c r="Q978" s="422"/>
      <c r="R978" s="431"/>
      <c r="S978" s="431">
        <v>0</v>
      </c>
      <c r="T978" s="431">
        <v>0</v>
      </c>
      <c r="U978" s="431">
        <v>50</v>
      </c>
      <c r="V978" s="431">
        <v>150</v>
      </c>
      <c r="W978" s="431">
        <v>150</v>
      </c>
      <c r="X978" s="431">
        <v>50</v>
      </c>
      <c r="Y978" s="431">
        <v>0</v>
      </c>
      <c r="Z978" s="431">
        <v>0</v>
      </c>
      <c r="AA978" s="431">
        <v>0</v>
      </c>
      <c r="AB978" s="431">
        <v>50</v>
      </c>
      <c r="AC978" s="431">
        <v>50</v>
      </c>
      <c r="AD978" s="431">
        <v>0</v>
      </c>
      <c r="AE978" s="431">
        <v>0</v>
      </c>
      <c r="AF978" s="431">
        <v>0</v>
      </c>
      <c r="AG978" s="431">
        <v>0</v>
      </c>
      <c r="AH978" s="431">
        <v>0</v>
      </c>
      <c r="AI978" s="431">
        <v>50</v>
      </c>
      <c r="AJ978" s="431">
        <v>0</v>
      </c>
      <c r="AK978" s="431">
        <v>0</v>
      </c>
      <c r="AL978" s="432">
        <v>0</v>
      </c>
      <c r="AM978" s="431">
        <v>0</v>
      </c>
      <c r="AN978" s="432">
        <v>0</v>
      </c>
      <c r="AO978" s="431">
        <v>0</v>
      </c>
      <c r="AP978" s="431">
        <v>0</v>
      </c>
      <c r="AQ978" s="431"/>
    </row>
    <row r="979" spans="1:43" ht="12.75" customHeight="1">
      <c r="A979" s="157">
        <v>978</v>
      </c>
      <c r="B979" s="341">
        <v>42276</v>
      </c>
      <c r="C979" s="430" t="s">
        <v>1321</v>
      </c>
      <c r="D979" s="430" t="s">
        <v>1251</v>
      </c>
      <c r="E979" s="125" t="s">
        <v>1321</v>
      </c>
      <c r="F979" s="124" t="s">
        <v>7101</v>
      </c>
      <c r="G979" s="359"/>
      <c r="H979" s="123" t="s">
        <v>7300</v>
      </c>
      <c r="I979" s="359"/>
      <c r="J979" s="122" t="s">
        <v>1262</v>
      </c>
      <c r="K979" s="121" t="s">
        <v>7127</v>
      </c>
      <c r="L979" s="430" t="s">
        <v>1256</v>
      </c>
      <c r="M979" s="430" t="s">
        <v>7158</v>
      </c>
      <c r="N979" s="430" t="s">
        <v>1261</v>
      </c>
      <c r="O979" s="44">
        <v>50</v>
      </c>
      <c r="P979" s="431"/>
      <c r="Q979" s="422"/>
      <c r="R979" s="431"/>
      <c r="S979" s="431">
        <v>0</v>
      </c>
      <c r="T979" s="431">
        <v>0</v>
      </c>
      <c r="U979" s="431">
        <v>50</v>
      </c>
      <c r="V979" s="431">
        <v>0</v>
      </c>
      <c r="W979" s="431">
        <v>0</v>
      </c>
      <c r="X979" s="431">
        <v>50</v>
      </c>
      <c r="Y979" s="431">
        <v>0</v>
      </c>
      <c r="Z979" s="431">
        <v>0</v>
      </c>
      <c r="AA979" s="431">
        <v>0</v>
      </c>
      <c r="AB979" s="431">
        <v>0</v>
      </c>
      <c r="AC979" s="431">
        <v>50</v>
      </c>
      <c r="AD979" s="431">
        <v>0</v>
      </c>
      <c r="AE979" s="431">
        <v>0</v>
      </c>
      <c r="AF979" s="431">
        <v>0</v>
      </c>
      <c r="AG979" s="431">
        <v>0</v>
      </c>
      <c r="AH979" s="431">
        <v>0</v>
      </c>
      <c r="AI979" s="431">
        <v>50</v>
      </c>
      <c r="AJ979" s="431">
        <v>50</v>
      </c>
      <c r="AK979" s="431">
        <v>50</v>
      </c>
      <c r="AL979" s="432">
        <v>0</v>
      </c>
      <c r="AM979" s="431">
        <v>0</v>
      </c>
      <c r="AN979" s="432">
        <v>0</v>
      </c>
      <c r="AO979" s="431">
        <v>0</v>
      </c>
      <c r="AP979" s="431">
        <v>0</v>
      </c>
      <c r="AQ979" s="431"/>
    </row>
    <row r="980" spans="1:43" ht="12.75" customHeight="1">
      <c r="A980" s="157">
        <v>979</v>
      </c>
      <c r="B980" s="341">
        <v>42276</v>
      </c>
      <c r="C980" s="430" t="s">
        <v>1321</v>
      </c>
      <c r="D980" s="430" t="s">
        <v>1251</v>
      </c>
      <c r="E980" s="125" t="s">
        <v>1321</v>
      </c>
      <c r="F980" s="124" t="s">
        <v>7101</v>
      </c>
      <c r="G980" s="359"/>
      <c r="H980" s="123" t="s">
        <v>7314</v>
      </c>
      <c r="I980" s="359"/>
      <c r="J980" s="122" t="s">
        <v>1262</v>
      </c>
      <c r="K980" s="121" t="s">
        <v>1259</v>
      </c>
      <c r="L980" s="430" t="s">
        <v>1256</v>
      </c>
      <c r="M980" s="430" t="s">
        <v>7158</v>
      </c>
      <c r="N980" s="430" t="s">
        <v>1261</v>
      </c>
      <c r="O980" s="431">
        <v>10</v>
      </c>
      <c r="P980" s="431">
        <v>10</v>
      </c>
      <c r="Q980" s="422"/>
      <c r="R980" s="431"/>
      <c r="S980" s="431">
        <v>0</v>
      </c>
      <c r="T980" s="431">
        <v>0</v>
      </c>
      <c r="U980" s="431">
        <v>10</v>
      </c>
      <c r="V980" s="431">
        <v>30</v>
      </c>
      <c r="W980" s="431">
        <v>60</v>
      </c>
      <c r="X980" s="431">
        <v>10</v>
      </c>
      <c r="Y980" s="431">
        <v>0</v>
      </c>
      <c r="Z980" s="431">
        <v>0</v>
      </c>
      <c r="AA980" s="431">
        <v>0</v>
      </c>
      <c r="AB980" s="431">
        <v>10</v>
      </c>
      <c r="AC980" s="431">
        <v>10</v>
      </c>
      <c r="AD980" s="431">
        <v>0</v>
      </c>
      <c r="AE980" s="431">
        <v>0</v>
      </c>
      <c r="AF980" s="431">
        <v>0</v>
      </c>
      <c r="AG980" s="431">
        <v>0</v>
      </c>
      <c r="AH980" s="431">
        <v>0</v>
      </c>
      <c r="AI980" s="431">
        <v>10</v>
      </c>
      <c r="AJ980" s="431">
        <v>0</v>
      </c>
      <c r="AK980" s="431">
        <v>0</v>
      </c>
      <c r="AL980" s="432">
        <v>0</v>
      </c>
      <c r="AM980" s="431">
        <v>0</v>
      </c>
      <c r="AN980" s="432">
        <v>0</v>
      </c>
      <c r="AO980" s="431">
        <v>0</v>
      </c>
      <c r="AP980" s="431">
        <v>0</v>
      </c>
      <c r="AQ980" s="431"/>
    </row>
    <row r="981" spans="1:43" ht="12.75" customHeight="1">
      <c r="A981" s="157">
        <v>980</v>
      </c>
      <c r="B981" s="341">
        <v>42276</v>
      </c>
      <c r="C981" s="430" t="s">
        <v>1321</v>
      </c>
      <c r="D981" s="430" t="s">
        <v>1251</v>
      </c>
      <c r="E981" s="125" t="s">
        <v>1321</v>
      </c>
      <c r="F981" s="124" t="s">
        <v>7101</v>
      </c>
      <c r="G981" s="359"/>
      <c r="H981" s="123" t="s">
        <v>7300</v>
      </c>
      <c r="I981" s="359"/>
      <c r="J981" s="122" t="s">
        <v>1262</v>
      </c>
      <c r="K981" s="121" t="s">
        <v>7127</v>
      </c>
      <c r="L981" s="430" t="s">
        <v>1256</v>
      </c>
      <c r="M981" s="430" t="s">
        <v>7158</v>
      </c>
      <c r="N981" s="430" t="s">
        <v>1261</v>
      </c>
      <c r="O981" s="431">
        <v>50</v>
      </c>
      <c r="P981" s="431">
        <v>50</v>
      </c>
      <c r="Q981" s="422"/>
      <c r="R981" s="431"/>
      <c r="S981" s="431">
        <v>0</v>
      </c>
      <c r="T981" s="431">
        <v>0</v>
      </c>
      <c r="U981" s="431">
        <v>50</v>
      </c>
      <c r="V981" s="431">
        <v>150</v>
      </c>
      <c r="W981" s="431">
        <v>150</v>
      </c>
      <c r="X981" s="431">
        <v>50</v>
      </c>
      <c r="Y981" s="431">
        <v>0</v>
      </c>
      <c r="Z981" s="431">
        <v>0</v>
      </c>
      <c r="AA981" s="431">
        <v>0</v>
      </c>
      <c r="AB981" s="431">
        <v>50</v>
      </c>
      <c r="AC981" s="431">
        <v>50</v>
      </c>
      <c r="AD981" s="431">
        <v>0</v>
      </c>
      <c r="AE981" s="431">
        <v>0</v>
      </c>
      <c r="AF981" s="431">
        <v>0</v>
      </c>
      <c r="AG981" s="431">
        <v>0</v>
      </c>
      <c r="AH981" s="431">
        <v>0</v>
      </c>
      <c r="AI981" s="431">
        <v>50</v>
      </c>
      <c r="AJ981" s="431">
        <v>0</v>
      </c>
      <c r="AK981" s="431">
        <v>0</v>
      </c>
      <c r="AL981" s="432">
        <v>0</v>
      </c>
      <c r="AM981" s="431">
        <v>0</v>
      </c>
      <c r="AN981" s="432">
        <v>0</v>
      </c>
      <c r="AO981" s="431">
        <v>0</v>
      </c>
      <c r="AP981" s="431">
        <v>0</v>
      </c>
      <c r="AQ981" s="431"/>
    </row>
    <row r="982" spans="1:43" ht="12.75" customHeight="1">
      <c r="A982" s="157">
        <v>981</v>
      </c>
      <c r="B982" s="341">
        <v>42276</v>
      </c>
      <c r="C982" s="430" t="s">
        <v>1321</v>
      </c>
      <c r="D982" s="430" t="s">
        <v>1251</v>
      </c>
      <c r="E982" s="125" t="s">
        <v>1321</v>
      </c>
      <c r="F982" s="124" t="s">
        <v>7101</v>
      </c>
      <c r="G982" s="359"/>
      <c r="H982" s="123" t="s">
        <v>7300</v>
      </c>
      <c r="I982" s="359"/>
      <c r="J982" s="122" t="s">
        <v>1262</v>
      </c>
      <c r="K982" s="121" t="s">
        <v>1259</v>
      </c>
      <c r="L982" s="430" t="s">
        <v>1256</v>
      </c>
      <c r="M982" s="430" t="s">
        <v>7158</v>
      </c>
      <c r="N982" s="430" t="s">
        <v>1261</v>
      </c>
      <c r="O982" s="431">
        <v>50</v>
      </c>
      <c r="P982" s="431">
        <v>50</v>
      </c>
      <c r="Q982" s="422"/>
      <c r="R982" s="431"/>
      <c r="S982" s="431">
        <v>0</v>
      </c>
      <c r="T982" s="431">
        <v>0</v>
      </c>
      <c r="U982" s="431">
        <v>50</v>
      </c>
      <c r="V982" s="431">
        <v>150</v>
      </c>
      <c r="W982" s="431">
        <v>150</v>
      </c>
      <c r="X982" s="431">
        <v>50</v>
      </c>
      <c r="Y982" s="431">
        <v>0</v>
      </c>
      <c r="Z982" s="431">
        <v>0</v>
      </c>
      <c r="AA982" s="431">
        <v>0</v>
      </c>
      <c r="AB982" s="431">
        <v>50</v>
      </c>
      <c r="AC982" s="431">
        <v>50</v>
      </c>
      <c r="AD982" s="431">
        <v>0</v>
      </c>
      <c r="AE982" s="431">
        <v>0</v>
      </c>
      <c r="AF982" s="431">
        <v>0</v>
      </c>
      <c r="AG982" s="431">
        <v>0</v>
      </c>
      <c r="AH982" s="431">
        <v>0</v>
      </c>
      <c r="AI982" s="431">
        <v>50</v>
      </c>
      <c r="AJ982" s="431">
        <v>0</v>
      </c>
      <c r="AK982" s="431">
        <v>0</v>
      </c>
      <c r="AL982" s="432">
        <v>0</v>
      </c>
      <c r="AM982" s="431">
        <v>0</v>
      </c>
      <c r="AN982" s="432">
        <v>0</v>
      </c>
      <c r="AO982" s="431">
        <v>0</v>
      </c>
      <c r="AP982" s="431">
        <v>0</v>
      </c>
      <c r="AQ982" s="431"/>
    </row>
    <row r="983" spans="1:43" ht="12.75" customHeight="1">
      <c r="A983" s="157">
        <v>982</v>
      </c>
      <c r="B983" s="341">
        <v>42276</v>
      </c>
      <c r="C983" s="430" t="s">
        <v>1321</v>
      </c>
      <c r="D983" s="430" t="s">
        <v>1251</v>
      </c>
      <c r="E983" s="125" t="s">
        <v>1321</v>
      </c>
      <c r="F983" s="124" t="s">
        <v>7101</v>
      </c>
      <c r="G983" s="359"/>
      <c r="H983" s="123" t="s">
        <v>7314</v>
      </c>
      <c r="I983" s="359"/>
      <c r="J983" s="122" t="s">
        <v>1262</v>
      </c>
      <c r="K983" s="121" t="s">
        <v>1259</v>
      </c>
      <c r="L983" s="430" t="s">
        <v>1256</v>
      </c>
      <c r="M983" s="430" t="s">
        <v>7158</v>
      </c>
      <c r="N983" s="430" t="s">
        <v>1261</v>
      </c>
      <c r="O983" s="431">
        <v>46</v>
      </c>
      <c r="P983" s="431">
        <v>46</v>
      </c>
      <c r="Q983" s="422"/>
      <c r="R983" s="431"/>
      <c r="S983" s="431">
        <v>0</v>
      </c>
      <c r="T983" s="431">
        <v>0</v>
      </c>
      <c r="U983" s="431">
        <v>46</v>
      </c>
      <c r="V983" s="431">
        <v>138</v>
      </c>
      <c r="W983" s="431">
        <v>138</v>
      </c>
      <c r="X983" s="431">
        <v>46</v>
      </c>
      <c r="Y983" s="431">
        <v>0</v>
      </c>
      <c r="Z983" s="431">
        <v>0</v>
      </c>
      <c r="AA983" s="431">
        <v>0</v>
      </c>
      <c r="AB983" s="431">
        <v>46</v>
      </c>
      <c r="AC983" s="431">
        <v>46</v>
      </c>
      <c r="AD983" s="431">
        <v>0</v>
      </c>
      <c r="AE983" s="431">
        <v>0</v>
      </c>
      <c r="AF983" s="431">
        <v>0</v>
      </c>
      <c r="AG983" s="431">
        <v>0</v>
      </c>
      <c r="AH983" s="431">
        <v>0</v>
      </c>
      <c r="AI983" s="431">
        <v>46</v>
      </c>
      <c r="AJ983" s="431">
        <v>0</v>
      </c>
      <c r="AK983" s="431">
        <v>0</v>
      </c>
      <c r="AL983" s="432">
        <v>0</v>
      </c>
      <c r="AM983" s="431">
        <v>0</v>
      </c>
      <c r="AN983" s="432">
        <v>0</v>
      </c>
      <c r="AO983" s="431">
        <v>0</v>
      </c>
      <c r="AP983" s="431">
        <v>0</v>
      </c>
      <c r="AQ983" s="431"/>
    </row>
    <row r="984" spans="1:43" ht="12.75" customHeight="1">
      <c r="A984" s="157">
        <v>983</v>
      </c>
      <c r="B984" s="341">
        <v>42277</v>
      </c>
      <c r="C984" s="430" t="s">
        <v>1321</v>
      </c>
      <c r="D984" s="430" t="s">
        <v>1251</v>
      </c>
      <c r="E984" s="125" t="s">
        <v>1321</v>
      </c>
      <c r="F984" s="124" t="s">
        <v>7101</v>
      </c>
      <c r="G984" s="359"/>
      <c r="H984" s="123" t="s">
        <v>7339</v>
      </c>
      <c r="I984" s="359"/>
      <c r="J984" s="122" t="s">
        <v>7168</v>
      </c>
      <c r="K984" s="121" t="s">
        <v>1259</v>
      </c>
      <c r="L984" s="430" t="s">
        <v>1256</v>
      </c>
      <c r="M984" s="430" t="s">
        <v>7158</v>
      </c>
      <c r="N984" s="430" t="s">
        <v>1261</v>
      </c>
      <c r="O984" s="431">
        <v>32</v>
      </c>
      <c r="P984" s="431">
        <v>32</v>
      </c>
      <c r="Q984" s="422"/>
      <c r="R984" s="431"/>
      <c r="S984" s="431">
        <v>0</v>
      </c>
      <c r="T984" s="431">
        <v>0</v>
      </c>
      <c r="U984" s="431">
        <v>32</v>
      </c>
      <c r="V984" s="431">
        <v>96</v>
      </c>
      <c r="W984" s="431">
        <v>96</v>
      </c>
      <c r="X984" s="431">
        <v>32</v>
      </c>
      <c r="Y984" s="431">
        <v>0</v>
      </c>
      <c r="Z984" s="431">
        <v>0</v>
      </c>
      <c r="AA984" s="431">
        <v>0</v>
      </c>
      <c r="AB984" s="431">
        <v>32</v>
      </c>
      <c r="AC984" s="431">
        <v>32</v>
      </c>
      <c r="AD984" s="431">
        <v>0</v>
      </c>
      <c r="AE984" s="431">
        <v>0</v>
      </c>
      <c r="AF984" s="431">
        <v>0</v>
      </c>
      <c r="AG984" s="431">
        <v>0</v>
      </c>
      <c r="AH984" s="431">
        <v>0</v>
      </c>
      <c r="AI984" s="431">
        <v>32</v>
      </c>
      <c r="AJ984" s="431">
        <v>0</v>
      </c>
      <c r="AK984" s="431">
        <v>0</v>
      </c>
      <c r="AL984" s="432">
        <v>0</v>
      </c>
      <c r="AM984" s="431">
        <v>0</v>
      </c>
      <c r="AN984" s="432">
        <v>0</v>
      </c>
      <c r="AO984" s="431">
        <v>0</v>
      </c>
      <c r="AP984" s="431">
        <v>0</v>
      </c>
      <c r="AQ984" s="431"/>
    </row>
    <row r="985" spans="1:43" ht="12.75" customHeight="1">
      <c r="A985" s="157">
        <v>984</v>
      </c>
      <c r="B985" s="341">
        <v>42277</v>
      </c>
      <c r="C985" s="430" t="s">
        <v>1321</v>
      </c>
      <c r="D985" s="430" t="s">
        <v>1251</v>
      </c>
      <c r="E985" s="125" t="s">
        <v>1321</v>
      </c>
      <c r="F985" s="124" t="s">
        <v>7101</v>
      </c>
      <c r="G985" s="359"/>
      <c r="H985" s="123" t="s">
        <v>7299</v>
      </c>
      <c r="I985" s="359"/>
      <c r="J985" s="122" t="s">
        <v>7168</v>
      </c>
      <c r="K985" s="121" t="s">
        <v>1259</v>
      </c>
      <c r="L985" s="430" t="s">
        <v>1256</v>
      </c>
      <c r="M985" s="430" t="s">
        <v>7158</v>
      </c>
      <c r="N985" s="430" t="s">
        <v>1261</v>
      </c>
      <c r="O985" s="431">
        <v>36</v>
      </c>
      <c r="P985" s="431">
        <v>36</v>
      </c>
      <c r="Q985" s="422"/>
      <c r="R985" s="431"/>
      <c r="S985" s="431">
        <v>0</v>
      </c>
      <c r="T985" s="431">
        <v>0</v>
      </c>
      <c r="U985" s="431">
        <v>36</v>
      </c>
      <c r="V985" s="431">
        <v>108</v>
      </c>
      <c r="W985" s="431">
        <v>108</v>
      </c>
      <c r="X985" s="431">
        <v>36</v>
      </c>
      <c r="Y985" s="431">
        <v>36</v>
      </c>
      <c r="Z985" s="431">
        <v>0</v>
      </c>
      <c r="AA985" s="431">
        <v>0</v>
      </c>
      <c r="AB985" s="431">
        <v>36</v>
      </c>
      <c r="AC985" s="431">
        <v>36</v>
      </c>
      <c r="AD985" s="431">
        <v>0</v>
      </c>
      <c r="AE985" s="431">
        <v>0</v>
      </c>
      <c r="AF985" s="431">
        <v>0</v>
      </c>
      <c r="AG985" s="431">
        <v>0</v>
      </c>
      <c r="AH985" s="431">
        <v>0</v>
      </c>
      <c r="AI985" s="431">
        <v>36</v>
      </c>
      <c r="AJ985" s="431">
        <v>0</v>
      </c>
      <c r="AK985" s="431">
        <v>0</v>
      </c>
      <c r="AL985" s="432">
        <v>0</v>
      </c>
      <c r="AM985" s="431">
        <v>0</v>
      </c>
      <c r="AN985" s="432">
        <v>0</v>
      </c>
      <c r="AO985" s="431">
        <v>0</v>
      </c>
      <c r="AP985" s="431">
        <v>0</v>
      </c>
      <c r="AQ985" s="431"/>
    </row>
    <row r="986" spans="1:43" ht="12.75" customHeight="1">
      <c r="A986" s="157">
        <v>985</v>
      </c>
      <c r="B986" s="341">
        <v>42277</v>
      </c>
      <c r="C986" s="430" t="s">
        <v>1321</v>
      </c>
      <c r="D986" s="430" t="s">
        <v>1251</v>
      </c>
      <c r="E986" s="125" t="s">
        <v>1321</v>
      </c>
      <c r="F986" s="124" t="s">
        <v>7101</v>
      </c>
      <c r="G986" s="359"/>
      <c r="H986" s="123" t="s">
        <v>7300</v>
      </c>
      <c r="I986" s="359"/>
      <c r="J986" s="122" t="s">
        <v>7168</v>
      </c>
      <c r="K986" s="121" t="s">
        <v>1259</v>
      </c>
      <c r="L986" s="430" t="s">
        <v>1256</v>
      </c>
      <c r="M986" s="430" t="s">
        <v>7158</v>
      </c>
      <c r="N986" s="430" t="s">
        <v>1261</v>
      </c>
      <c r="O986" s="431">
        <v>41</v>
      </c>
      <c r="P986" s="431">
        <v>41</v>
      </c>
      <c r="Q986" s="422"/>
      <c r="R986" s="431"/>
      <c r="S986" s="431">
        <v>0</v>
      </c>
      <c r="T986" s="431">
        <v>0</v>
      </c>
      <c r="U986" s="431">
        <v>41</v>
      </c>
      <c r="V986" s="431">
        <v>246</v>
      </c>
      <c r="W986" s="431">
        <v>123</v>
      </c>
      <c r="X986" s="431">
        <v>41</v>
      </c>
      <c r="Y986" s="431">
        <v>41</v>
      </c>
      <c r="Z986" s="431">
        <v>0</v>
      </c>
      <c r="AA986" s="431">
        <v>0</v>
      </c>
      <c r="AB986" s="431">
        <v>41</v>
      </c>
      <c r="AC986" s="431">
        <v>41</v>
      </c>
      <c r="AD986" s="431">
        <v>0</v>
      </c>
      <c r="AE986" s="431">
        <v>0</v>
      </c>
      <c r="AF986" s="431">
        <v>0</v>
      </c>
      <c r="AG986" s="431">
        <v>0</v>
      </c>
      <c r="AH986" s="431">
        <v>0</v>
      </c>
      <c r="AI986" s="431">
        <v>41</v>
      </c>
      <c r="AJ986" s="431">
        <v>0</v>
      </c>
      <c r="AK986" s="431">
        <v>0</v>
      </c>
      <c r="AL986" s="432">
        <v>0</v>
      </c>
      <c r="AM986" s="431">
        <v>0</v>
      </c>
      <c r="AN986" s="432">
        <v>0</v>
      </c>
      <c r="AO986" s="431">
        <v>0</v>
      </c>
      <c r="AP986" s="431">
        <v>0</v>
      </c>
      <c r="AQ986" s="431"/>
    </row>
    <row r="987" spans="1:43" s="414" customFormat="1" ht="12.75" customHeight="1">
      <c r="A987" s="157">
        <v>986</v>
      </c>
      <c r="B987" s="341">
        <v>42277</v>
      </c>
      <c r="C987" s="430" t="s">
        <v>1321</v>
      </c>
      <c r="D987" s="430" t="s">
        <v>1251</v>
      </c>
      <c r="E987" s="125" t="s">
        <v>1321</v>
      </c>
      <c r="F987" s="124" t="s">
        <v>7101</v>
      </c>
      <c r="G987" s="359"/>
      <c r="H987" s="123" t="s">
        <v>7300</v>
      </c>
      <c r="I987" s="359"/>
      <c r="J987" s="122" t="s">
        <v>7169</v>
      </c>
      <c r="K987" s="121" t="s">
        <v>1259</v>
      </c>
      <c r="L987" s="430" t="s">
        <v>1256</v>
      </c>
      <c r="M987" s="430" t="s">
        <v>7158</v>
      </c>
      <c r="N987" s="430" t="s">
        <v>1261</v>
      </c>
      <c r="O987" s="431">
        <v>60</v>
      </c>
      <c r="P987" s="431">
        <v>60</v>
      </c>
      <c r="Q987" s="422"/>
      <c r="R987" s="431"/>
      <c r="S987" s="431">
        <v>0</v>
      </c>
      <c r="T987" s="431">
        <v>0</v>
      </c>
      <c r="U987" s="431">
        <v>60</v>
      </c>
      <c r="V987" s="431">
        <v>180</v>
      </c>
      <c r="W987" s="431">
        <v>180</v>
      </c>
      <c r="X987" s="431">
        <v>60</v>
      </c>
      <c r="Y987" s="431">
        <v>60</v>
      </c>
      <c r="Z987" s="431">
        <v>0</v>
      </c>
      <c r="AA987" s="431">
        <v>0</v>
      </c>
      <c r="AB987" s="431">
        <v>60</v>
      </c>
      <c r="AC987" s="431">
        <v>60</v>
      </c>
      <c r="AD987" s="431">
        <v>0</v>
      </c>
      <c r="AE987" s="431">
        <v>0</v>
      </c>
      <c r="AF987" s="431">
        <v>0</v>
      </c>
      <c r="AG987" s="431">
        <v>0</v>
      </c>
      <c r="AH987" s="431">
        <v>0</v>
      </c>
      <c r="AI987" s="431">
        <v>60</v>
      </c>
      <c r="AJ987" s="431">
        <v>0</v>
      </c>
      <c r="AK987" s="431">
        <v>0</v>
      </c>
      <c r="AL987" s="432">
        <v>0</v>
      </c>
      <c r="AM987" s="431">
        <v>0</v>
      </c>
      <c r="AN987" s="432">
        <v>0</v>
      </c>
      <c r="AO987" s="431">
        <v>0</v>
      </c>
      <c r="AP987" s="431">
        <v>0</v>
      </c>
      <c r="AQ987" s="47"/>
    </row>
    <row r="988" spans="1:43" ht="12.75" customHeight="1">
      <c r="A988" s="157">
        <v>987</v>
      </c>
      <c r="B988" s="341">
        <v>42277</v>
      </c>
      <c r="C988" s="430" t="s">
        <v>1321</v>
      </c>
      <c r="D988" s="430" t="s">
        <v>1251</v>
      </c>
      <c r="E988" s="125" t="s">
        <v>1308</v>
      </c>
      <c r="F988" s="124" t="s">
        <v>7095</v>
      </c>
      <c r="G988" s="359"/>
      <c r="H988" s="123" t="s">
        <v>7307</v>
      </c>
      <c r="I988" s="359"/>
      <c r="J988" s="122" t="s">
        <v>7165</v>
      </c>
      <c r="K988" s="121" t="s">
        <v>1259</v>
      </c>
      <c r="L988" s="430" t="s">
        <v>1256</v>
      </c>
      <c r="M988" s="430" t="s">
        <v>7158</v>
      </c>
      <c r="N988" s="430" t="s">
        <v>1261</v>
      </c>
      <c r="O988" s="431">
        <v>60</v>
      </c>
      <c r="P988" s="431">
        <v>60</v>
      </c>
      <c r="Q988" s="422"/>
      <c r="R988" s="431"/>
      <c r="S988" s="431">
        <v>0</v>
      </c>
      <c r="T988" s="431">
        <v>0</v>
      </c>
      <c r="U988" s="431">
        <v>60</v>
      </c>
      <c r="V988" s="431">
        <v>360</v>
      </c>
      <c r="W988" s="431">
        <v>360</v>
      </c>
      <c r="X988" s="431">
        <v>60</v>
      </c>
      <c r="Y988" s="431">
        <v>60</v>
      </c>
      <c r="Z988" s="431">
        <v>0</v>
      </c>
      <c r="AA988" s="431">
        <v>0</v>
      </c>
      <c r="AB988" s="431">
        <v>60</v>
      </c>
      <c r="AC988" s="431">
        <v>60</v>
      </c>
      <c r="AD988" s="431">
        <v>0</v>
      </c>
      <c r="AE988" s="431">
        <v>0</v>
      </c>
      <c r="AF988" s="431">
        <v>0</v>
      </c>
      <c r="AG988" s="431">
        <v>0</v>
      </c>
      <c r="AH988" s="431">
        <v>0</v>
      </c>
      <c r="AI988" s="431">
        <v>0</v>
      </c>
      <c r="AJ988" s="431">
        <v>0</v>
      </c>
      <c r="AK988" s="431">
        <v>0</v>
      </c>
      <c r="AL988" s="432">
        <v>0</v>
      </c>
      <c r="AM988" s="431">
        <v>0</v>
      </c>
      <c r="AN988" s="432">
        <v>0</v>
      </c>
      <c r="AO988" s="431">
        <v>0</v>
      </c>
      <c r="AP988" s="431">
        <v>0</v>
      </c>
      <c r="AQ988" s="431"/>
    </row>
    <row r="989" spans="1:43" ht="12.75" customHeight="1">
      <c r="A989" s="157">
        <v>988</v>
      </c>
      <c r="B989" s="341">
        <v>42277</v>
      </c>
      <c r="C989" s="430" t="s">
        <v>1321</v>
      </c>
      <c r="D989" s="430" t="s">
        <v>1251</v>
      </c>
      <c r="E989" s="125" t="s">
        <v>1308</v>
      </c>
      <c r="F989" s="124" t="s">
        <v>7095</v>
      </c>
      <c r="G989" s="359"/>
      <c r="H989" s="123" t="s">
        <v>7308</v>
      </c>
      <c r="I989" s="359"/>
      <c r="J989" s="122" t="s">
        <v>7165</v>
      </c>
      <c r="K989" s="121" t="s">
        <v>1259</v>
      </c>
      <c r="L989" s="430" t="s">
        <v>1256</v>
      </c>
      <c r="M989" s="430" t="s">
        <v>7158</v>
      </c>
      <c r="N989" s="430" t="s">
        <v>1261</v>
      </c>
      <c r="O989" s="431">
        <v>24</v>
      </c>
      <c r="P989" s="431">
        <v>24</v>
      </c>
      <c r="Q989" s="422"/>
      <c r="R989" s="431"/>
      <c r="S989" s="431">
        <v>0</v>
      </c>
      <c r="T989" s="431">
        <v>0</v>
      </c>
      <c r="U989" s="431">
        <v>24</v>
      </c>
      <c r="V989" s="431">
        <v>144</v>
      </c>
      <c r="W989" s="431">
        <v>144</v>
      </c>
      <c r="X989" s="431">
        <v>24</v>
      </c>
      <c r="Y989" s="431">
        <v>24</v>
      </c>
      <c r="Z989" s="431">
        <v>0</v>
      </c>
      <c r="AA989" s="431">
        <v>0</v>
      </c>
      <c r="AB989" s="431">
        <v>24</v>
      </c>
      <c r="AC989" s="431">
        <v>24</v>
      </c>
      <c r="AD989" s="431">
        <v>0</v>
      </c>
      <c r="AE989" s="431">
        <v>0</v>
      </c>
      <c r="AF989" s="431">
        <v>0</v>
      </c>
      <c r="AG989" s="431">
        <v>0</v>
      </c>
      <c r="AH989" s="431">
        <v>0</v>
      </c>
      <c r="AI989" s="431">
        <v>0</v>
      </c>
      <c r="AJ989" s="431">
        <v>0</v>
      </c>
      <c r="AK989" s="431">
        <v>0</v>
      </c>
      <c r="AL989" s="432">
        <v>0</v>
      </c>
      <c r="AM989" s="431">
        <v>0</v>
      </c>
      <c r="AN989" s="432">
        <v>0</v>
      </c>
      <c r="AO989" s="431">
        <v>0</v>
      </c>
      <c r="AP989" s="431">
        <v>0</v>
      </c>
      <c r="AQ989" s="431"/>
    </row>
    <row r="990" spans="1:43" ht="12.75" customHeight="1">
      <c r="A990" s="157">
        <v>989</v>
      </c>
      <c r="B990" s="341">
        <v>42277</v>
      </c>
      <c r="C990" s="430" t="s">
        <v>1321</v>
      </c>
      <c r="D990" s="430" t="s">
        <v>1251</v>
      </c>
      <c r="E990" s="125" t="s">
        <v>1308</v>
      </c>
      <c r="F990" s="124" t="s">
        <v>7095</v>
      </c>
      <c r="G990" s="359"/>
      <c r="H990" s="123" t="s">
        <v>7330</v>
      </c>
      <c r="I990" s="359"/>
      <c r="J990" s="122" t="s">
        <v>7165</v>
      </c>
      <c r="K990" s="121" t="s">
        <v>1259</v>
      </c>
      <c r="L990" s="430" t="s">
        <v>1256</v>
      </c>
      <c r="M990" s="430" t="s">
        <v>7158</v>
      </c>
      <c r="N990" s="430" t="s">
        <v>1261</v>
      </c>
      <c r="O990" s="431">
        <v>32</v>
      </c>
      <c r="P990" s="431">
        <v>32</v>
      </c>
      <c r="Q990" s="422"/>
      <c r="R990" s="431"/>
      <c r="S990" s="431">
        <v>0</v>
      </c>
      <c r="T990" s="431">
        <v>0</v>
      </c>
      <c r="U990" s="431">
        <v>32</v>
      </c>
      <c r="V990" s="431">
        <v>192</v>
      </c>
      <c r="W990" s="431">
        <v>192</v>
      </c>
      <c r="X990" s="431">
        <v>32</v>
      </c>
      <c r="Y990" s="431">
        <v>32</v>
      </c>
      <c r="Z990" s="431">
        <v>0</v>
      </c>
      <c r="AA990" s="431">
        <v>0</v>
      </c>
      <c r="AB990" s="431">
        <v>32</v>
      </c>
      <c r="AC990" s="431">
        <v>32</v>
      </c>
      <c r="AD990" s="431">
        <v>0</v>
      </c>
      <c r="AE990" s="431">
        <v>0</v>
      </c>
      <c r="AF990" s="431">
        <v>0</v>
      </c>
      <c r="AG990" s="431">
        <v>0</v>
      </c>
      <c r="AH990" s="431">
        <v>0</v>
      </c>
      <c r="AI990" s="431">
        <v>0</v>
      </c>
      <c r="AJ990" s="431">
        <v>0</v>
      </c>
      <c r="AK990" s="431">
        <v>0</v>
      </c>
      <c r="AL990" s="432">
        <v>0</v>
      </c>
      <c r="AM990" s="431">
        <v>0</v>
      </c>
      <c r="AN990" s="432">
        <v>0</v>
      </c>
      <c r="AO990" s="431">
        <v>0</v>
      </c>
      <c r="AP990" s="431">
        <v>0</v>
      </c>
      <c r="AQ990" s="431"/>
    </row>
    <row r="991" spans="1:43" ht="12.75" customHeight="1">
      <c r="A991" s="157">
        <v>990</v>
      </c>
      <c r="B991" s="341">
        <v>42277</v>
      </c>
      <c r="C991" s="430" t="s">
        <v>1337</v>
      </c>
      <c r="D991" s="430" t="s">
        <v>1250</v>
      </c>
      <c r="E991" s="125" t="s">
        <v>1337</v>
      </c>
      <c r="F991" s="124" t="s">
        <v>7095</v>
      </c>
      <c r="G991" s="359"/>
      <c r="H991" s="123" t="s">
        <v>7103</v>
      </c>
      <c r="I991" s="359"/>
      <c r="J991" s="122"/>
      <c r="K991" s="121" t="s">
        <v>1259</v>
      </c>
      <c r="L991" s="430" t="s">
        <v>1256</v>
      </c>
      <c r="M991" s="112" t="s">
        <v>7159</v>
      </c>
      <c r="N991" s="430" t="s">
        <v>7125</v>
      </c>
      <c r="O991" s="113">
        <v>337</v>
      </c>
      <c r="P991" s="113"/>
      <c r="Q991" s="422"/>
      <c r="R991" s="113">
        <v>120</v>
      </c>
      <c r="S991" s="223"/>
      <c r="T991" s="223"/>
      <c r="U991" s="223"/>
      <c r="V991" s="223"/>
      <c r="W991" s="223"/>
      <c r="X991" s="223"/>
      <c r="Y991" s="223"/>
      <c r="Z991" s="223"/>
      <c r="AA991" s="223"/>
      <c r="AB991" s="223"/>
      <c r="AC991" s="223"/>
      <c r="AD991" s="223"/>
      <c r="AE991" s="223"/>
      <c r="AF991" s="223"/>
      <c r="AG991" s="223"/>
      <c r="AH991" s="223"/>
      <c r="AI991" s="223"/>
      <c r="AJ991" s="223"/>
      <c r="AK991" s="223"/>
      <c r="AL991" s="233"/>
      <c r="AM991" s="223"/>
      <c r="AN991" s="233"/>
      <c r="AO991" s="223"/>
      <c r="AP991" s="223"/>
      <c r="AQ991" s="223"/>
    </row>
    <row r="992" spans="1:43" ht="12.75" customHeight="1">
      <c r="A992" s="157">
        <v>991</v>
      </c>
      <c r="B992" s="341">
        <v>42277</v>
      </c>
      <c r="C992" s="430" t="s">
        <v>1345</v>
      </c>
      <c r="D992" s="430" t="s">
        <v>1250</v>
      </c>
      <c r="E992" s="125" t="s">
        <v>1345</v>
      </c>
      <c r="F992" s="124" t="s">
        <v>7111</v>
      </c>
      <c r="G992" s="359"/>
      <c r="H992" s="123" t="s">
        <v>7262</v>
      </c>
      <c r="I992" s="359"/>
      <c r="J992" s="122"/>
      <c r="K992" s="121" t="s">
        <v>1259</v>
      </c>
      <c r="L992" s="430" t="s">
        <v>1256</v>
      </c>
      <c r="M992" s="112" t="s">
        <v>7159</v>
      </c>
      <c r="N992" s="430" t="s">
        <v>7125</v>
      </c>
      <c r="O992" s="113">
        <v>779</v>
      </c>
      <c r="P992" s="113"/>
      <c r="Q992" s="422"/>
      <c r="R992" s="113">
        <v>382</v>
      </c>
      <c r="S992" s="223"/>
      <c r="T992" s="223"/>
      <c r="U992" s="223"/>
      <c r="V992" s="223"/>
      <c r="W992" s="223"/>
      <c r="X992" s="223"/>
      <c r="Y992" s="223"/>
      <c r="Z992" s="223"/>
      <c r="AA992" s="223"/>
      <c r="AB992" s="223"/>
      <c r="AC992" s="223"/>
      <c r="AD992" s="223"/>
      <c r="AE992" s="223"/>
      <c r="AF992" s="223"/>
      <c r="AG992" s="223"/>
      <c r="AH992" s="223"/>
      <c r="AI992" s="223"/>
      <c r="AJ992" s="223"/>
      <c r="AK992" s="223"/>
      <c r="AL992" s="233"/>
      <c r="AM992" s="223"/>
      <c r="AN992" s="233"/>
      <c r="AO992" s="223"/>
      <c r="AP992" s="223"/>
      <c r="AQ992" s="223"/>
    </row>
    <row r="993" spans="1:43" ht="12.75" customHeight="1">
      <c r="A993" s="157">
        <v>992</v>
      </c>
      <c r="B993" s="341">
        <v>42277</v>
      </c>
      <c r="C993" s="430" t="s">
        <v>1340</v>
      </c>
      <c r="D993" s="430" t="s">
        <v>1250</v>
      </c>
      <c r="E993" s="125" t="s">
        <v>1340</v>
      </c>
      <c r="F993" s="124" t="s">
        <v>1349</v>
      </c>
      <c r="G993" s="359"/>
      <c r="H993" s="123" t="s">
        <v>7226</v>
      </c>
      <c r="I993" s="359"/>
      <c r="J993" s="122"/>
      <c r="K993" s="121" t="s">
        <v>7127</v>
      </c>
      <c r="L993" s="430" t="s">
        <v>1256</v>
      </c>
      <c r="M993" s="430" t="s">
        <v>7158</v>
      </c>
      <c r="N993" s="430" t="s">
        <v>7125</v>
      </c>
      <c r="O993" s="44">
        <v>150</v>
      </c>
      <c r="P993" s="431"/>
      <c r="Q993" s="422"/>
      <c r="R993" s="431"/>
      <c r="S993" s="431">
        <v>0</v>
      </c>
      <c r="T993" s="431">
        <v>0</v>
      </c>
      <c r="U993" s="431">
        <v>0</v>
      </c>
      <c r="V993" s="431">
        <v>0</v>
      </c>
      <c r="W993" s="431">
        <v>0</v>
      </c>
      <c r="X993" s="431">
        <v>0</v>
      </c>
      <c r="Y993" s="431">
        <v>0</v>
      </c>
      <c r="Z993" s="431">
        <v>0</v>
      </c>
      <c r="AA993" s="431">
        <v>0</v>
      </c>
      <c r="AB993" s="431">
        <v>0</v>
      </c>
      <c r="AC993" s="431">
        <v>0</v>
      </c>
      <c r="AD993" s="431">
        <v>0</v>
      </c>
      <c r="AE993" s="431">
        <v>0</v>
      </c>
      <c r="AF993" s="431">
        <v>0</v>
      </c>
      <c r="AG993" s="431">
        <v>0</v>
      </c>
      <c r="AH993" s="431">
        <v>0</v>
      </c>
      <c r="AI993" s="431">
        <v>150</v>
      </c>
      <c r="AJ993" s="431">
        <v>0</v>
      </c>
      <c r="AK993" s="431">
        <v>0</v>
      </c>
      <c r="AL993" s="432">
        <v>0</v>
      </c>
      <c r="AM993" s="431">
        <v>0</v>
      </c>
      <c r="AN993" s="432">
        <v>0</v>
      </c>
      <c r="AO993" s="431">
        <v>0</v>
      </c>
      <c r="AP993" s="431">
        <v>0</v>
      </c>
      <c r="AQ993" s="431"/>
    </row>
    <row r="994" spans="1:43" ht="12.75" customHeight="1">
      <c r="A994" s="157">
        <v>993</v>
      </c>
      <c r="B994" s="341">
        <v>42277</v>
      </c>
      <c r="C994" s="430" t="s">
        <v>1307</v>
      </c>
      <c r="D994" s="430" t="s">
        <v>1250</v>
      </c>
      <c r="E994" s="125" t="s">
        <v>1307</v>
      </c>
      <c r="F994" s="124" t="s">
        <v>1347</v>
      </c>
      <c r="G994" s="359"/>
      <c r="H994" s="123" t="s">
        <v>1348</v>
      </c>
      <c r="I994" s="359"/>
      <c r="J994" s="122"/>
      <c r="K994" s="121" t="s">
        <v>1259</v>
      </c>
      <c r="L994" s="430" t="s">
        <v>1256</v>
      </c>
      <c r="M994" s="430" t="s">
        <v>7158</v>
      </c>
      <c r="N994" s="430" t="s">
        <v>7125</v>
      </c>
      <c r="O994" s="44">
        <v>1485</v>
      </c>
      <c r="P994" s="431"/>
      <c r="Q994" s="422"/>
      <c r="R994" s="431"/>
      <c r="S994" s="431">
        <v>0</v>
      </c>
      <c r="T994" s="431">
        <v>0</v>
      </c>
      <c r="U994" s="431">
        <v>0</v>
      </c>
      <c r="V994" s="431">
        <v>0</v>
      </c>
      <c r="W994" s="431">
        <v>0</v>
      </c>
      <c r="X994" s="431">
        <v>0</v>
      </c>
      <c r="Y994" s="431">
        <v>0</v>
      </c>
      <c r="Z994" s="431">
        <v>0</v>
      </c>
      <c r="AA994" s="431">
        <v>1485</v>
      </c>
      <c r="AB994" s="431">
        <v>1485</v>
      </c>
      <c r="AC994" s="431">
        <v>0</v>
      </c>
      <c r="AD994" s="431">
        <v>0</v>
      </c>
      <c r="AE994" s="431">
        <v>0</v>
      </c>
      <c r="AF994" s="431">
        <v>0</v>
      </c>
      <c r="AG994" s="431">
        <v>0</v>
      </c>
      <c r="AH994" s="431">
        <v>0</v>
      </c>
      <c r="AI994" s="431">
        <v>0</v>
      </c>
      <c r="AJ994" s="431">
        <v>0</v>
      </c>
      <c r="AK994" s="431">
        <v>0</v>
      </c>
      <c r="AL994" s="432">
        <v>0</v>
      </c>
      <c r="AM994" s="431">
        <v>0</v>
      </c>
      <c r="AN994" s="432">
        <v>0</v>
      </c>
      <c r="AO994" s="431">
        <v>0</v>
      </c>
      <c r="AP994" s="431">
        <v>0</v>
      </c>
      <c r="AQ994" s="431"/>
    </row>
    <row r="995" spans="1:43" ht="12.75" customHeight="1">
      <c r="A995" s="157">
        <v>994</v>
      </c>
      <c r="B995" s="341">
        <v>42277</v>
      </c>
      <c r="C995" s="430" t="s">
        <v>1307</v>
      </c>
      <c r="D995" s="430" t="s">
        <v>1250</v>
      </c>
      <c r="E995" s="125" t="s">
        <v>1307</v>
      </c>
      <c r="F995" s="124" t="s">
        <v>7111</v>
      </c>
      <c r="G995" s="359"/>
      <c r="H995" s="123" t="s">
        <v>7217</v>
      </c>
      <c r="I995" s="359"/>
      <c r="J995" s="122"/>
      <c r="K995" s="121" t="s">
        <v>1259</v>
      </c>
      <c r="L995" s="430" t="s">
        <v>1256</v>
      </c>
      <c r="M995" s="430" t="s">
        <v>7158</v>
      </c>
      <c r="N995" s="430" t="s">
        <v>7125</v>
      </c>
      <c r="O995" s="44">
        <v>990</v>
      </c>
      <c r="P995" s="431"/>
      <c r="Q995" s="422"/>
      <c r="R995" s="431"/>
      <c r="S995" s="431">
        <v>0</v>
      </c>
      <c r="T995" s="431">
        <v>0</v>
      </c>
      <c r="U995" s="431">
        <v>0</v>
      </c>
      <c r="V995" s="431">
        <v>0</v>
      </c>
      <c r="W995" s="431">
        <v>0</v>
      </c>
      <c r="X995" s="431">
        <v>0</v>
      </c>
      <c r="Y995" s="431">
        <v>0</v>
      </c>
      <c r="Z995" s="431">
        <v>0</v>
      </c>
      <c r="AA995" s="431">
        <v>990</v>
      </c>
      <c r="AB995" s="431">
        <v>990</v>
      </c>
      <c r="AC995" s="431">
        <v>0</v>
      </c>
      <c r="AD995" s="431">
        <v>0</v>
      </c>
      <c r="AE995" s="431">
        <v>0</v>
      </c>
      <c r="AF995" s="431">
        <v>0</v>
      </c>
      <c r="AG995" s="431">
        <v>0</v>
      </c>
      <c r="AH995" s="431">
        <v>0</v>
      </c>
      <c r="AI995" s="431">
        <v>0</v>
      </c>
      <c r="AJ995" s="431">
        <v>0</v>
      </c>
      <c r="AK995" s="431">
        <v>0</v>
      </c>
      <c r="AL995" s="432">
        <v>0</v>
      </c>
      <c r="AM995" s="431">
        <v>0</v>
      </c>
      <c r="AN995" s="432">
        <v>0</v>
      </c>
      <c r="AO995" s="431">
        <v>0</v>
      </c>
      <c r="AP995" s="431">
        <v>0</v>
      </c>
      <c r="AQ995" s="431"/>
    </row>
    <row r="996" spans="1:43" ht="12.75" customHeight="1">
      <c r="A996" s="157">
        <v>995</v>
      </c>
      <c r="B996" s="341">
        <v>42277</v>
      </c>
      <c r="C996" s="430" t="s">
        <v>1308</v>
      </c>
      <c r="D996" s="430" t="s">
        <v>1250</v>
      </c>
      <c r="E996" s="125" t="s">
        <v>1308</v>
      </c>
      <c r="F996" s="124" t="s">
        <v>1347</v>
      </c>
      <c r="G996" s="359"/>
      <c r="H996" s="123" t="s">
        <v>7232</v>
      </c>
      <c r="I996" s="359"/>
      <c r="J996" s="122"/>
      <c r="K996" s="121" t="s">
        <v>1259</v>
      </c>
      <c r="L996" s="430" t="s">
        <v>1256</v>
      </c>
      <c r="M996" s="430" t="s">
        <v>7158</v>
      </c>
      <c r="N996" s="430" t="s">
        <v>7125</v>
      </c>
      <c r="O996" s="44">
        <v>283</v>
      </c>
      <c r="P996" s="431"/>
      <c r="Q996" s="422"/>
      <c r="R996" s="431"/>
      <c r="S996" s="431">
        <v>0</v>
      </c>
      <c r="T996" s="431">
        <v>0</v>
      </c>
      <c r="U996" s="431">
        <v>0</v>
      </c>
      <c r="V996" s="431">
        <v>1700</v>
      </c>
      <c r="W996" s="431">
        <v>1700</v>
      </c>
      <c r="X996" s="431">
        <v>0</v>
      </c>
      <c r="Y996" s="431">
        <v>0</v>
      </c>
      <c r="Z996" s="431">
        <v>0</v>
      </c>
      <c r="AA996" s="431">
        <v>0</v>
      </c>
      <c r="AB996" s="431">
        <v>0</v>
      </c>
      <c r="AC996" s="431">
        <v>0</v>
      </c>
      <c r="AD996" s="431">
        <v>0</v>
      </c>
      <c r="AE996" s="431">
        <v>0</v>
      </c>
      <c r="AF996" s="431">
        <v>0</v>
      </c>
      <c r="AG996" s="431">
        <v>0</v>
      </c>
      <c r="AH996" s="431">
        <v>0</v>
      </c>
      <c r="AI996" s="431">
        <v>0</v>
      </c>
      <c r="AJ996" s="431">
        <v>0</v>
      </c>
      <c r="AK996" s="431">
        <v>0</v>
      </c>
      <c r="AL996" s="431">
        <v>0</v>
      </c>
      <c r="AM996" s="431">
        <v>0</v>
      </c>
      <c r="AN996" s="431">
        <v>0</v>
      </c>
      <c r="AO996" s="431">
        <v>0</v>
      </c>
      <c r="AP996" s="431">
        <v>0</v>
      </c>
      <c r="AQ996" s="431"/>
    </row>
    <row r="997" spans="1:43" ht="12.75" customHeight="1">
      <c r="A997" s="157">
        <v>996</v>
      </c>
      <c r="B997" s="341">
        <v>42277</v>
      </c>
      <c r="C997" s="430" t="s">
        <v>1308</v>
      </c>
      <c r="D997" s="430" t="s">
        <v>1250</v>
      </c>
      <c r="E997" s="125" t="s">
        <v>1308</v>
      </c>
      <c r="F997" s="124" t="s">
        <v>1347</v>
      </c>
      <c r="G997" s="359"/>
      <c r="H997" s="123" t="s">
        <v>1348</v>
      </c>
      <c r="I997" s="359"/>
      <c r="J997" s="122"/>
      <c r="K997" s="121" t="s">
        <v>1259</v>
      </c>
      <c r="L997" s="430" t="s">
        <v>1256</v>
      </c>
      <c r="M997" s="430" t="s">
        <v>7158</v>
      </c>
      <c r="N997" s="430" t="s">
        <v>7125</v>
      </c>
      <c r="O997" s="44">
        <v>400</v>
      </c>
      <c r="P997" s="431"/>
      <c r="Q997" s="422"/>
      <c r="R997" s="431"/>
      <c r="S997" s="431">
        <v>0</v>
      </c>
      <c r="T997" s="431">
        <v>0</v>
      </c>
      <c r="U997" s="431">
        <v>0</v>
      </c>
      <c r="V997" s="431">
        <v>2400</v>
      </c>
      <c r="W997" s="431">
        <v>2400</v>
      </c>
      <c r="X997" s="431">
        <v>0</v>
      </c>
      <c r="Y997" s="431">
        <v>0</v>
      </c>
      <c r="Z997" s="431">
        <v>0</v>
      </c>
      <c r="AA997" s="431">
        <v>0</v>
      </c>
      <c r="AB997" s="431">
        <v>0</v>
      </c>
      <c r="AC997" s="431">
        <v>0</v>
      </c>
      <c r="AD997" s="431">
        <v>0</v>
      </c>
      <c r="AE997" s="431">
        <v>0</v>
      </c>
      <c r="AF997" s="431">
        <v>0</v>
      </c>
      <c r="AG997" s="431">
        <v>0</v>
      </c>
      <c r="AH997" s="431">
        <v>0</v>
      </c>
      <c r="AI997" s="431">
        <v>0</v>
      </c>
      <c r="AJ997" s="431">
        <v>0</v>
      </c>
      <c r="AK997" s="431">
        <v>0</v>
      </c>
      <c r="AL997" s="431">
        <v>0</v>
      </c>
      <c r="AM997" s="431">
        <v>0</v>
      </c>
      <c r="AN997" s="431">
        <v>0</v>
      </c>
      <c r="AO997" s="431">
        <v>0</v>
      </c>
      <c r="AP997" s="431">
        <v>0</v>
      </c>
      <c r="AQ997" s="431"/>
    </row>
    <row r="998" spans="1:43" ht="12.75" customHeight="1">
      <c r="A998" s="157">
        <v>997</v>
      </c>
      <c r="B998" s="341">
        <v>42277</v>
      </c>
      <c r="C998" s="430" t="s">
        <v>1308</v>
      </c>
      <c r="D998" s="430" t="s">
        <v>1250</v>
      </c>
      <c r="E998" s="125" t="s">
        <v>1308</v>
      </c>
      <c r="F998" s="124" t="s">
        <v>7111</v>
      </c>
      <c r="G998" s="359"/>
      <c r="H998" s="123" t="s">
        <v>7262</v>
      </c>
      <c r="I998" s="359"/>
      <c r="J998" s="122"/>
      <c r="K998" s="121" t="s">
        <v>1259</v>
      </c>
      <c r="L998" s="430" t="s">
        <v>1256</v>
      </c>
      <c r="M998" s="430" t="s">
        <v>7158</v>
      </c>
      <c r="N998" s="430" t="s">
        <v>7125</v>
      </c>
      <c r="O998" s="44">
        <v>176</v>
      </c>
      <c r="P998" s="431"/>
      <c r="Q998" s="422"/>
      <c r="R998" s="431"/>
      <c r="S998" s="431">
        <v>0</v>
      </c>
      <c r="T998" s="431">
        <v>0</v>
      </c>
      <c r="U998" s="431">
        <v>0</v>
      </c>
      <c r="V998" s="431">
        <v>1060</v>
      </c>
      <c r="W998" s="431">
        <v>1060</v>
      </c>
      <c r="X998" s="431">
        <v>0</v>
      </c>
      <c r="Y998" s="431">
        <v>0</v>
      </c>
      <c r="Z998" s="431">
        <v>0</v>
      </c>
      <c r="AA998" s="431">
        <v>0</v>
      </c>
      <c r="AB998" s="431">
        <v>0</v>
      </c>
      <c r="AC998" s="431">
        <v>0</v>
      </c>
      <c r="AD998" s="431">
        <v>0</v>
      </c>
      <c r="AE998" s="431">
        <v>0</v>
      </c>
      <c r="AF998" s="431">
        <v>0</v>
      </c>
      <c r="AG998" s="431">
        <v>0</v>
      </c>
      <c r="AH998" s="431">
        <v>0</v>
      </c>
      <c r="AI998" s="431">
        <v>0</v>
      </c>
      <c r="AJ998" s="431">
        <v>0</v>
      </c>
      <c r="AK998" s="431">
        <v>0</v>
      </c>
      <c r="AL998" s="431">
        <v>0</v>
      </c>
      <c r="AM998" s="431">
        <v>0</v>
      </c>
      <c r="AN998" s="431">
        <v>0</v>
      </c>
      <c r="AO998" s="431">
        <v>0</v>
      </c>
      <c r="AP998" s="431">
        <v>0</v>
      </c>
      <c r="AQ998" s="431"/>
    </row>
    <row r="999" spans="1:43" ht="12.75" customHeight="1">
      <c r="A999" s="157">
        <v>998</v>
      </c>
      <c r="B999" s="341">
        <v>42277</v>
      </c>
      <c r="C999" s="430" t="s">
        <v>1308</v>
      </c>
      <c r="D999" s="430" t="s">
        <v>1250</v>
      </c>
      <c r="E999" s="125" t="s">
        <v>1308</v>
      </c>
      <c r="F999" s="124" t="s">
        <v>7111</v>
      </c>
      <c r="G999" s="359"/>
      <c r="H999" s="123" t="s">
        <v>7217</v>
      </c>
      <c r="I999" s="359"/>
      <c r="J999" s="122"/>
      <c r="K999" s="121" t="s">
        <v>1259</v>
      </c>
      <c r="L999" s="430" t="s">
        <v>1256</v>
      </c>
      <c r="M999" s="430" t="s">
        <v>7158</v>
      </c>
      <c r="N999" s="430" t="s">
        <v>7125</v>
      </c>
      <c r="O999" s="44">
        <v>233</v>
      </c>
      <c r="P999" s="431"/>
      <c r="Q999" s="422"/>
      <c r="R999" s="431"/>
      <c r="S999" s="431">
        <v>0</v>
      </c>
      <c r="T999" s="431">
        <v>0</v>
      </c>
      <c r="U999" s="431">
        <v>0</v>
      </c>
      <c r="V999" s="431">
        <v>1400</v>
      </c>
      <c r="W999" s="431">
        <v>1400</v>
      </c>
      <c r="X999" s="431">
        <v>0</v>
      </c>
      <c r="Y999" s="431">
        <v>0</v>
      </c>
      <c r="Z999" s="431">
        <v>0</v>
      </c>
      <c r="AA999" s="431">
        <v>0</v>
      </c>
      <c r="AB999" s="431">
        <v>0</v>
      </c>
      <c r="AC999" s="431">
        <v>0</v>
      </c>
      <c r="AD999" s="431">
        <v>0</v>
      </c>
      <c r="AE999" s="431">
        <v>0</v>
      </c>
      <c r="AF999" s="431">
        <v>0</v>
      </c>
      <c r="AG999" s="431">
        <v>0</v>
      </c>
      <c r="AH999" s="431">
        <v>0</v>
      </c>
      <c r="AI999" s="431">
        <v>0</v>
      </c>
      <c r="AJ999" s="431">
        <v>0</v>
      </c>
      <c r="AK999" s="431">
        <v>0</v>
      </c>
      <c r="AL999" s="431">
        <v>0</v>
      </c>
      <c r="AM999" s="431">
        <v>0</v>
      </c>
      <c r="AN999" s="431">
        <v>0</v>
      </c>
      <c r="AO999" s="431">
        <v>0</v>
      </c>
      <c r="AP999" s="431">
        <v>0</v>
      </c>
      <c r="AQ999" s="431"/>
    </row>
    <row r="1000" spans="1:43" ht="12.75" customHeight="1">
      <c r="A1000" s="157">
        <v>999</v>
      </c>
      <c r="B1000" s="341">
        <v>42277</v>
      </c>
      <c r="C1000" s="430" t="s">
        <v>1308</v>
      </c>
      <c r="D1000" s="430" t="s">
        <v>1250</v>
      </c>
      <c r="E1000" s="125" t="s">
        <v>1308</v>
      </c>
      <c r="F1000" s="124" t="s">
        <v>7111</v>
      </c>
      <c r="G1000" s="359"/>
      <c r="H1000" s="123" t="s">
        <v>7112</v>
      </c>
      <c r="I1000" s="359"/>
      <c r="J1000" s="122"/>
      <c r="K1000" s="121" t="s">
        <v>1259</v>
      </c>
      <c r="L1000" s="430" t="s">
        <v>1256</v>
      </c>
      <c r="M1000" s="430" t="s">
        <v>7158</v>
      </c>
      <c r="N1000" s="430" t="s">
        <v>7125</v>
      </c>
      <c r="O1000" s="431">
        <v>216</v>
      </c>
      <c r="P1000" s="431">
        <v>216</v>
      </c>
      <c r="Q1000" s="422"/>
      <c r="R1000" s="431"/>
      <c r="S1000" s="431">
        <v>0</v>
      </c>
      <c r="T1000" s="431">
        <v>0</v>
      </c>
      <c r="U1000" s="431">
        <v>448</v>
      </c>
      <c r="V1000" s="431">
        <v>2173</v>
      </c>
      <c r="W1000" s="431">
        <v>2259</v>
      </c>
      <c r="X1000" s="431">
        <v>430</v>
      </c>
      <c r="Y1000" s="431">
        <v>430</v>
      </c>
      <c r="Z1000" s="431">
        <v>0</v>
      </c>
      <c r="AA1000" s="431">
        <v>480</v>
      </c>
      <c r="AB1000" s="431">
        <v>216</v>
      </c>
      <c r="AC1000" s="431">
        <v>0</v>
      </c>
      <c r="AD1000" s="431">
        <v>0</v>
      </c>
      <c r="AE1000" s="431">
        <v>0</v>
      </c>
      <c r="AF1000" s="431">
        <v>0</v>
      </c>
      <c r="AG1000" s="431">
        <v>0</v>
      </c>
      <c r="AH1000" s="431">
        <v>500</v>
      </c>
      <c r="AI1000" s="431">
        <v>0</v>
      </c>
      <c r="AJ1000" s="431">
        <v>0</v>
      </c>
      <c r="AK1000" s="431">
        <v>0</v>
      </c>
      <c r="AL1000" s="432">
        <v>0</v>
      </c>
      <c r="AM1000" s="431">
        <v>0</v>
      </c>
      <c r="AN1000" s="432">
        <v>0</v>
      </c>
      <c r="AO1000" s="431">
        <v>0</v>
      </c>
      <c r="AP1000" s="431">
        <v>0</v>
      </c>
      <c r="AQ1000" s="431"/>
    </row>
    <row r="1001" spans="1:43" ht="12.75" customHeight="1">
      <c r="A1001" s="157">
        <v>1000</v>
      </c>
      <c r="B1001" s="341">
        <v>42277</v>
      </c>
      <c r="C1001" s="430" t="s">
        <v>1309</v>
      </c>
      <c r="D1001" s="430" t="s">
        <v>1248</v>
      </c>
      <c r="E1001" s="125" t="s">
        <v>1309</v>
      </c>
      <c r="F1001" s="124" t="s">
        <v>7082</v>
      </c>
      <c r="G1001" s="359"/>
      <c r="H1001" s="123" t="s">
        <v>7084</v>
      </c>
      <c r="I1001" s="359"/>
      <c r="J1001" s="122"/>
      <c r="K1001" s="121" t="s">
        <v>1259</v>
      </c>
      <c r="L1001" s="430" t="s">
        <v>1256</v>
      </c>
      <c r="M1001" s="430" t="s">
        <v>7158</v>
      </c>
      <c r="N1001" s="430" t="s">
        <v>7125</v>
      </c>
      <c r="O1001" s="44">
        <v>1000</v>
      </c>
      <c r="P1001" s="431"/>
      <c r="Q1001" s="422"/>
      <c r="R1001" s="431"/>
      <c r="S1001" s="431">
        <v>0</v>
      </c>
      <c r="T1001" s="431">
        <v>0</v>
      </c>
      <c r="U1001" s="431">
        <v>1000</v>
      </c>
      <c r="V1001" s="431">
        <v>0</v>
      </c>
      <c r="W1001" s="431">
        <v>0</v>
      </c>
      <c r="X1001" s="431">
        <v>1000</v>
      </c>
      <c r="Y1001" s="431">
        <v>0</v>
      </c>
      <c r="Z1001" s="431">
        <v>0</v>
      </c>
      <c r="AA1001" s="431">
        <v>0</v>
      </c>
      <c r="AB1001" s="431">
        <v>0</v>
      </c>
      <c r="AC1001" s="431">
        <v>0</v>
      </c>
      <c r="AD1001" s="431">
        <v>0</v>
      </c>
      <c r="AE1001" s="431">
        <v>0</v>
      </c>
      <c r="AF1001" s="431">
        <v>0</v>
      </c>
      <c r="AG1001" s="431">
        <v>0</v>
      </c>
      <c r="AH1001" s="431">
        <v>0</v>
      </c>
      <c r="AI1001" s="431">
        <v>0</v>
      </c>
      <c r="AJ1001" s="431">
        <v>0</v>
      </c>
      <c r="AK1001" s="431">
        <v>0</v>
      </c>
      <c r="AL1001" s="432">
        <v>0</v>
      </c>
      <c r="AM1001" s="431">
        <v>0</v>
      </c>
      <c r="AN1001" s="432">
        <v>0</v>
      </c>
      <c r="AO1001" s="431">
        <v>0</v>
      </c>
      <c r="AP1001" s="431">
        <v>0</v>
      </c>
      <c r="AQ1001" s="431"/>
    </row>
    <row r="1002" spans="1:43" ht="12.75" customHeight="1">
      <c r="A1002" s="157">
        <v>1001</v>
      </c>
      <c r="B1002" s="341">
        <v>42277</v>
      </c>
      <c r="C1002" s="430" t="s">
        <v>1309</v>
      </c>
      <c r="D1002" s="430" t="s">
        <v>1248</v>
      </c>
      <c r="E1002" s="125" t="s">
        <v>1309</v>
      </c>
      <c r="F1002" s="124" t="s">
        <v>7085</v>
      </c>
      <c r="G1002" s="359"/>
      <c r="H1002" s="123" t="s">
        <v>7092</v>
      </c>
      <c r="I1002" s="359"/>
      <c r="J1002" s="122"/>
      <c r="K1002" s="121" t="s">
        <v>1259</v>
      </c>
      <c r="L1002" s="430" t="s">
        <v>1256</v>
      </c>
      <c r="M1002" s="430" t="s">
        <v>7158</v>
      </c>
      <c r="N1002" s="430" t="s">
        <v>7125</v>
      </c>
      <c r="O1002" s="431">
        <v>736</v>
      </c>
      <c r="P1002" s="431">
        <v>736</v>
      </c>
      <c r="Q1002" s="422"/>
      <c r="R1002" s="431"/>
      <c r="S1002" s="431">
        <v>0</v>
      </c>
      <c r="T1002" s="431">
        <v>0</v>
      </c>
      <c r="U1002" s="431">
        <v>3424</v>
      </c>
      <c r="V1002" s="431">
        <v>4416</v>
      </c>
      <c r="W1002" s="431">
        <v>4416</v>
      </c>
      <c r="X1002" s="431">
        <v>3424</v>
      </c>
      <c r="Y1002" s="431">
        <v>736</v>
      </c>
      <c r="Z1002" s="431">
        <v>0</v>
      </c>
      <c r="AA1002" s="431">
        <v>0</v>
      </c>
      <c r="AB1002" s="431">
        <v>736</v>
      </c>
      <c r="AC1002" s="431">
        <v>0</v>
      </c>
      <c r="AD1002" s="431">
        <v>0</v>
      </c>
      <c r="AE1002" s="431">
        <v>0</v>
      </c>
      <c r="AF1002" s="431">
        <v>0</v>
      </c>
      <c r="AG1002" s="431">
        <v>0</v>
      </c>
      <c r="AH1002" s="431">
        <v>0</v>
      </c>
      <c r="AI1002" s="431">
        <v>0</v>
      </c>
      <c r="AJ1002" s="431">
        <v>0</v>
      </c>
      <c r="AK1002" s="431">
        <v>0</v>
      </c>
      <c r="AL1002" s="432">
        <v>0</v>
      </c>
      <c r="AM1002" s="431">
        <v>0</v>
      </c>
      <c r="AN1002" s="432">
        <v>0</v>
      </c>
      <c r="AO1002" s="431">
        <v>0</v>
      </c>
      <c r="AP1002" s="431">
        <v>0</v>
      </c>
      <c r="AQ1002" s="431"/>
    </row>
    <row r="1003" spans="1:43" ht="12.75" customHeight="1">
      <c r="A1003" s="157">
        <v>1002</v>
      </c>
      <c r="B1003" s="341">
        <v>42277</v>
      </c>
      <c r="C1003" s="430" t="s">
        <v>7265</v>
      </c>
      <c r="D1003" s="430" t="s">
        <v>1248</v>
      </c>
      <c r="E1003" s="125" t="s">
        <v>7265</v>
      </c>
      <c r="F1003" s="124" t="s">
        <v>7118</v>
      </c>
      <c r="G1003" s="359"/>
      <c r="H1003" s="123" t="s">
        <v>7119</v>
      </c>
      <c r="I1003" s="359"/>
      <c r="J1003" s="122"/>
      <c r="K1003" s="121" t="s">
        <v>1259</v>
      </c>
      <c r="L1003" s="430" t="s">
        <v>1256</v>
      </c>
      <c r="M1003" s="430" t="s">
        <v>7158</v>
      </c>
      <c r="N1003" s="430" t="s">
        <v>7125</v>
      </c>
      <c r="O1003" s="44">
        <v>70</v>
      </c>
      <c r="P1003" s="431"/>
      <c r="Q1003" s="422"/>
      <c r="R1003" s="431"/>
      <c r="S1003" s="431">
        <v>0</v>
      </c>
      <c r="T1003" s="431">
        <v>0</v>
      </c>
      <c r="U1003" s="431">
        <v>70</v>
      </c>
      <c r="V1003" s="431">
        <v>0</v>
      </c>
      <c r="W1003" s="431">
        <v>0</v>
      </c>
      <c r="X1003" s="431">
        <v>70</v>
      </c>
      <c r="Y1003" s="431">
        <v>0</v>
      </c>
      <c r="Z1003" s="431">
        <v>0</v>
      </c>
      <c r="AA1003" s="431">
        <v>0</v>
      </c>
      <c r="AB1003" s="431">
        <v>0</v>
      </c>
      <c r="AC1003" s="431">
        <v>0</v>
      </c>
      <c r="AD1003" s="431">
        <v>0</v>
      </c>
      <c r="AE1003" s="431">
        <v>0</v>
      </c>
      <c r="AF1003" s="431">
        <v>0</v>
      </c>
      <c r="AG1003" s="431">
        <v>0</v>
      </c>
      <c r="AH1003" s="431">
        <v>0</v>
      </c>
      <c r="AI1003" s="431">
        <v>70</v>
      </c>
      <c r="AJ1003" s="431">
        <v>70</v>
      </c>
      <c r="AK1003" s="431">
        <v>70</v>
      </c>
      <c r="AL1003" s="432">
        <v>0</v>
      </c>
      <c r="AM1003" s="431">
        <v>0</v>
      </c>
      <c r="AN1003" s="432">
        <v>0</v>
      </c>
      <c r="AO1003" s="431">
        <v>0</v>
      </c>
      <c r="AP1003" s="431">
        <v>0</v>
      </c>
      <c r="AQ1003" s="431"/>
    </row>
    <row r="1004" spans="1:43" ht="12.75" customHeight="1">
      <c r="A1004" s="157">
        <v>1003</v>
      </c>
      <c r="B1004" s="341">
        <v>42277</v>
      </c>
      <c r="C1004" s="430" t="s">
        <v>7265</v>
      </c>
      <c r="D1004" s="430" t="s">
        <v>1248</v>
      </c>
      <c r="E1004" s="125" t="s">
        <v>7265</v>
      </c>
      <c r="F1004" s="124" t="s">
        <v>7106</v>
      </c>
      <c r="G1004" s="359"/>
      <c r="H1004" s="123" t="s">
        <v>7117</v>
      </c>
      <c r="I1004" s="359"/>
      <c r="J1004" s="122"/>
      <c r="K1004" s="121" t="s">
        <v>1259</v>
      </c>
      <c r="L1004" s="430" t="s">
        <v>1256</v>
      </c>
      <c r="M1004" s="430" t="s">
        <v>7158</v>
      </c>
      <c r="N1004" s="430" t="s">
        <v>7125</v>
      </c>
      <c r="O1004" s="44">
        <v>150</v>
      </c>
      <c r="P1004" s="431"/>
      <c r="Q1004" s="422"/>
      <c r="R1004" s="431"/>
      <c r="S1004" s="431">
        <v>0</v>
      </c>
      <c r="T1004" s="431">
        <v>0</v>
      </c>
      <c r="U1004" s="431">
        <v>150</v>
      </c>
      <c r="V1004" s="431">
        <v>0</v>
      </c>
      <c r="W1004" s="431">
        <v>0</v>
      </c>
      <c r="X1004" s="431">
        <v>150</v>
      </c>
      <c r="Y1004" s="431">
        <v>0</v>
      </c>
      <c r="Z1004" s="431">
        <v>0</v>
      </c>
      <c r="AA1004" s="431">
        <v>0</v>
      </c>
      <c r="AB1004" s="431">
        <v>0</v>
      </c>
      <c r="AC1004" s="431">
        <v>0</v>
      </c>
      <c r="AD1004" s="431">
        <v>0</v>
      </c>
      <c r="AE1004" s="431">
        <v>0</v>
      </c>
      <c r="AF1004" s="431">
        <v>0</v>
      </c>
      <c r="AG1004" s="431">
        <v>0</v>
      </c>
      <c r="AH1004" s="431">
        <v>0</v>
      </c>
      <c r="AI1004" s="431">
        <v>0</v>
      </c>
      <c r="AJ1004" s="431">
        <v>0</v>
      </c>
      <c r="AK1004" s="431">
        <v>0</v>
      </c>
      <c r="AL1004" s="432">
        <v>0</v>
      </c>
      <c r="AM1004" s="431">
        <v>0</v>
      </c>
      <c r="AN1004" s="432">
        <v>0</v>
      </c>
      <c r="AO1004" s="431">
        <v>0</v>
      </c>
      <c r="AP1004" s="431">
        <v>0</v>
      </c>
      <c r="AQ1004" s="431"/>
    </row>
    <row r="1005" spans="1:43" ht="12.75" customHeight="1">
      <c r="A1005" s="157">
        <v>1004</v>
      </c>
      <c r="B1005" s="341">
        <v>42277</v>
      </c>
      <c r="C1005" s="430" t="s">
        <v>7265</v>
      </c>
      <c r="D1005" s="430" t="s">
        <v>1248</v>
      </c>
      <c r="E1005" s="125" t="s">
        <v>7265</v>
      </c>
      <c r="F1005" s="124" t="s">
        <v>7120</v>
      </c>
      <c r="G1005" s="359"/>
      <c r="H1005" s="123" t="s">
        <v>7230</v>
      </c>
      <c r="I1005" s="359"/>
      <c r="J1005" s="122"/>
      <c r="K1005" s="121" t="s">
        <v>1259</v>
      </c>
      <c r="L1005" s="430" t="s">
        <v>1256</v>
      </c>
      <c r="M1005" s="430" t="s">
        <v>7158</v>
      </c>
      <c r="N1005" s="430" t="s">
        <v>7125</v>
      </c>
      <c r="O1005" s="44">
        <v>90</v>
      </c>
      <c r="P1005" s="431"/>
      <c r="Q1005" s="422"/>
      <c r="R1005" s="431"/>
      <c r="S1005" s="431">
        <v>0</v>
      </c>
      <c r="T1005" s="431">
        <v>0</v>
      </c>
      <c r="U1005" s="431">
        <v>90</v>
      </c>
      <c r="V1005" s="431">
        <v>0</v>
      </c>
      <c r="W1005" s="431">
        <v>0</v>
      </c>
      <c r="X1005" s="431">
        <v>90</v>
      </c>
      <c r="Y1005" s="431">
        <v>0</v>
      </c>
      <c r="Z1005" s="431">
        <v>0</v>
      </c>
      <c r="AA1005" s="431">
        <v>0</v>
      </c>
      <c r="AB1005" s="431">
        <v>0</v>
      </c>
      <c r="AC1005" s="431">
        <v>0</v>
      </c>
      <c r="AD1005" s="431">
        <v>0</v>
      </c>
      <c r="AE1005" s="431">
        <v>0</v>
      </c>
      <c r="AF1005" s="431">
        <v>0</v>
      </c>
      <c r="AG1005" s="431">
        <v>0</v>
      </c>
      <c r="AH1005" s="431">
        <v>0</v>
      </c>
      <c r="AI1005" s="431">
        <v>90</v>
      </c>
      <c r="AJ1005" s="431">
        <v>90</v>
      </c>
      <c r="AK1005" s="431">
        <v>90</v>
      </c>
      <c r="AL1005" s="432">
        <v>0</v>
      </c>
      <c r="AM1005" s="431">
        <v>0</v>
      </c>
      <c r="AN1005" s="432">
        <v>0</v>
      </c>
      <c r="AO1005" s="431">
        <v>0</v>
      </c>
      <c r="AP1005" s="431">
        <v>0</v>
      </c>
      <c r="AQ1005" s="431"/>
    </row>
    <row r="1006" spans="1:43" ht="12.75" customHeight="1">
      <c r="A1006" s="157">
        <v>1005</v>
      </c>
      <c r="B1006" s="421">
        <v>42277</v>
      </c>
      <c r="C1006" s="416" t="s">
        <v>1325</v>
      </c>
      <c r="D1006" s="416" t="s">
        <v>1250</v>
      </c>
      <c r="E1006" s="416" t="s">
        <v>1325</v>
      </c>
      <c r="F1006" s="119" t="s">
        <v>7082</v>
      </c>
      <c r="G1006" s="46"/>
      <c r="H1006" s="256" t="s">
        <v>7084</v>
      </c>
      <c r="I1006" s="46"/>
      <c r="J1006" s="118"/>
      <c r="K1006" s="156" t="s">
        <v>1259</v>
      </c>
      <c r="L1006" s="427" t="s">
        <v>1256</v>
      </c>
      <c r="M1006" s="427" t="s">
        <v>7158</v>
      </c>
      <c r="N1006" s="427" t="s">
        <v>7125</v>
      </c>
      <c r="O1006" s="47">
        <v>22</v>
      </c>
      <c r="P1006" s="47">
        <v>22</v>
      </c>
      <c r="Q1006" s="419"/>
      <c r="R1006" s="47"/>
      <c r="S1006" s="47">
        <v>0</v>
      </c>
      <c r="T1006" s="47">
        <v>0</v>
      </c>
      <c r="U1006" s="47">
        <v>25</v>
      </c>
      <c r="V1006" s="47">
        <v>147</v>
      </c>
      <c r="W1006" s="47">
        <v>147</v>
      </c>
      <c r="X1006" s="47">
        <v>52</v>
      </c>
      <c r="Y1006" s="47">
        <v>52</v>
      </c>
      <c r="Z1006" s="47">
        <v>0</v>
      </c>
      <c r="AA1006" s="47">
        <v>0</v>
      </c>
      <c r="AB1006" s="47">
        <v>29</v>
      </c>
      <c r="AC1006" s="47">
        <v>0</v>
      </c>
      <c r="AD1006" s="47">
        <v>0</v>
      </c>
      <c r="AE1006" s="47">
        <v>0</v>
      </c>
      <c r="AF1006" s="47">
        <v>0</v>
      </c>
      <c r="AG1006" s="47">
        <v>36</v>
      </c>
      <c r="AH1006" s="47">
        <v>0</v>
      </c>
      <c r="AI1006" s="47">
        <v>22</v>
      </c>
      <c r="AJ1006" s="47">
        <v>0</v>
      </c>
      <c r="AK1006" s="47">
        <v>0</v>
      </c>
      <c r="AL1006" s="114">
        <v>26</v>
      </c>
      <c r="AM1006" s="47">
        <v>0</v>
      </c>
      <c r="AN1006" s="114">
        <v>0</v>
      </c>
      <c r="AO1006" s="47">
        <v>0</v>
      </c>
      <c r="AP1006" s="47">
        <v>0</v>
      </c>
      <c r="AQ1006" s="431"/>
    </row>
    <row r="1007" spans="1:43" ht="12.75" customHeight="1">
      <c r="A1007" s="157">
        <v>1006</v>
      </c>
      <c r="B1007" s="341">
        <v>42277</v>
      </c>
      <c r="C1007" s="430" t="s">
        <v>1325</v>
      </c>
      <c r="D1007" s="430" t="s">
        <v>1250</v>
      </c>
      <c r="E1007" s="430" t="s">
        <v>1325</v>
      </c>
      <c r="F1007" s="124" t="s">
        <v>7104</v>
      </c>
      <c r="G1007" s="359"/>
      <c r="H1007" s="123" t="s">
        <v>7287</v>
      </c>
      <c r="I1007" s="359"/>
      <c r="J1007" s="122"/>
      <c r="K1007" s="121" t="s">
        <v>1259</v>
      </c>
      <c r="L1007" s="430" t="s">
        <v>1256</v>
      </c>
      <c r="M1007" s="430" t="s">
        <v>7158</v>
      </c>
      <c r="N1007" s="430" t="s">
        <v>7125</v>
      </c>
      <c r="O1007" s="431">
        <v>50</v>
      </c>
      <c r="P1007" s="431">
        <v>50</v>
      </c>
      <c r="Q1007" s="422"/>
      <c r="R1007" s="431"/>
      <c r="S1007" s="431">
        <v>0</v>
      </c>
      <c r="T1007" s="431">
        <v>0</v>
      </c>
      <c r="U1007" s="431">
        <v>50</v>
      </c>
      <c r="V1007" s="431">
        <v>300</v>
      </c>
      <c r="W1007" s="431">
        <v>300</v>
      </c>
      <c r="X1007" s="431">
        <v>100</v>
      </c>
      <c r="Y1007" s="431">
        <v>50</v>
      </c>
      <c r="Z1007" s="431">
        <v>0</v>
      </c>
      <c r="AA1007" s="431">
        <v>0</v>
      </c>
      <c r="AB1007" s="431">
        <v>50</v>
      </c>
      <c r="AC1007" s="431">
        <v>0</v>
      </c>
      <c r="AD1007" s="431">
        <v>0</v>
      </c>
      <c r="AE1007" s="431">
        <v>0</v>
      </c>
      <c r="AF1007" s="431">
        <v>0</v>
      </c>
      <c r="AG1007" s="431">
        <v>100</v>
      </c>
      <c r="AH1007" s="431">
        <v>0</v>
      </c>
      <c r="AI1007" s="431">
        <v>50</v>
      </c>
      <c r="AJ1007" s="431">
        <v>0</v>
      </c>
      <c r="AK1007" s="431">
        <v>0</v>
      </c>
      <c r="AL1007" s="432">
        <v>50</v>
      </c>
      <c r="AM1007" s="431">
        <v>0</v>
      </c>
      <c r="AN1007" s="432">
        <v>0</v>
      </c>
      <c r="AO1007" s="431">
        <v>0</v>
      </c>
      <c r="AP1007" s="431">
        <v>0</v>
      </c>
      <c r="AQ1007" s="431"/>
    </row>
    <row r="1008" spans="1:43" ht="12.75" customHeight="1">
      <c r="A1008" s="157">
        <v>1007</v>
      </c>
      <c r="B1008" s="435">
        <v>42277</v>
      </c>
      <c r="C1008" s="430" t="s">
        <v>1325</v>
      </c>
      <c r="D1008" s="430" t="s">
        <v>1250</v>
      </c>
      <c r="E1008" s="430" t="s">
        <v>1325</v>
      </c>
      <c r="F1008" s="124" t="s">
        <v>7104</v>
      </c>
      <c r="G1008" s="359"/>
      <c r="H1008" s="123" t="s">
        <v>7105</v>
      </c>
      <c r="I1008" s="359"/>
      <c r="J1008" s="122"/>
      <c r="K1008" s="121" t="s">
        <v>1259</v>
      </c>
      <c r="L1008" s="430" t="s">
        <v>1256</v>
      </c>
      <c r="M1008" s="430" t="s">
        <v>7158</v>
      </c>
      <c r="N1008" s="430" t="s">
        <v>7125</v>
      </c>
      <c r="O1008" s="431">
        <v>1</v>
      </c>
      <c r="P1008" s="431">
        <v>1</v>
      </c>
      <c r="Q1008" s="422"/>
      <c r="R1008" s="431"/>
      <c r="S1008" s="431">
        <v>0</v>
      </c>
      <c r="T1008" s="431">
        <v>0</v>
      </c>
      <c r="U1008" s="431">
        <v>1</v>
      </c>
      <c r="V1008" s="431">
        <v>6</v>
      </c>
      <c r="W1008" s="431">
        <v>6</v>
      </c>
      <c r="X1008" s="431">
        <v>1</v>
      </c>
      <c r="Y1008" s="431">
        <v>1</v>
      </c>
      <c r="Z1008" s="431">
        <v>0</v>
      </c>
      <c r="AA1008" s="431">
        <v>0</v>
      </c>
      <c r="AB1008" s="431">
        <v>1</v>
      </c>
      <c r="AC1008" s="431">
        <v>0</v>
      </c>
      <c r="AD1008" s="431">
        <v>0</v>
      </c>
      <c r="AE1008" s="431">
        <v>0</v>
      </c>
      <c r="AF1008" s="431">
        <v>0</v>
      </c>
      <c r="AG1008" s="431">
        <v>0</v>
      </c>
      <c r="AH1008" s="431">
        <v>0</v>
      </c>
      <c r="AI1008" s="431">
        <v>0</v>
      </c>
      <c r="AJ1008" s="431">
        <v>0</v>
      </c>
      <c r="AK1008" s="431">
        <v>0</v>
      </c>
      <c r="AL1008" s="432">
        <v>0</v>
      </c>
      <c r="AM1008" s="431">
        <v>0</v>
      </c>
      <c r="AN1008" s="432">
        <v>0</v>
      </c>
      <c r="AO1008" s="431">
        <v>0</v>
      </c>
      <c r="AP1008" s="431">
        <v>0</v>
      </c>
      <c r="AQ1008" s="431"/>
    </row>
    <row r="1009" spans="1:43" s="62" customFormat="1" ht="12.75" customHeight="1">
      <c r="A1009" s="157">
        <v>1008</v>
      </c>
      <c r="B1009" s="435">
        <v>42278</v>
      </c>
      <c r="C1009" s="415" t="s">
        <v>1321</v>
      </c>
      <c r="D1009" s="415" t="s">
        <v>1251</v>
      </c>
      <c r="E1009" s="258" t="s">
        <v>1321</v>
      </c>
      <c r="F1009" s="258" t="s">
        <v>7101</v>
      </c>
      <c r="G1009" s="60"/>
      <c r="H1009" s="258" t="s">
        <v>7300</v>
      </c>
      <c r="I1009" s="60"/>
      <c r="J1009" s="258" t="s">
        <v>7168</v>
      </c>
      <c r="K1009" s="258" t="s">
        <v>1259</v>
      </c>
      <c r="L1009" s="416" t="s">
        <v>1256</v>
      </c>
      <c r="M1009" s="415" t="s">
        <v>7158</v>
      </c>
      <c r="N1009" s="415" t="s">
        <v>1261</v>
      </c>
      <c r="O1009" s="259">
        <v>24</v>
      </c>
      <c r="P1009" s="422">
        <v>24</v>
      </c>
      <c r="Q1009" s="260" t="s">
        <v>7384</v>
      </c>
      <c r="R1009" s="422"/>
      <c r="S1009" s="422">
        <v>0</v>
      </c>
      <c r="T1009" s="422">
        <v>0</v>
      </c>
      <c r="U1009" s="422">
        <v>24</v>
      </c>
      <c r="V1009" s="422">
        <v>72</v>
      </c>
      <c r="W1009" s="422">
        <v>144</v>
      </c>
      <c r="X1009" s="422">
        <v>24</v>
      </c>
      <c r="Y1009" s="422">
        <v>0</v>
      </c>
      <c r="Z1009" s="422">
        <v>0</v>
      </c>
      <c r="AA1009" s="422">
        <v>0</v>
      </c>
      <c r="AB1009" s="422">
        <v>24</v>
      </c>
      <c r="AC1009" s="422">
        <v>24</v>
      </c>
      <c r="AD1009" s="422">
        <v>0</v>
      </c>
      <c r="AE1009" s="422">
        <v>0</v>
      </c>
      <c r="AF1009" s="422">
        <v>0</v>
      </c>
      <c r="AG1009" s="422">
        <v>0</v>
      </c>
      <c r="AH1009" s="422">
        <v>0</v>
      </c>
      <c r="AI1009" s="422">
        <v>24</v>
      </c>
      <c r="AJ1009" s="422">
        <v>0</v>
      </c>
      <c r="AK1009" s="422">
        <v>0</v>
      </c>
      <c r="AL1009" s="45">
        <v>0</v>
      </c>
      <c r="AM1009" s="422">
        <v>0</v>
      </c>
      <c r="AN1009" s="45">
        <v>0</v>
      </c>
      <c r="AO1009" s="422">
        <v>0</v>
      </c>
      <c r="AP1009" s="422">
        <v>0</v>
      </c>
      <c r="AQ1009" s="422"/>
    </row>
    <row r="1010" spans="1:43" s="62" customFormat="1" ht="12.75" customHeight="1">
      <c r="A1010" s="157">
        <v>1009</v>
      </c>
      <c r="B1010" s="341">
        <v>42278</v>
      </c>
      <c r="C1010" s="430" t="s">
        <v>1321</v>
      </c>
      <c r="D1010" s="430" t="s">
        <v>1251</v>
      </c>
      <c r="E1010" s="261" t="s">
        <v>1321</v>
      </c>
      <c r="F1010" s="261" t="s">
        <v>7101</v>
      </c>
      <c r="G1010" s="359"/>
      <c r="H1010" s="261" t="s">
        <v>7354</v>
      </c>
      <c r="I1010" s="359"/>
      <c r="J1010" s="261" t="s">
        <v>7169</v>
      </c>
      <c r="K1010" s="261" t="s">
        <v>1259</v>
      </c>
      <c r="L1010" s="427" t="s">
        <v>1256</v>
      </c>
      <c r="M1010" s="430" t="s">
        <v>7158</v>
      </c>
      <c r="N1010" s="430" t="s">
        <v>1261</v>
      </c>
      <c r="O1010" s="262">
        <v>40</v>
      </c>
      <c r="P1010" s="422">
        <v>40</v>
      </c>
      <c r="Q1010" s="260" t="s">
        <v>7384</v>
      </c>
      <c r="R1010" s="431"/>
      <c r="S1010" s="431">
        <v>0</v>
      </c>
      <c r="T1010" s="431">
        <v>0</v>
      </c>
      <c r="U1010" s="431">
        <v>40</v>
      </c>
      <c r="V1010" s="431">
        <v>120</v>
      </c>
      <c r="W1010" s="431">
        <v>240</v>
      </c>
      <c r="X1010" s="431">
        <v>40</v>
      </c>
      <c r="Y1010" s="431">
        <v>40</v>
      </c>
      <c r="Z1010" s="431">
        <v>0</v>
      </c>
      <c r="AA1010" s="431">
        <v>0</v>
      </c>
      <c r="AB1010" s="431">
        <v>40</v>
      </c>
      <c r="AC1010" s="431">
        <v>40</v>
      </c>
      <c r="AD1010" s="431">
        <v>0</v>
      </c>
      <c r="AE1010" s="431">
        <v>0</v>
      </c>
      <c r="AF1010" s="431">
        <v>0</v>
      </c>
      <c r="AG1010" s="431">
        <v>0</v>
      </c>
      <c r="AH1010" s="431">
        <v>0</v>
      </c>
      <c r="AI1010" s="431">
        <v>40</v>
      </c>
      <c r="AJ1010" s="431">
        <v>0</v>
      </c>
      <c r="AK1010" s="431">
        <v>0</v>
      </c>
      <c r="AL1010" s="432">
        <v>0</v>
      </c>
      <c r="AM1010" s="431">
        <v>0</v>
      </c>
      <c r="AN1010" s="432">
        <v>0</v>
      </c>
      <c r="AO1010" s="431">
        <v>0</v>
      </c>
      <c r="AP1010" s="431">
        <v>0</v>
      </c>
      <c r="AQ1010" s="422"/>
    </row>
    <row r="1011" spans="1:43" ht="12.75" customHeight="1">
      <c r="A1011" s="157">
        <v>1010</v>
      </c>
      <c r="B1011" s="341">
        <v>42278</v>
      </c>
      <c r="C1011" s="430" t="s">
        <v>1321</v>
      </c>
      <c r="D1011" s="430" t="s">
        <v>1251</v>
      </c>
      <c r="E1011" s="261" t="s">
        <v>1321</v>
      </c>
      <c r="F1011" s="261" t="s">
        <v>7089</v>
      </c>
      <c r="G1011" s="359"/>
      <c r="H1011" s="261" t="s">
        <v>7364</v>
      </c>
      <c r="I1011" s="359"/>
      <c r="J1011" s="261" t="s">
        <v>7169</v>
      </c>
      <c r="K1011" s="261" t="s">
        <v>1259</v>
      </c>
      <c r="L1011" s="427" t="s">
        <v>1256</v>
      </c>
      <c r="M1011" s="430" t="s">
        <v>7158</v>
      </c>
      <c r="N1011" s="430" t="s">
        <v>1261</v>
      </c>
      <c r="O1011" s="262">
        <v>351</v>
      </c>
      <c r="P1011" s="422">
        <v>351</v>
      </c>
      <c r="Q1011" s="260" t="s">
        <v>7384</v>
      </c>
      <c r="R1011" s="431"/>
      <c r="S1011" s="431">
        <v>0</v>
      </c>
      <c r="T1011" s="431">
        <v>0</v>
      </c>
      <c r="U1011" s="431">
        <v>351</v>
      </c>
      <c r="V1011" s="431">
        <v>1053</v>
      </c>
      <c r="W1011" s="431">
        <v>2106</v>
      </c>
      <c r="X1011" s="431">
        <v>351</v>
      </c>
      <c r="Y1011" s="431">
        <v>0</v>
      </c>
      <c r="Z1011" s="431">
        <v>0</v>
      </c>
      <c r="AA1011" s="431">
        <v>0</v>
      </c>
      <c r="AB1011" s="431">
        <v>351</v>
      </c>
      <c r="AC1011" s="431">
        <v>351</v>
      </c>
      <c r="AD1011" s="431">
        <v>0</v>
      </c>
      <c r="AE1011" s="431">
        <v>0</v>
      </c>
      <c r="AF1011" s="431">
        <v>0</v>
      </c>
      <c r="AG1011" s="431">
        <v>0</v>
      </c>
      <c r="AH1011" s="431">
        <v>0</v>
      </c>
      <c r="AI1011" s="431">
        <v>351</v>
      </c>
      <c r="AJ1011" s="431">
        <v>0</v>
      </c>
      <c r="AK1011" s="431">
        <v>0</v>
      </c>
      <c r="AL1011" s="432">
        <v>0</v>
      </c>
      <c r="AM1011" s="431">
        <v>0</v>
      </c>
      <c r="AN1011" s="432">
        <v>0</v>
      </c>
      <c r="AO1011" s="431">
        <v>0</v>
      </c>
      <c r="AP1011" s="431">
        <v>0</v>
      </c>
      <c r="AQ1011" s="431"/>
    </row>
    <row r="1012" spans="1:43" ht="12.75" customHeight="1">
      <c r="A1012" s="157">
        <v>1011</v>
      </c>
      <c r="B1012" s="341">
        <v>42281</v>
      </c>
      <c r="C1012" s="430" t="s">
        <v>1321</v>
      </c>
      <c r="D1012" s="430" t="s">
        <v>1251</v>
      </c>
      <c r="E1012" s="261" t="s">
        <v>1321</v>
      </c>
      <c r="F1012" s="261" t="s">
        <v>7101</v>
      </c>
      <c r="G1012" s="359"/>
      <c r="H1012" s="261" t="s">
        <v>7339</v>
      </c>
      <c r="I1012" s="359"/>
      <c r="J1012" s="261" t="s">
        <v>7169</v>
      </c>
      <c r="K1012" s="261" t="s">
        <v>7127</v>
      </c>
      <c r="L1012" s="427" t="s">
        <v>1256</v>
      </c>
      <c r="M1012" s="430" t="s">
        <v>7158</v>
      </c>
      <c r="N1012" s="430" t="s">
        <v>1261</v>
      </c>
      <c r="O1012" s="262">
        <v>20</v>
      </c>
      <c r="P1012" s="262">
        <v>20</v>
      </c>
      <c r="Q1012" s="260" t="s">
        <v>7384</v>
      </c>
      <c r="R1012" s="431"/>
      <c r="S1012" s="431">
        <v>0</v>
      </c>
      <c r="T1012" s="431">
        <v>0</v>
      </c>
      <c r="U1012" s="431">
        <v>20</v>
      </c>
      <c r="V1012" s="431">
        <v>0</v>
      </c>
      <c r="W1012" s="431">
        <v>0</v>
      </c>
      <c r="X1012" s="431">
        <v>20</v>
      </c>
      <c r="Y1012" s="431">
        <v>0</v>
      </c>
      <c r="Z1012" s="431">
        <v>0</v>
      </c>
      <c r="AA1012" s="431">
        <v>0</v>
      </c>
      <c r="AB1012" s="431">
        <v>0</v>
      </c>
      <c r="AC1012" s="431">
        <v>20</v>
      </c>
      <c r="AD1012" s="431">
        <v>0</v>
      </c>
      <c r="AE1012" s="431">
        <v>0</v>
      </c>
      <c r="AF1012" s="431">
        <v>0</v>
      </c>
      <c r="AG1012" s="431">
        <v>0</v>
      </c>
      <c r="AH1012" s="431">
        <v>0</v>
      </c>
      <c r="AI1012" s="431">
        <v>20</v>
      </c>
      <c r="AJ1012" s="431">
        <v>20</v>
      </c>
      <c r="AK1012" s="431">
        <v>20</v>
      </c>
      <c r="AL1012" s="432">
        <v>0</v>
      </c>
      <c r="AM1012" s="431">
        <v>0</v>
      </c>
      <c r="AN1012" s="432">
        <v>0</v>
      </c>
      <c r="AO1012" s="431">
        <v>0</v>
      </c>
      <c r="AP1012" s="431">
        <v>0</v>
      </c>
      <c r="AQ1012" s="431"/>
    </row>
    <row r="1013" spans="1:43" ht="12.75" customHeight="1">
      <c r="A1013" s="157">
        <v>1012</v>
      </c>
      <c r="B1013" s="341">
        <v>42281</v>
      </c>
      <c r="C1013" s="430" t="s">
        <v>1321</v>
      </c>
      <c r="D1013" s="430" t="s">
        <v>1251</v>
      </c>
      <c r="E1013" s="261" t="s">
        <v>1321</v>
      </c>
      <c r="F1013" s="261" t="s">
        <v>7101</v>
      </c>
      <c r="G1013" s="359"/>
      <c r="H1013" s="261" t="s">
        <v>7299</v>
      </c>
      <c r="I1013" s="359"/>
      <c r="J1013" s="261" t="s">
        <v>7170</v>
      </c>
      <c r="K1013" s="261" t="s">
        <v>7127</v>
      </c>
      <c r="L1013" s="427" t="s">
        <v>1256</v>
      </c>
      <c r="M1013" s="430" t="s">
        <v>7158</v>
      </c>
      <c r="N1013" s="430" t="s">
        <v>1261</v>
      </c>
      <c r="O1013" s="262">
        <v>44</v>
      </c>
      <c r="P1013" s="262">
        <v>44</v>
      </c>
      <c r="Q1013" s="260" t="s">
        <v>7384</v>
      </c>
      <c r="R1013" s="431"/>
      <c r="S1013" s="431">
        <v>0</v>
      </c>
      <c r="T1013" s="431">
        <v>0</v>
      </c>
      <c r="U1013" s="431">
        <v>44</v>
      </c>
      <c r="V1013" s="431">
        <v>0</v>
      </c>
      <c r="W1013" s="431">
        <v>0</v>
      </c>
      <c r="X1013" s="431">
        <v>44</v>
      </c>
      <c r="Y1013" s="431">
        <v>0</v>
      </c>
      <c r="Z1013" s="431">
        <v>0</v>
      </c>
      <c r="AA1013" s="431">
        <v>0</v>
      </c>
      <c r="AB1013" s="431">
        <v>0</v>
      </c>
      <c r="AC1013" s="431">
        <v>44</v>
      </c>
      <c r="AD1013" s="431">
        <v>0</v>
      </c>
      <c r="AE1013" s="431">
        <v>0</v>
      </c>
      <c r="AF1013" s="431">
        <v>0</v>
      </c>
      <c r="AG1013" s="431">
        <v>0</v>
      </c>
      <c r="AH1013" s="431">
        <v>0</v>
      </c>
      <c r="AI1013" s="431">
        <v>0</v>
      </c>
      <c r="AJ1013" s="431">
        <v>44</v>
      </c>
      <c r="AK1013" s="431">
        <v>44</v>
      </c>
      <c r="AL1013" s="432">
        <v>0</v>
      </c>
      <c r="AM1013" s="431">
        <v>0</v>
      </c>
      <c r="AN1013" s="432">
        <v>0</v>
      </c>
      <c r="AO1013" s="431">
        <v>0</v>
      </c>
      <c r="AP1013" s="431">
        <v>0</v>
      </c>
      <c r="AQ1013" s="431"/>
    </row>
    <row r="1014" spans="1:43" ht="12.75" customHeight="1">
      <c r="A1014" s="157">
        <v>1013</v>
      </c>
      <c r="B1014" s="341">
        <v>42281</v>
      </c>
      <c r="C1014" s="430" t="s">
        <v>1321</v>
      </c>
      <c r="D1014" s="430" t="s">
        <v>1251</v>
      </c>
      <c r="E1014" s="261" t="s">
        <v>1321</v>
      </c>
      <c r="F1014" s="261" t="s">
        <v>7101</v>
      </c>
      <c r="G1014" s="359"/>
      <c r="H1014" s="261" t="s">
        <v>7299</v>
      </c>
      <c r="I1014" s="359"/>
      <c r="J1014" s="261" t="s">
        <v>7169</v>
      </c>
      <c r="K1014" s="261" t="s">
        <v>7127</v>
      </c>
      <c r="L1014" s="427" t="s">
        <v>1256</v>
      </c>
      <c r="M1014" s="430" t="s">
        <v>7158</v>
      </c>
      <c r="N1014" s="430" t="s">
        <v>1261</v>
      </c>
      <c r="O1014" s="262">
        <v>11</v>
      </c>
      <c r="P1014" s="262">
        <v>11</v>
      </c>
      <c r="Q1014" s="260" t="s">
        <v>7384</v>
      </c>
      <c r="R1014" s="431"/>
      <c r="S1014" s="431">
        <v>0</v>
      </c>
      <c r="T1014" s="431">
        <v>0</v>
      </c>
      <c r="U1014" s="431">
        <v>11</v>
      </c>
      <c r="V1014" s="431">
        <v>0</v>
      </c>
      <c r="W1014" s="431">
        <v>0</v>
      </c>
      <c r="X1014" s="431">
        <v>11</v>
      </c>
      <c r="Y1014" s="431">
        <v>0</v>
      </c>
      <c r="Z1014" s="431">
        <v>0</v>
      </c>
      <c r="AA1014" s="431">
        <v>0</v>
      </c>
      <c r="AB1014" s="431">
        <v>0</v>
      </c>
      <c r="AC1014" s="431">
        <v>11</v>
      </c>
      <c r="AD1014" s="431">
        <v>0</v>
      </c>
      <c r="AE1014" s="431">
        <v>0</v>
      </c>
      <c r="AF1014" s="431">
        <v>0</v>
      </c>
      <c r="AG1014" s="431">
        <v>0</v>
      </c>
      <c r="AH1014" s="431">
        <v>0</v>
      </c>
      <c r="AI1014" s="431">
        <v>11</v>
      </c>
      <c r="AJ1014" s="431">
        <v>11</v>
      </c>
      <c r="AK1014" s="431">
        <v>11</v>
      </c>
      <c r="AL1014" s="432">
        <v>0</v>
      </c>
      <c r="AM1014" s="431">
        <v>0</v>
      </c>
      <c r="AN1014" s="432">
        <v>0</v>
      </c>
      <c r="AO1014" s="431">
        <v>0</v>
      </c>
      <c r="AP1014" s="431">
        <v>0</v>
      </c>
      <c r="AQ1014" s="431"/>
    </row>
    <row r="1015" spans="1:43" ht="12.75" customHeight="1">
      <c r="A1015" s="157">
        <v>1014</v>
      </c>
      <c r="B1015" s="341">
        <v>42281</v>
      </c>
      <c r="C1015" s="430" t="s">
        <v>1321</v>
      </c>
      <c r="D1015" s="430" t="s">
        <v>1251</v>
      </c>
      <c r="E1015" s="261" t="s">
        <v>1321</v>
      </c>
      <c r="F1015" s="261" t="s">
        <v>7101</v>
      </c>
      <c r="G1015" s="359"/>
      <c r="H1015" s="261" t="s">
        <v>7299</v>
      </c>
      <c r="I1015" s="359"/>
      <c r="J1015" s="261" t="s">
        <v>7169</v>
      </c>
      <c r="K1015" s="261" t="s">
        <v>7127</v>
      </c>
      <c r="L1015" s="427" t="s">
        <v>1256</v>
      </c>
      <c r="M1015" s="430" t="s">
        <v>7158</v>
      </c>
      <c r="N1015" s="430" t="s">
        <v>1261</v>
      </c>
      <c r="O1015" s="262">
        <v>71</v>
      </c>
      <c r="P1015" s="262">
        <v>71</v>
      </c>
      <c r="Q1015" s="260" t="s">
        <v>7384</v>
      </c>
      <c r="R1015" s="431"/>
      <c r="S1015" s="431">
        <v>0</v>
      </c>
      <c r="T1015" s="431">
        <v>0</v>
      </c>
      <c r="U1015" s="431">
        <v>71</v>
      </c>
      <c r="V1015" s="431">
        <v>0</v>
      </c>
      <c r="W1015" s="431">
        <v>0</v>
      </c>
      <c r="X1015" s="431">
        <v>71</v>
      </c>
      <c r="Y1015" s="431">
        <v>0</v>
      </c>
      <c r="Z1015" s="431">
        <v>0</v>
      </c>
      <c r="AA1015" s="431">
        <v>0</v>
      </c>
      <c r="AB1015" s="431">
        <v>0</v>
      </c>
      <c r="AC1015" s="431">
        <v>71</v>
      </c>
      <c r="AD1015" s="431">
        <v>0</v>
      </c>
      <c r="AE1015" s="431">
        <v>0</v>
      </c>
      <c r="AF1015" s="431">
        <v>0</v>
      </c>
      <c r="AG1015" s="431">
        <v>0</v>
      </c>
      <c r="AH1015" s="431">
        <v>0</v>
      </c>
      <c r="AI1015" s="431">
        <v>71</v>
      </c>
      <c r="AJ1015" s="431">
        <v>71</v>
      </c>
      <c r="AK1015" s="431">
        <v>71</v>
      </c>
      <c r="AL1015" s="432">
        <v>0</v>
      </c>
      <c r="AM1015" s="431">
        <v>0</v>
      </c>
      <c r="AN1015" s="432">
        <v>0</v>
      </c>
      <c r="AO1015" s="431">
        <v>0</v>
      </c>
      <c r="AP1015" s="431">
        <v>0</v>
      </c>
      <c r="AQ1015" s="431"/>
    </row>
    <row r="1016" spans="1:43" ht="12.75" customHeight="1">
      <c r="A1016" s="157">
        <v>1015</v>
      </c>
      <c r="B1016" s="341">
        <v>42281</v>
      </c>
      <c r="C1016" s="430" t="s">
        <v>1321</v>
      </c>
      <c r="D1016" s="430" t="s">
        <v>1251</v>
      </c>
      <c r="E1016" s="261" t="s">
        <v>1321</v>
      </c>
      <c r="F1016" s="261" t="s">
        <v>7101</v>
      </c>
      <c r="G1016" s="359"/>
      <c r="H1016" s="261" t="s">
        <v>7299</v>
      </c>
      <c r="I1016" s="359"/>
      <c r="J1016" s="261" t="s">
        <v>7169</v>
      </c>
      <c r="K1016" s="261" t="s">
        <v>7127</v>
      </c>
      <c r="L1016" s="427" t="s">
        <v>1256</v>
      </c>
      <c r="M1016" s="430" t="s">
        <v>7158</v>
      </c>
      <c r="N1016" s="430" t="s">
        <v>1261</v>
      </c>
      <c r="O1016" s="262">
        <v>136</v>
      </c>
      <c r="P1016" s="262">
        <v>136</v>
      </c>
      <c r="Q1016" s="260" t="s">
        <v>7384</v>
      </c>
      <c r="R1016" s="431"/>
      <c r="S1016" s="431">
        <v>0</v>
      </c>
      <c r="T1016" s="431">
        <v>0</v>
      </c>
      <c r="U1016" s="431">
        <v>136</v>
      </c>
      <c r="V1016" s="431">
        <v>0</v>
      </c>
      <c r="W1016" s="431">
        <v>0</v>
      </c>
      <c r="X1016" s="431">
        <v>136</v>
      </c>
      <c r="Y1016" s="431">
        <v>0</v>
      </c>
      <c r="Z1016" s="431">
        <v>0</v>
      </c>
      <c r="AA1016" s="431">
        <v>0</v>
      </c>
      <c r="AB1016" s="431">
        <v>0</v>
      </c>
      <c r="AC1016" s="431">
        <v>136</v>
      </c>
      <c r="AD1016" s="431">
        <v>0</v>
      </c>
      <c r="AE1016" s="431">
        <v>0</v>
      </c>
      <c r="AF1016" s="431">
        <v>0</v>
      </c>
      <c r="AG1016" s="431">
        <v>0</v>
      </c>
      <c r="AH1016" s="431">
        <v>0</v>
      </c>
      <c r="AI1016" s="431">
        <v>136</v>
      </c>
      <c r="AJ1016" s="431">
        <v>136</v>
      </c>
      <c r="AK1016" s="431">
        <v>136</v>
      </c>
      <c r="AL1016" s="432">
        <v>0</v>
      </c>
      <c r="AM1016" s="431">
        <v>0</v>
      </c>
      <c r="AN1016" s="432">
        <v>0</v>
      </c>
      <c r="AO1016" s="431">
        <v>0</v>
      </c>
      <c r="AP1016" s="431">
        <v>0</v>
      </c>
      <c r="AQ1016" s="431"/>
    </row>
    <row r="1017" spans="1:43" ht="12.75" customHeight="1">
      <c r="A1017" s="157">
        <v>1016</v>
      </c>
      <c r="B1017" s="341">
        <v>42281</v>
      </c>
      <c r="C1017" s="430" t="s">
        <v>1321</v>
      </c>
      <c r="D1017" s="430" t="s">
        <v>1251</v>
      </c>
      <c r="E1017" s="261" t="s">
        <v>1321</v>
      </c>
      <c r="F1017" s="261" t="s">
        <v>7101</v>
      </c>
      <c r="G1017" s="359"/>
      <c r="H1017" s="261" t="s">
        <v>7365</v>
      </c>
      <c r="I1017" s="359"/>
      <c r="J1017" s="261" t="s">
        <v>7170</v>
      </c>
      <c r="K1017" s="261" t="s">
        <v>7127</v>
      </c>
      <c r="L1017" s="427" t="s">
        <v>1256</v>
      </c>
      <c r="M1017" s="430" t="s">
        <v>7158</v>
      </c>
      <c r="N1017" s="430" t="s">
        <v>1261</v>
      </c>
      <c r="O1017" s="262">
        <v>168</v>
      </c>
      <c r="P1017" s="262">
        <v>168</v>
      </c>
      <c r="Q1017" s="260" t="s">
        <v>7384</v>
      </c>
      <c r="R1017" s="431"/>
      <c r="S1017" s="431">
        <v>0</v>
      </c>
      <c r="T1017" s="431">
        <v>0</v>
      </c>
      <c r="U1017" s="431">
        <v>168</v>
      </c>
      <c r="V1017" s="431">
        <v>0</v>
      </c>
      <c r="W1017" s="431">
        <v>0</v>
      </c>
      <c r="X1017" s="431">
        <v>168</v>
      </c>
      <c r="Y1017" s="431">
        <v>0</v>
      </c>
      <c r="Z1017" s="431">
        <v>0</v>
      </c>
      <c r="AA1017" s="431">
        <v>0</v>
      </c>
      <c r="AB1017" s="431">
        <v>0</v>
      </c>
      <c r="AC1017" s="431">
        <v>168</v>
      </c>
      <c r="AD1017" s="431">
        <v>0</v>
      </c>
      <c r="AE1017" s="431">
        <v>0</v>
      </c>
      <c r="AF1017" s="431">
        <v>0</v>
      </c>
      <c r="AG1017" s="431">
        <v>0</v>
      </c>
      <c r="AH1017" s="431">
        <v>0</v>
      </c>
      <c r="AI1017" s="431">
        <v>168</v>
      </c>
      <c r="AJ1017" s="431">
        <v>168</v>
      </c>
      <c r="AK1017" s="431">
        <v>168</v>
      </c>
      <c r="AL1017" s="432">
        <v>0</v>
      </c>
      <c r="AM1017" s="431">
        <v>0</v>
      </c>
      <c r="AN1017" s="432">
        <v>0</v>
      </c>
      <c r="AO1017" s="431">
        <v>0</v>
      </c>
      <c r="AP1017" s="431">
        <v>0</v>
      </c>
      <c r="AQ1017" s="431"/>
    </row>
    <row r="1018" spans="1:43" ht="12.75" customHeight="1">
      <c r="A1018" s="157">
        <v>1017</v>
      </c>
      <c r="B1018" s="341">
        <v>42281</v>
      </c>
      <c r="C1018" s="430" t="s">
        <v>1321</v>
      </c>
      <c r="D1018" s="430" t="s">
        <v>1251</v>
      </c>
      <c r="E1018" s="261" t="s">
        <v>1321</v>
      </c>
      <c r="F1018" s="261" t="s">
        <v>7101</v>
      </c>
      <c r="G1018" s="359"/>
      <c r="H1018" s="261" t="s">
        <v>7306</v>
      </c>
      <c r="I1018" s="359"/>
      <c r="J1018" s="261" t="s">
        <v>1262</v>
      </c>
      <c r="K1018" s="261" t="s">
        <v>1259</v>
      </c>
      <c r="L1018" s="427" t="s">
        <v>1256</v>
      </c>
      <c r="M1018" s="430" t="s">
        <v>7158</v>
      </c>
      <c r="N1018" s="430" t="s">
        <v>1261</v>
      </c>
      <c r="O1018" s="262">
        <v>50</v>
      </c>
      <c r="P1018" s="262">
        <v>50</v>
      </c>
      <c r="Q1018" s="260" t="s">
        <v>7384</v>
      </c>
      <c r="R1018" s="431"/>
      <c r="S1018" s="431">
        <v>0</v>
      </c>
      <c r="T1018" s="431">
        <v>0</v>
      </c>
      <c r="U1018" s="431">
        <v>50</v>
      </c>
      <c r="V1018" s="431">
        <v>150</v>
      </c>
      <c r="W1018" s="431">
        <v>300</v>
      </c>
      <c r="X1018" s="431">
        <v>150</v>
      </c>
      <c r="Y1018" s="431">
        <v>0</v>
      </c>
      <c r="Z1018" s="431">
        <v>0</v>
      </c>
      <c r="AA1018" s="431">
        <v>0</v>
      </c>
      <c r="AB1018" s="431">
        <v>50</v>
      </c>
      <c r="AC1018" s="431">
        <v>50</v>
      </c>
      <c r="AD1018" s="431">
        <v>0</v>
      </c>
      <c r="AE1018" s="431">
        <v>0</v>
      </c>
      <c r="AF1018" s="431">
        <v>0</v>
      </c>
      <c r="AG1018" s="431">
        <v>0</v>
      </c>
      <c r="AH1018" s="431">
        <v>0</v>
      </c>
      <c r="AI1018" s="431">
        <v>50</v>
      </c>
      <c r="AJ1018" s="431">
        <v>0</v>
      </c>
      <c r="AK1018" s="431">
        <v>0</v>
      </c>
      <c r="AL1018" s="432">
        <v>0</v>
      </c>
      <c r="AM1018" s="431">
        <v>0</v>
      </c>
      <c r="AN1018" s="432">
        <v>0</v>
      </c>
      <c r="AO1018" s="431">
        <v>0</v>
      </c>
      <c r="AP1018" s="431">
        <v>0</v>
      </c>
      <c r="AQ1018" s="431"/>
    </row>
    <row r="1019" spans="1:43" ht="12.75" customHeight="1">
      <c r="A1019" s="157">
        <v>1018</v>
      </c>
      <c r="B1019" s="341">
        <v>42284</v>
      </c>
      <c r="C1019" s="430" t="s">
        <v>1321</v>
      </c>
      <c r="D1019" s="430" t="s">
        <v>1251</v>
      </c>
      <c r="E1019" s="261" t="s">
        <v>1308</v>
      </c>
      <c r="F1019" s="261" t="s">
        <v>7095</v>
      </c>
      <c r="G1019" s="359"/>
      <c r="H1019" s="261" t="s">
        <v>7329</v>
      </c>
      <c r="I1019" s="359"/>
      <c r="J1019" s="261" t="s">
        <v>7165</v>
      </c>
      <c r="K1019" s="261" t="s">
        <v>1259</v>
      </c>
      <c r="L1019" s="427" t="s">
        <v>1256</v>
      </c>
      <c r="M1019" s="430" t="s">
        <v>7158</v>
      </c>
      <c r="N1019" s="430" t="s">
        <v>1261</v>
      </c>
      <c r="O1019" s="262">
        <v>400</v>
      </c>
      <c r="P1019" s="262">
        <v>400</v>
      </c>
      <c r="Q1019" s="260" t="s">
        <v>7384</v>
      </c>
      <c r="R1019" s="431"/>
      <c r="S1019" s="431">
        <v>0</v>
      </c>
      <c r="T1019" s="431">
        <v>0</v>
      </c>
      <c r="U1019" s="431">
        <v>400</v>
      </c>
      <c r="V1019" s="431">
        <v>2400</v>
      </c>
      <c r="W1019" s="431">
        <v>2400</v>
      </c>
      <c r="X1019" s="431">
        <v>400</v>
      </c>
      <c r="Y1019" s="431">
        <v>400</v>
      </c>
      <c r="Z1019" s="431">
        <v>0</v>
      </c>
      <c r="AA1019" s="431">
        <v>0</v>
      </c>
      <c r="AB1019" s="431">
        <v>400</v>
      </c>
      <c r="AC1019" s="431">
        <v>400</v>
      </c>
      <c r="AD1019" s="431">
        <v>0</v>
      </c>
      <c r="AE1019" s="431">
        <v>0</v>
      </c>
      <c r="AF1019" s="431">
        <v>0</v>
      </c>
      <c r="AG1019" s="431">
        <v>0</v>
      </c>
      <c r="AH1019" s="431">
        <v>0</v>
      </c>
      <c r="AI1019" s="431">
        <v>0</v>
      </c>
      <c r="AJ1019" s="431">
        <v>0</v>
      </c>
      <c r="AK1019" s="431">
        <v>0</v>
      </c>
      <c r="AL1019" s="171">
        <v>1700</v>
      </c>
      <c r="AM1019" s="431">
        <v>0</v>
      </c>
      <c r="AN1019" s="432">
        <v>0</v>
      </c>
      <c r="AO1019" s="431">
        <v>0</v>
      </c>
      <c r="AP1019" s="431">
        <v>0</v>
      </c>
      <c r="AQ1019" s="431"/>
    </row>
    <row r="1020" spans="1:43" ht="12.75" customHeight="1">
      <c r="A1020" s="157">
        <v>1019</v>
      </c>
      <c r="B1020" s="341">
        <v>42289</v>
      </c>
      <c r="C1020" s="430" t="s">
        <v>1321</v>
      </c>
      <c r="D1020" s="430" t="s">
        <v>1251</v>
      </c>
      <c r="E1020" s="261" t="s">
        <v>1321</v>
      </c>
      <c r="F1020" s="261" t="s">
        <v>7101</v>
      </c>
      <c r="G1020" s="359"/>
      <c r="H1020" s="261" t="s">
        <v>7300</v>
      </c>
      <c r="I1020" s="359"/>
      <c r="J1020" s="261" t="s">
        <v>1262</v>
      </c>
      <c r="K1020" s="261" t="s">
        <v>7127</v>
      </c>
      <c r="L1020" s="427" t="s">
        <v>1256</v>
      </c>
      <c r="M1020" s="430" t="s">
        <v>7158</v>
      </c>
      <c r="N1020" s="430" t="s">
        <v>1261</v>
      </c>
      <c r="O1020" s="262">
        <v>50</v>
      </c>
      <c r="P1020" s="262">
        <v>50</v>
      </c>
      <c r="Q1020" s="260" t="s">
        <v>7384</v>
      </c>
      <c r="R1020" s="431"/>
      <c r="S1020" s="431">
        <v>0</v>
      </c>
      <c r="T1020" s="431">
        <v>0</v>
      </c>
      <c r="U1020" s="431">
        <v>50</v>
      </c>
      <c r="V1020" s="431">
        <v>0</v>
      </c>
      <c r="W1020" s="431">
        <v>0</v>
      </c>
      <c r="X1020" s="431">
        <v>50</v>
      </c>
      <c r="Y1020" s="431">
        <v>0</v>
      </c>
      <c r="Z1020" s="431">
        <v>0</v>
      </c>
      <c r="AA1020" s="431">
        <v>0</v>
      </c>
      <c r="AB1020" s="431">
        <v>0</v>
      </c>
      <c r="AC1020" s="431">
        <v>50</v>
      </c>
      <c r="AD1020" s="431">
        <v>0</v>
      </c>
      <c r="AE1020" s="431">
        <v>0</v>
      </c>
      <c r="AF1020" s="431">
        <v>0</v>
      </c>
      <c r="AG1020" s="431">
        <v>0</v>
      </c>
      <c r="AH1020" s="431">
        <v>0</v>
      </c>
      <c r="AI1020" s="431">
        <v>50</v>
      </c>
      <c r="AJ1020" s="431">
        <v>50</v>
      </c>
      <c r="AK1020" s="431">
        <v>50</v>
      </c>
      <c r="AL1020" s="432">
        <v>0</v>
      </c>
      <c r="AM1020" s="431">
        <v>0</v>
      </c>
      <c r="AN1020" s="432">
        <v>0</v>
      </c>
      <c r="AO1020" s="431">
        <v>0</v>
      </c>
      <c r="AP1020" s="431">
        <v>0</v>
      </c>
      <c r="AQ1020" s="431"/>
    </row>
    <row r="1021" spans="1:43" s="414" customFormat="1" ht="12.75" customHeight="1">
      <c r="A1021" s="157">
        <v>1020</v>
      </c>
      <c r="B1021" s="429">
        <v>42289</v>
      </c>
      <c r="C1021" s="427" t="s">
        <v>1321</v>
      </c>
      <c r="D1021" s="427" t="s">
        <v>1251</v>
      </c>
      <c r="E1021" s="316" t="s">
        <v>1308</v>
      </c>
      <c r="F1021" s="316" t="s">
        <v>7095</v>
      </c>
      <c r="G1021" s="46"/>
      <c r="H1021" s="316" t="s">
        <v>7353</v>
      </c>
      <c r="I1021" s="46"/>
      <c r="J1021" s="316" t="s">
        <v>7165</v>
      </c>
      <c r="K1021" s="316" t="s">
        <v>7126</v>
      </c>
      <c r="L1021" s="427" t="s">
        <v>1256</v>
      </c>
      <c r="M1021" s="427" t="s">
        <v>7158</v>
      </c>
      <c r="N1021" s="427" t="s">
        <v>1261</v>
      </c>
      <c r="O1021" s="318">
        <v>70</v>
      </c>
      <c r="P1021" s="318">
        <v>70</v>
      </c>
      <c r="Q1021" s="322" t="s">
        <v>7384</v>
      </c>
      <c r="R1021" s="47"/>
      <c r="S1021" s="47">
        <v>0</v>
      </c>
      <c r="T1021" s="47">
        <v>0</v>
      </c>
      <c r="U1021" s="47">
        <v>70</v>
      </c>
      <c r="V1021" s="47">
        <v>0</v>
      </c>
      <c r="W1021" s="47">
        <v>420</v>
      </c>
      <c r="X1021" s="47">
        <v>0</v>
      </c>
      <c r="Y1021" s="47">
        <v>70</v>
      </c>
      <c r="Z1021" s="47">
        <v>0</v>
      </c>
      <c r="AA1021" s="47">
        <v>70</v>
      </c>
      <c r="AB1021" s="47">
        <v>0</v>
      </c>
      <c r="AC1021" s="47">
        <v>0</v>
      </c>
      <c r="AD1021" s="47">
        <v>0</v>
      </c>
      <c r="AE1021" s="47">
        <v>0</v>
      </c>
      <c r="AF1021" s="47">
        <v>0</v>
      </c>
      <c r="AG1021" s="47">
        <v>0</v>
      </c>
      <c r="AH1021" s="47">
        <v>0</v>
      </c>
      <c r="AI1021" s="47">
        <v>0</v>
      </c>
      <c r="AJ1021" s="47">
        <v>0</v>
      </c>
      <c r="AK1021" s="47">
        <v>0</v>
      </c>
      <c r="AL1021" s="114">
        <v>0</v>
      </c>
      <c r="AM1021" s="47">
        <v>0</v>
      </c>
      <c r="AN1021" s="114">
        <v>0</v>
      </c>
      <c r="AO1021" s="47">
        <v>0</v>
      </c>
      <c r="AP1021" s="47">
        <v>0</v>
      </c>
      <c r="AQ1021" s="47"/>
    </row>
    <row r="1022" spans="1:43" s="414" customFormat="1" ht="12.75" customHeight="1">
      <c r="A1022" s="157">
        <v>1021</v>
      </c>
      <c r="B1022" s="429">
        <v>42289</v>
      </c>
      <c r="C1022" s="427" t="s">
        <v>1321</v>
      </c>
      <c r="D1022" s="427" t="s">
        <v>1251</v>
      </c>
      <c r="E1022" s="316" t="s">
        <v>1308</v>
      </c>
      <c r="F1022" s="316" t="s">
        <v>7095</v>
      </c>
      <c r="G1022" s="46"/>
      <c r="H1022" s="316" t="s">
        <v>7352</v>
      </c>
      <c r="I1022" s="46"/>
      <c r="J1022" s="316" t="s">
        <v>7165</v>
      </c>
      <c r="K1022" s="316" t="s">
        <v>7126</v>
      </c>
      <c r="L1022" s="427" t="s">
        <v>1256</v>
      </c>
      <c r="M1022" s="427" t="s">
        <v>7158</v>
      </c>
      <c r="N1022" s="427" t="s">
        <v>1261</v>
      </c>
      <c r="O1022" s="325">
        <v>97</v>
      </c>
      <c r="P1022" s="173"/>
      <c r="Q1022" s="322" t="s">
        <v>7384</v>
      </c>
      <c r="R1022" s="47"/>
      <c r="S1022" s="47">
        <v>0</v>
      </c>
      <c r="T1022" s="47">
        <v>0</v>
      </c>
      <c r="U1022" s="47">
        <v>97</v>
      </c>
      <c r="V1022" s="47">
        <v>0</v>
      </c>
      <c r="W1022" s="47">
        <v>582</v>
      </c>
      <c r="X1022" s="47">
        <v>0</v>
      </c>
      <c r="Y1022" s="47">
        <v>97</v>
      </c>
      <c r="Z1022" s="47">
        <v>0</v>
      </c>
      <c r="AA1022" s="47">
        <v>97</v>
      </c>
      <c r="AB1022" s="47">
        <v>0</v>
      </c>
      <c r="AC1022" s="47">
        <v>0</v>
      </c>
      <c r="AD1022" s="47">
        <v>0</v>
      </c>
      <c r="AE1022" s="47">
        <v>0</v>
      </c>
      <c r="AF1022" s="47">
        <v>0</v>
      </c>
      <c r="AG1022" s="47">
        <v>0</v>
      </c>
      <c r="AH1022" s="47">
        <v>0</v>
      </c>
      <c r="AI1022" s="47">
        <v>0</v>
      </c>
      <c r="AJ1022" s="47">
        <v>0</v>
      </c>
      <c r="AK1022" s="47">
        <v>0</v>
      </c>
      <c r="AL1022" s="114">
        <v>0</v>
      </c>
      <c r="AM1022" s="47">
        <v>0</v>
      </c>
      <c r="AN1022" s="114">
        <v>0</v>
      </c>
      <c r="AO1022" s="47">
        <v>0</v>
      </c>
      <c r="AP1022" s="47">
        <v>0</v>
      </c>
      <c r="AQ1022" s="47"/>
    </row>
    <row r="1023" spans="1:43" s="414" customFormat="1" ht="12.75" customHeight="1">
      <c r="A1023" s="157">
        <v>1022</v>
      </c>
      <c r="B1023" s="429">
        <v>42290</v>
      </c>
      <c r="C1023" s="427" t="s">
        <v>1321</v>
      </c>
      <c r="D1023" s="427" t="s">
        <v>1251</v>
      </c>
      <c r="E1023" s="316" t="s">
        <v>7385</v>
      </c>
      <c r="F1023" s="316" t="s">
        <v>7082</v>
      </c>
      <c r="G1023" s="46"/>
      <c r="H1023" s="316" t="s">
        <v>7310</v>
      </c>
      <c r="I1023" s="46"/>
      <c r="J1023" s="316" t="s">
        <v>7165</v>
      </c>
      <c r="K1023" s="316" t="s">
        <v>1259</v>
      </c>
      <c r="L1023" s="427" t="s">
        <v>1256</v>
      </c>
      <c r="M1023" s="427" t="s">
        <v>7158</v>
      </c>
      <c r="N1023" s="427" t="s">
        <v>1261</v>
      </c>
      <c r="O1023" s="318">
        <v>150</v>
      </c>
      <c r="P1023" s="318">
        <v>150</v>
      </c>
      <c r="Q1023" s="322" t="s">
        <v>7384</v>
      </c>
      <c r="R1023" s="47"/>
      <c r="S1023" s="47">
        <v>0</v>
      </c>
      <c r="T1023" s="47">
        <v>0</v>
      </c>
      <c r="U1023" s="47">
        <v>150</v>
      </c>
      <c r="V1023" s="47">
        <v>900</v>
      </c>
      <c r="W1023" s="47">
        <v>900</v>
      </c>
      <c r="X1023" s="47">
        <v>0</v>
      </c>
      <c r="Y1023" s="47">
        <v>150</v>
      </c>
      <c r="Z1023" s="47">
        <v>0</v>
      </c>
      <c r="AA1023" s="47">
        <v>0</v>
      </c>
      <c r="AB1023" s="47">
        <v>0</v>
      </c>
      <c r="AC1023" s="47">
        <v>150</v>
      </c>
      <c r="AD1023" s="47">
        <v>0</v>
      </c>
      <c r="AE1023" s="47">
        <v>0</v>
      </c>
      <c r="AF1023" s="47">
        <v>0</v>
      </c>
      <c r="AG1023" s="47">
        <v>0</v>
      </c>
      <c r="AH1023" s="47">
        <v>0</v>
      </c>
      <c r="AI1023" s="47">
        <v>0</v>
      </c>
      <c r="AJ1023" s="47">
        <v>0</v>
      </c>
      <c r="AK1023" s="47">
        <v>0</v>
      </c>
      <c r="AL1023" s="114">
        <v>0</v>
      </c>
      <c r="AM1023" s="47">
        <v>0</v>
      </c>
      <c r="AN1023" s="114">
        <v>0</v>
      </c>
      <c r="AO1023" s="47">
        <v>0</v>
      </c>
      <c r="AP1023" s="47">
        <v>0</v>
      </c>
      <c r="AQ1023" s="47"/>
    </row>
    <row r="1024" spans="1:43" s="414" customFormat="1" ht="12.75" customHeight="1">
      <c r="A1024" s="157">
        <v>1023</v>
      </c>
      <c r="B1024" s="429">
        <v>42290</v>
      </c>
      <c r="C1024" s="427" t="s">
        <v>1321</v>
      </c>
      <c r="D1024" s="427" t="s">
        <v>1251</v>
      </c>
      <c r="E1024" s="316" t="s">
        <v>7385</v>
      </c>
      <c r="F1024" s="316" t="s">
        <v>7082</v>
      </c>
      <c r="G1024" s="46"/>
      <c r="H1024" s="316" t="s">
        <v>7310</v>
      </c>
      <c r="I1024" s="46"/>
      <c r="J1024" s="316" t="s">
        <v>7165</v>
      </c>
      <c r="K1024" s="316" t="s">
        <v>1259</v>
      </c>
      <c r="L1024" s="427" t="s">
        <v>1256</v>
      </c>
      <c r="M1024" s="427" t="s">
        <v>7158</v>
      </c>
      <c r="N1024" s="427" t="s">
        <v>1261</v>
      </c>
      <c r="O1024" s="318">
        <v>144</v>
      </c>
      <c r="P1024" s="318">
        <v>144</v>
      </c>
      <c r="Q1024" s="322" t="s">
        <v>7384</v>
      </c>
      <c r="R1024" s="47"/>
      <c r="S1024" s="47">
        <v>0</v>
      </c>
      <c r="T1024" s="47">
        <v>0</v>
      </c>
      <c r="U1024" s="47">
        <v>144</v>
      </c>
      <c r="V1024" s="47">
        <v>864</v>
      </c>
      <c r="W1024" s="47">
        <v>864</v>
      </c>
      <c r="X1024" s="47">
        <v>0</v>
      </c>
      <c r="Y1024" s="47">
        <v>144</v>
      </c>
      <c r="Z1024" s="47">
        <v>0</v>
      </c>
      <c r="AA1024" s="47">
        <v>0</v>
      </c>
      <c r="AB1024" s="47">
        <v>0</v>
      </c>
      <c r="AC1024" s="47">
        <v>144</v>
      </c>
      <c r="AD1024" s="47">
        <v>0</v>
      </c>
      <c r="AE1024" s="47">
        <v>0</v>
      </c>
      <c r="AF1024" s="47">
        <v>0</v>
      </c>
      <c r="AG1024" s="47">
        <v>0</v>
      </c>
      <c r="AH1024" s="47">
        <v>0</v>
      </c>
      <c r="AI1024" s="47">
        <v>0</v>
      </c>
      <c r="AJ1024" s="47">
        <v>0</v>
      </c>
      <c r="AK1024" s="47">
        <v>0</v>
      </c>
      <c r="AL1024" s="114">
        <v>0</v>
      </c>
      <c r="AM1024" s="47">
        <v>0</v>
      </c>
      <c r="AN1024" s="114">
        <v>0</v>
      </c>
      <c r="AO1024" s="47">
        <v>0</v>
      </c>
      <c r="AP1024" s="47">
        <v>0</v>
      </c>
      <c r="AQ1024" s="47"/>
    </row>
    <row r="1025" spans="1:43" s="414" customFormat="1" ht="12.75" customHeight="1">
      <c r="A1025" s="157">
        <v>1024</v>
      </c>
      <c r="B1025" s="429">
        <v>42290</v>
      </c>
      <c r="C1025" s="427" t="s">
        <v>1321</v>
      </c>
      <c r="D1025" s="427" t="s">
        <v>1251</v>
      </c>
      <c r="E1025" s="316" t="s">
        <v>1321</v>
      </c>
      <c r="F1025" s="316" t="s">
        <v>7082</v>
      </c>
      <c r="G1025" s="46"/>
      <c r="H1025" s="316" t="s">
        <v>7316</v>
      </c>
      <c r="I1025" s="46"/>
      <c r="J1025" s="316" t="s">
        <v>7169</v>
      </c>
      <c r="K1025" s="316" t="s">
        <v>1259</v>
      </c>
      <c r="L1025" s="427" t="s">
        <v>1256</v>
      </c>
      <c r="M1025" s="427" t="s">
        <v>7158</v>
      </c>
      <c r="N1025" s="427" t="s">
        <v>1261</v>
      </c>
      <c r="O1025" s="318">
        <v>200</v>
      </c>
      <c r="P1025" s="318">
        <v>200</v>
      </c>
      <c r="Q1025" s="322" t="s">
        <v>7387</v>
      </c>
      <c r="R1025" s="47"/>
      <c r="S1025" s="47">
        <v>0</v>
      </c>
      <c r="T1025" s="47">
        <v>0</v>
      </c>
      <c r="U1025" s="47">
        <v>200</v>
      </c>
      <c r="V1025" s="47">
        <v>600</v>
      </c>
      <c r="W1025" s="47">
        <v>1200</v>
      </c>
      <c r="X1025" s="47">
        <v>200</v>
      </c>
      <c r="Y1025" s="47">
        <v>0</v>
      </c>
      <c r="Z1025" s="47">
        <v>0</v>
      </c>
      <c r="AA1025" s="47">
        <v>0</v>
      </c>
      <c r="AB1025" s="47">
        <v>200</v>
      </c>
      <c r="AC1025" s="47">
        <v>200</v>
      </c>
      <c r="AD1025" s="47">
        <v>0</v>
      </c>
      <c r="AE1025" s="47">
        <v>0</v>
      </c>
      <c r="AF1025" s="47">
        <v>0</v>
      </c>
      <c r="AG1025" s="47">
        <v>0</v>
      </c>
      <c r="AH1025" s="47">
        <v>0</v>
      </c>
      <c r="AI1025" s="47">
        <v>200</v>
      </c>
      <c r="AJ1025" s="47">
        <v>0</v>
      </c>
      <c r="AK1025" s="47">
        <v>0</v>
      </c>
      <c r="AL1025" s="114">
        <v>0</v>
      </c>
      <c r="AM1025" s="47">
        <v>0</v>
      </c>
      <c r="AN1025" s="114">
        <v>0</v>
      </c>
      <c r="AO1025" s="47">
        <v>0</v>
      </c>
      <c r="AP1025" s="47">
        <v>0</v>
      </c>
      <c r="AQ1025" s="47"/>
    </row>
    <row r="1026" spans="1:43" s="414" customFormat="1" ht="12.75" customHeight="1">
      <c r="A1026" s="157">
        <v>1025</v>
      </c>
      <c r="B1026" s="429">
        <v>42295</v>
      </c>
      <c r="C1026" s="427" t="s">
        <v>1321</v>
      </c>
      <c r="D1026" s="427" t="s">
        <v>1251</v>
      </c>
      <c r="E1026" s="316" t="s">
        <v>1340</v>
      </c>
      <c r="F1026" s="316" t="s">
        <v>1349</v>
      </c>
      <c r="G1026" s="46"/>
      <c r="H1026" s="316" t="s">
        <v>7280</v>
      </c>
      <c r="I1026" s="46"/>
      <c r="J1026" s="316" t="s">
        <v>1262</v>
      </c>
      <c r="K1026" s="316" t="s">
        <v>1259</v>
      </c>
      <c r="L1026" s="427" t="s">
        <v>1256</v>
      </c>
      <c r="M1026" s="427" t="s">
        <v>7158</v>
      </c>
      <c r="N1026" s="427" t="s">
        <v>1261</v>
      </c>
      <c r="O1026" s="318">
        <v>155</v>
      </c>
      <c r="P1026" s="318">
        <v>155</v>
      </c>
      <c r="Q1026" s="322" t="s">
        <v>7384</v>
      </c>
      <c r="R1026" s="47"/>
      <c r="S1026" s="47">
        <v>0</v>
      </c>
      <c r="T1026" s="47">
        <v>0</v>
      </c>
      <c r="U1026" s="47">
        <v>155</v>
      </c>
      <c r="V1026" s="47">
        <v>465</v>
      </c>
      <c r="W1026" s="47">
        <v>930</v>
      </c>
      <c r="X1026" s="47">
        <v>155</v>
      </c>
      <c r="Y1026" s="47">
        <v>155</v>
      </c>
      <c r="Z1026" s="47">
        <v>0</v>
      </c>
      <c r="AA1026" s="47">
        <v>0</v>
      </c>
      <c r="AB1026" s="47">
        <v>155</v>
      </c>
      <c r="AC1026" s="47">
        <v>155</v>
      </c>
      <c r="AD1026" s="47">
        <v>0</v>
      </c>
      <c r="AE1026" s="47">
        <v>0</v>
      </c>
      <c r="AF1026" s="47">
        <v>0</v>
      </c>
      <c r="AG1026" s="47">
        <v>0</v>
      </c>
      <c r="AH1026" s="47">
        <v>0</v>
      </c>
      <c r="AI1026" s="47">
        <v>155</v>
      </c>
      <c r="AJ1026" s="47">
        <v>0</v>
      </c>
      <c r="AK1026" s="47">
        <v>0</v>
      </c>
      <c r="AL1026" s="114">
        <v>0</v>
      </c>
      <c r="AM1026" s="47">
        <v>0</v>
      </c>
      <c r="AN1026" s="114">
        <v>0</v>
      </c>
      <c r="AO1026" s="47">
        <v>0</v>
      </c>
      <c r="AP1026" s="47">
        <v>0</v>
      </c>
      <c r="AQ1026" s="47"/>
    </row>
    <row r="1027" spans="1:43" s="414" customFormat="1" ht="12.75" customHeight="1">
      <c r="A1027" s="157">
        <v>1026</v>
      </c>
      <c r="B1027" s="429">
        <v>42295</v>
      </c>
      <c r="C1027" s="427" t="s">
        <v>1321</v>
      </c>
      <c r="D1027" s="427" t="s">
        <v>1251</v>
      </c>
      <c r="E1027" s="316" t="s">
        <v>1321</v>
      </c>
      <c r="F1027" s="316" t="s">
        <v>7101</v>
      </c>
      <c r="G1027" s="46"/>
      <c r="H1027" s="316" t="s">
        <v>7306</v>
      </c>
      <c r="I1027" s="46"/>
      <c r="J1027" s="316" t="s">
        <v>7323</v>
      </c>
      <c r="K1027" s="316" t="s">
        <v>7127</v>
      </c>
      <c r="L1027" s="427" t="s">
        <v>1256</v>
      </c>
      <c r="M1027" s="427" t="s">
        <v>7158</v>
      </c>
      <c r="N1027" s="427" t="s">
        <v>1261</v>
      </c>
      <c r="O1027" s="318">
        <v>50</v>
      </c>
      <c r="P1027" s="318">
        <v>50</v>
      </c>
      <c r="Q1027" s="322" t="s">
        <v>7384</v>
      </c>
      <c r="R1027" s="47"/>
      <c r="S1027" s="47">
        <v>0</v>
      </c>
      <c r="T1027" s="47">
        <v>0</v>
      </c>
      <c r="U1027" s="47">
        <v>50</v>
      </c>
      <c r="V1027" s="47">
        <v>0</v>
      </c>
      <c r="W1027" s="47">
        <v>0</v>
      </c>
      <c r="X1027" s="47">
        <v>50</v>
      </c>
      <c r="Y1027" s="47">
        <v>0</v>
      </c>
      <c r="Z1027" s="47">
        <v>0</v>
      </c>
      <c r="AA1027" s="47">
        <v>0</v>
      </c>
      <c r="AB1027" s="47">
        <v>0</v>
      </c>
      <c r="AC1027" s="47">
        <v>50</v>
      </c>
      <c r="AD1027" s="47">
        <v>0</v>
      </c>
      <c r="AE1027" s="47">
        <v>0</v>
      </c>
      <c r="AF1027" s="47">
        <v>0</v>
      </c>
      <c r="AG1027" s="47">
        <v>0</v>
      </c>
      <c r="AH1027" s="47">
        <v>0</v>
      </c>
      <c r="AI1027" s="47">
        <v>50</v>
      </c>
      <c r="AJ1027" s="47">
        <v>50</v>
      </c>
      <c r="AK1027" s="47">
        <v>50</v>
      </c>
      <c r="AL1027" s="114">
        <v>0</v>
      </c>
      <c r="AM1027" s="47">
        <v>0</v>
      </c>
      <c r="AN1027" s="114">
        <v>0</v>
      </c>
      <c r="AO1027" s="47">
        <v>0</v>
      </c>
      <c r="AP1027" s="47">
        <v>0</v>
      </c>
      <c r="AQ1027" s="47"/>
    </row>
    <row r="1028" spans="1:43" s="414" customFormat="1" ht="12.75" customHeight="1">
      <c r="A1028" s="157">
        <v>1027</v>
      </c>
      <c r="B1028" s="429">
        <v>42295</v>
      </c>
      <c r="C1028" s="427" t="s">
        <v>1321</v>
      </c>
      <c r="D1028" s="427" t="s">
        <v>1251</v>
      </c>
      <c r="E1028" s="316" t="s">
        <v>7385</v>
      </c>
      <c r="F1028" s="316" t="s">
        <v>7082</v>
      </c>
      <c r="G1028" s="46"/>
      <c r="H1028" s="316" t="s">
        <v>7310</v>
      </c>
      <c r="I1028" s="46"/>
      <c r="J1028" s="316" t="s">
        <v>7165</v>
      </c>
      <c r="K1028" s="316" t="s">
        <v>1259</v>
      </c>
      <c r="L1028" s="427" t="s">
        <v>1256</v>
      </c>
      <c r="M1028" s="427" t="s">
        <v>7158</v>
      </c>
      <c r="N1028" s="427" t="s">
        <v>1261</v>
      </c>
      <c r="O1028" s="318">
        <v>200</v>
      </c>
      <c r="P1028" s="318">
        <v>200</v>
      </c>
      <c r="Q1028" s="322" t="s">
        <v>7384</v>
      </c>
      <c r="R1028" s="47"/>
      <c r="S1028" s="47">
        <v>0</v>
      </c>
      <c r="T1028" s="47">
        <v>0</v>
      </c>
      <c r="U1028" s="47">
        <v>200</v>
      </c>
      <c r="V1028" s="47">
        <v>1200</v>
      </c>
      <c r="W1028" s="47">
        <v>1200</v>
      </c>
      <c r="X1028" s="47">
        <v>0</v>
      </c>
      <c r="Y1028" s="47">
        <v>200</v>
      </c>
      <c r="Z1028" s="47">
        <v>0</v>
      </c>
      <c r="AA1028" s="47">
        <v>0</v>
      </c>
      <c r="AB1028" s="47">
        <v>0</v>
      </c>
      <c r="AC1028" s="47">
        <v>200</v>
      </c>
      <c r="AD1028" s="47">
        <v>0</v>
      </c>
      <c r="AE1028" s="47">
        <v>0</v>
      </c>
      <c r="AF1028" s="47">
        <v>0</v>
      </c>
      <c r="AG1028" s="47">
        <v>0</v>
      </c>
      <c r="AH1028" s="47">
        <v>0</v>
      </c>
      <c r="AI1028" s="47">
        <v>0</v>
      </c>
      <c r="AJ1028" s="47">
        <v>0</v>
      </c>
      <c r="AK1028" s="47">
        <v>0</v>
      </c>
      <c r="AL1028" s="114">
        <v>0</v>
      </c>
      <c r="AM1028" s="47">
        <v>0</v>
      </c>
      <c r="AN1028" s="114">
        <v>0</v>
      </c>
      <c r="AO1028" s="47">
        <v>0</v>
      </c>
      <c r="AP1028" s="47">
        <v>0</v>
      </c>
      <c r="AQ1028" s="47"/>
    </row>
    <row r="1029" spans="1:43" s="414" customFormat="1" ht="12.75" customHeight="1">
      <c r="A1029" s="157">
        <v>1028</v>
      </c>
      <c r="B1029" s="429">
        <v>42295</v>
      </c>
      <c r="C1029" s="427" t="s">
        <v>1321</v>
      </c>
      <c r="D1029" s="427" t="s">
        <v>1251</v>
      </c>
      <c r="E1029" s="316" t="s">
        <v>7385</v>
      </c>
      <c r="F1029" s="316" t="s">
        <v>7082</v>
      </c>
      <c r="G1029" s="46"/>
      <c r="H1029" s="316" t="s">
        <v>7310</v>
      </c>
      <c r="I1029" s="46"/>
      <c r="J1029" s="316" t="s">
        <v>7165</v>
      </c>
      <c r="K1029" s="316" t="s">
        <v>1259</v>
      </c>
      <c r="L1029" s="427" t="s">
        <v>1256</v>
      </c>
      <c r="M1029" s="427" t="s">
        <v>7158</v>
      </c>
      <c r="N1029" s="427" t="s">
        <v>1261</v>
      </c>
      <c r="O1029" s="318">
        <v>27</v>
      </c>
      <c r="P1029" s="318">
        <v>27</v>
      </c>
      <c r="Q1029" s="322" t="s">
        <v>7384</v>
      </c>
      <c r="R1029" s="47"/>
      <c r="S1029" s="47">
        <v>0</v>
      </c>
      <c r="T1029" s="47">
        <v>0</v>
      </c>
      <c r="U1029" s="47">
        <v>27</v>
      </c>
      <c r="V1029" s="47">
        <v>162</v>
      </c>
      <c r="W1029" s="47">
        <v>162</v>
      </c>
      <c r="X1029" s="47">
        <v>0</v>
      </c>
      <c r="Y1029" s="47">
        <v>27</v>
      </c>
      <c r="Z1029" s="47">
        <v>0</v>
      </c>
      <c r="AA1029" s="47">
        <v>0</v>
      </c>
      <c r="AB1029" s="47">
        <v>0</v>
      </c>
      <c r="AC1029" s="47">
        <v>27</v>
      </c>
      <c r="AD1029" s="47">
        <v>0</v>
      </c>
      <c r="AE1029" s="47">
        <v>0</v>
      </c>
      <c r="AF1029" s="47">
        <v>0</v>
      </c>
      <c r="AG1029" s="47">
        <v>0</v>
      </c>
      <c r="AH1029" s="47">
        <v>0</v>
      </c>
      <c r="AI1029" s="47">
        <v>0</v>
      </c>
      <c r="AJ1029" s="47">
        <v>0</v>
      </c>
      <c r="AK1029" s="47">
        <v>0</v>
      </c>
      <c r="AL1029" s="114">
        <v>0</v>
      </c>
      <c r="AM1029" s="47">
        <v>0</v>
      </c>
      <c r="AN1029" s="114">
        <v>0</v>
      </c>
      <c r="AO1029" s="47">
        <v>0</v>
      </c>
      <c r="AP1029" s="47">
        <v>0</v>
      </c>
      <c r="AQ1029" s="47"/>
    </row>
    <row r="1030" spans="1:43" s="414" customFormat="1" ht="12.75" customHeight="1">
      <c r="A1030" s="157">
        <v>1029</v>
      </c>
      <c r="B1030" s="429">
        <v>42296</v>
      </c>
      <c r="C1030" s="427" t="s">
        <v>1321</v>
      </c>
      <c r="D1030" s="427" t="s">
        <v>1251</v>
      </c>
      <c r="E1030" s="316" t="s">
        <v>1308</v>
      </c>
      <c r="F1030" s="316" t="s">
        <v>7095</v>
      </c>
      <c r="G1030" s="46"/>
      <c r="H1030" s="316" t="s">
        <v>7330</v>
      </c>
      <c r="I1030" s="46"/>
      <c r="J1030" s="316" t="s">
        <v>7165</v>
      </c>
      <c r="K1030" s="316" t="s">
        <v>7126</v>
      </c>
      <c r="L1030" s="427" t="s">
        <v>1256</v>
      </c>
      <c r="M1030" s="427" t="s">
        <v>7158</v>
      </c>
      <c r="N1030" s="427" t="s">
        <v>1261</v>
      </c>
      <c r="O1030" s="318">
        <v>650</v>
      </c>
      <c r="P1030" s="318">
        <v>650</v>
      </c>
      <c r="Q1030" s="322" t="s">
        <v>7384</v>
      </c>
      <c r="R1030" s="47"/>
      <c r="S1030" s="47">
        <v>0</v>
      </c>
      <c r="T1030" s="47">
        <v>0</v>
      </c>
      <c r="U1030" s="47">
        <v>650</v>
      </c>
      <c r="V1030" s="47">
        <v>0</v>
      </c>
      <c r="W1030" s="47">
        <v>3900</v>
      </c>
      <c r="X1030" s="47">
        <v>0</v>
      </c>
      <c r="Y1030" s="47">
        <v>650</v>
      </c>
      <c r="Z1030" s="47">
        <v>0</v>
      </c>
      <c r="AA1030" s="47">
        <v>650</v>
      </c>
      <c r="AB1030" s="47">
        <v>0</v>
      </c>
      <c r="AC1030" s="47">
        <v>0</v>
      </c>
      <c r="AD1030" s="47">
        <v>0</v>
      </c>
      <c r="AE1030" s="47">
        <v>0</v>
      </c>
      <c r="AF1030" s="47">
        <v>0</v>
      </c>
      <c r="AG1030" s="47">
        <v>0</v>
      </c>
      <c r="AH1030" s="47">
        <v>0</v>
      </c>
      <c r="AI1030" s="47">
        <v>0</v>
      </c>
      <c r="AJ1030" s="47">
        <v>0</v>
      </c>
      <c r="AK1030" s="47">
        <v>0</v>
      </c>
      <c r="AL1030" s="323">
        <v>1400</v>
      </c>
      <c r="AM1030" s="47">
        <v>0</v>
      </c>
      <c r="AN1030" s="114">
        <v>0</v>
      </c>
      <c r="AO1030" s="47">
        <v>0</v>
      </c>
      <c r="AP1030" s="47">
        <v>0</v>
      </c>
      <c r="AQ1030" s="47"/>
    </row>
    <row r="1031" spans="1:43" s="414" customFormat="1" ht="12.75" customHeight="1">
      <c r="A1031" s="157">
        <v>1030</v>
      </c>
      <c r="B1031" s="429">
        <v>42296</v>
      </c>
      <c r="C1031" s="427" t="s">
        <v>1321</v>
      </c>
      <c r="D1031" s="427" t="s">
        <v>1251</v>
      </c>
      <c r="E1031" s="316" t="s">
        <v>1321</v>
      </c>
      <c r="F1031" s="316" t="s">
        <v>7082</v>
      </c>
      <c r="G1031" s="46"/>
      <c r="H1031" s="316" t="s">
        <v>7315</v>
      </c>
      <c r="I1031" s="46"/>
      <c r="J1031" s="316" t="s">
        <v>7169</v>
      </c>
      <c r="K1031" s="316" t="s">
        <v>1259</v>
      </c>
      <c r="L1031" s="427" t="s">
        <v>1256</v>
      </c>
      <c r="M1031" s="427" t="s">
        <v>7158</v>
      </c>
      <c r="N1031" s="427" t="s">
        <v>1261</v>
      </c>
      <c r="O1031" s="318">
        <v>500</v>
      </c>
      <c r="P1031" s="318">
        <v>500</v>
      </c>
      <c r="Q1031" s="322" t="s">
        <v>7384</v>
      </c>
      <c r="R1031" s="47"/>
      <c r="S1031" s="47">
        <v>0</v>
      </c>
      <c r="T1031" s="47">
        <v>0</v>
      </c>
      <c r="U1031" s="47">
        <v>500</v>
      </c>
      <c r="V1031" s="47">
        <v>1500</v>
      </c>
      <c r="W1031" s="47">
        <v>3000</v>
      </c>
      <c r="X1031" s="47">
        <v>500</v>
      </c>
      <c r="Y1031" s="47">
        <v>0</v>
      </c>
      <c r="Z1031" s="47">
        <v>0</v>
      </c>
      <c r="AA1031" s="47">
        <v>0</v>
      </c>
      <c r="AB1031" s="47">
        <v>500</v>
      </c>
      <c r="AC1031" s="47">
        <v>500</v>
      </c>
      <c r="AD1031" s="47">
        <v>0</v>
      </c>
      <c r="AE1031" s="47">
        <v>0</v>
      </c>
      <c r="AF1031" s="47">
        <v>0</v>
      </c>
      <c r="AG1031" s="47">
        <v>0</v>
      </c>
      <c r="AH1031" s="47">
        <v>0</v>
      </c>
      <c r="AI1031" s="47">
        <v>500</v>
      </c>
      <c r="AJ1031" s="47">
        <v>0</v>
      </c>
      <c r="AK1031" s="47">
        <v>0</v>
      </c>
      <c r="AL1031" s="114">
        <v>0</v>
      </c>
      <c r="AM1031" s="47">
        <v>0</v>
      </c>
      <c r="AN1031" s="114">
        <v>0</v>
      </c>
      <c r="AO1031" s="47">
        <v>0</v>
      </c>
      <c r="AP1031" s="47">
        <v>0</v>
      </c>
      <c r="AQ1031" s="47"/>
    </row>
    <row r="1032" spans="1:43" s="414" customFormat="1" ht="12.75" customHeight="1">
      <c r="A1032" s="157">
        <v>1031</v>
      </c>
      <c r="B1032" s="429">
        <v>42296</v>
      </c>
      <c r="C1032" s="427" t="s">
        <v>1321</v>
      </c>
      <c r="D1032" s="427" t="s">
        <v>1251</v>
      </c>
      <c r="E1032" s="316" t="s">
        <v>7385</v>
      </c>
      <c r="F1032" s="316" t="s">
        <v>7082</v>
      </c>
      <c r="G1032" s="46"/>
      <c r="H1032" s="316" t="s">
        <v>7310</v>
      </c>
      <c r="I1032" s="46"/>
      <c r="J1032" s="316" t="s">
        <v>7165</v>
      </c>
      <c r="K1032" s="316" t="s">
        <v>1259</v>
      </c>
      <c r="L1032" s="427" t="s">
        <v>1256</v>
      </c>
      <c r="M1032" s="427" t="s">
        <v>7158</v>
      </c>
      <c r="N1032" s="427" t="s">
        <v>1261</v>
      </c>
      <c r="O1032" s="318">
        <v>250</v>
      </c>
      <c r="P1032" s="318">
        <v>250</v>
      </c>
      <c r="Q1032" s="322" t="s">
        <v>7384</v>
      </c>
      <c r="R1032" s="47"/>
      <c r="S1032" s="47">
        <v>0</v>
      </c>
      <c r="T1032" s="47">
        <v>0</v>
      </c>
      <c r="U1032" s="47">
        <v>250</v>
      </c>
      <c r="V1032" s="47">
        <v>1500</v>
      </c>
      <c r="W1032" s="47">
        <v>1500</v>
      </c>
      <c r="X1032" s="47">
        <v>0</v>
      </c>
      <c r="Y1032" s="47">
        <v>250</v>
      </c>
      <c r="Z1032" s="47">
        <v>0</v>
      </c>
      <c r="AA1032" s="47">
        <v>0</v>
      </c>
      <c r="AB1032" s="47">
        <v>0</v>
      </c>
      <c r="AC1032" s="47">
        <v>250</v>
      </c>
      <c r="AD1032" s="47">
        <v>0</v>
      </c>
      <c r="AE1032" s="47">
        <v>0</v>
      </c>
      <c r="AF1032" s="47">
        <v>0</v>
      </c>
      <c r="AG1032" s="47">
        <v>0</v>
      </c>
      <c r="AH1032" s="47">
        <v>0</v>
      </c>
      <c r="AI1032" s="47">
        <v>0</v>
      </c>
      <c r="AJ1032" s="47">
        <v>0</v>
      </c>
      <c r="AK1032" s="47">
        <v>0</v>
      </c>
      <c r="AL1032" s="114">
        <v>0</v>
      </c>
      <c r="AM1032" s="47">
        <v>0</v>
      </c>
      <c r="AN1032" s="114">
        <v>0</v>
      </c>
      <c r="AO1032" s="47">
        <v>0</v>
      </c>
      <c r="AP1032" s="47">
        <v>0</v>
      </c>
      <c r="AQ1032" s="47"/>
    </row>
    <row r="1033" spans="1:43" s="414" customFormat="1" ht="12.75" customHeight="1">
      <c r="A1033" s="157">
        <v>1032</v>
      </c>
      <c r="B1033" s="429">
        <v>42297</v>
      </c>
      <c r="C1033" s="427" t="s">
        <v>1321</v>
      </c>
      <c r="D1033" s="427" t="s">
        <v>1251</v>
      </c>
      <c r="E1033" s="316" t="s">
        <v>1308</v>
      </c>
      <c r="F1033" s="316" t="s">
        <v>7095</v>
      </c>
      <c r="G1033" s="46"/>
      <c r="H1033" s="316" t="s">
        <v>7330</v>
      </c>
      <c r="I1033" s="46"/>
      <c r="J1033" s="316" t="s">
        <v>7165</v>
      </c>
      <c r="K1033" s="316" t="s">
        <v>7126</v>
      </c>
      <c r="L1033" s="427" t="s">
        <v>1256</v>
      </c>
      <c r="M1033" s="427" t="s">
        <v>7158</v>
      </c>
      <c r="N1033" s="427" t="s">
        <v>1261</v>
      </c>
      <c r="O1033" s="325">
        <v>250</v>
      </c>
      <c r="P1033" s="173"/>
      <c r="Q1033" s="322" t="s">
        <v>7384</v>
      </c>
      <c r="R1033" s="47"/>
      <c r="S1033" s="47">
        <v>0</v>
      </c>
      <c r="T1033" s="47">
        <v>0</v>
      </c>
      <c r="U1033" s="47">
        <v>250</v>
      </c>
      <c r="V1033" s="47">
        <v>0</v>
      </c>
      <c r="W1033" s="47">
        <v>1500</v>
      </c>
      <c r="X1033" s="47">
        <v>0</v>
      </c>
      <c r="Y1033" s="47">
        <v>250</v>
      </c>
      <c r="Z1033" s="47">
        <v>0</v>
      </c>
      <c r="AA1033" s="47">
        <v>250</v>
      </c>
      <c r="AB1033" s="47">
        <v>0</v>
      </c>
      <c r="AC1033" s="47">
        <v>0</v>
      </c>
      <c r="AD1033" s="47">
        <v>0</v>
      </c>
      <c r="AE1033" s="47">
        <v>0</v>
      </c>
      <c r="AF1033" s="47">
        <v>0</v>
      </c>
      <c r="AG1033" s="47">
        <v>0</v>
      </c>
      <c r="AH1033" s="47">
        <v>0</v>
      </c>
      <c r="AI1033" s="47">
        <v>0</v>
      </c>
      <c r="AJ1033" s="47">
        <v>0</v>
      </c>
      <c r="AK1033" s="47">
        <v>0</v>
      </c>
      <c r="AL1033" s="114">
        <v>0</v>
      </c>
      <c r="AM1033" s="47">
        <v>0</v>
      </c>
      <c r="AN1033" s="114">
        <v>0</v>
      </c>
      <c r="AO1033" s="47">
        <v>0</v>
      </c>
      <c r="AP1033" s="47">
        <v>0</v>
      </c>
      <c r="AQ1033" s="47"/>
    </row>
    <row r="1034" spans="1:43" s="414" customFormat="1" ht="12.75" customHeight="1">
      <c r="A1034" s="157">
        <v>1033</v>
      </c>
      <c r="B1034" s="429">
        <v>42297</v>
      </c>
      <c r="C1034" s="427" t="s">
        <v>1321</v>
      </c>
      <c r="D1034" s="427" t="s">
        <v>1251</v>
      </c>
      <c r="E1034" s="316" t="s">
        <v>7385</v>
      </c>
      <c r="F1034" s="316" t="s">
        <v>7082</v>
      </c>
      <c r="G1034" s="46"/>
      <c r="H1034" s="316" t="s">
        <v>7310</v>
      </c>
      <c r="I1034" s="46"/>
      <c r="J1034" s="316" t="s">
        <v>7165</v>
      </c>
      <c r="K1034" s="316" t="s">
        <v>1259</v>
      </c>
      <c r="L1034" s="427" t="s">
        <v>1256</v>
      </c>
      <c r="M1034" s="427" t="s">
        <v>7158</v>
      </c>
      <c r="N1034" s="427" t="s">
        <v>1261</v>
      </c>
      <c r="O1034" s="318">
        <v>221</v>
      </c>
      <c r="P1034" s="318">
        <v>221</v>
      </c>
      <c r="Q1034" s="322" t="s">
        <v>7384</v>
      </c>
      <c r="R1034" s="47"/>
      <c r="S1034" s="47">
        <v>0</v>
      </c>
      <c r="T1034" s="47">
        <v>0</v>
      </c>
      <c r="U1034" s="47">
        <v>221</v>
      </c>
      <c r="V1034" s="47">
        <v>1326</v>
      </c>
      <c r="W1034" s="47">
        <v>1326</v>
      </c>
      <c r="X1034" s="47">
        <v>0</v>
      </c>
      <c r="Y1034" s="47">
        <v>221</v>
      </c>
      <c r="Z1034" s="47">
        <v>0</v>
      </c>
      <c r="AA1034" s="47">
        <v>0</v>
      </c>
      <c r="AB1034" s="47">
        <v>0</v>
      </c>
      <c r="AC1034" s="47">
        <v>221</v>
      </c>
      <c r="AD1034" s="47">
        <v>0</v>
      </c>
      <c r="AE1034" s="47">
        <v>0</v>
      </c>
      <c r="AF1034" s="47">
        <v>0</v>
      </c>
      <c r="AG1034" s="47">
        <v>0</v>
      </c>
      <c r="AH1034" s="47">
        <v>0</v>
      </c>
      <c r="AI1034" s="47">
        <v>0</v>
      </c>
      <c r="AJ1034" s="47">
        <v>0</v>
      </c>
      <c r="AK1034" s="47">
        <v>0</v>
      </c>
      <c r="AL1034" s="114">
        <v>0</v>
      </c>
      <c r="AM1034" s="47">
        <v>0</v>
      </c>
      <c r="AN1034" s="114">
        <v>0</v>
      </c>
      <c r="AO1034" s="47">
        <v>0</v>
      </c>
      <c r="AP1034" s="47">
        <v>0</v>
      </c>
      <c r="AQ1034" s="47"/>
    </row>
    <row r="1035" spans="1:43" s="414" customFormat="1" ht="12.75" customHeight="1">
      <c r="A1035" s="157">
        <v>1034</v>
      </c>
      <c r="B1035" s="429">
        <v>42297</v>
      </c>
      <c r="C1035" s="427" t="s">
        <v>1321</v>
      </c>
      <c r="D1035" s="427" t="s">
        <v>1251</v>
      </c>
      <c r="E1035" s="316" t="s">
        <v>1268</v>
      </c>
      <c r="F1035" s="316" t="s">
        <v>7228</v>
      </c>
      <c r="G1035" s="46"/>
      <c r="H1035" s="316" t="s">
        <v>7360</v>
      </c>
      <c r="I1035" s="46"/>
      <c r="J1035" s="316" t="s">
        <v>7165</v>
      </c>
      <c r="K1035" s="316" t="s">
        <v>1259</v>
      </c>
      <c r="L1035" s="427" t="s">
        <v>1256</v>
      </c>
      <c r="M1035" s="427" t="s">
        <v>7158</v>
      </c>
      <c r="N1035" s="427" t="s">
        <v>1261</v>
      </c>
      <c r="O1035" s="318">
        <v>70</v>
      </c>
      <c r="P1035" s="318">
        <v>70</v>
      </c>
      <c r="Q1035" s="322" t="s">
        <v>7387</v>
      </c>
      <c r="R1035" s="47"/>
      <c r="S1035" s="47">
        <v>0</v>
      </c>
      <c r="T1035" s="47">
        <v>0</v>
      </c>
      <c r="U1035" s="47">
        <v>70</v>
      </c>
      <c r="V1035" s="47">
        <v>420</v>
      </c>
      <c r="W1035" s="47">
        <v>70</v>
      </c>
      <c r="X1035" s="47">
        <v>0</v>
      </c>
      <c r="Y1035" s="47">
        <v>70</v>
      </c>
      <c r="Z1035" s="47">
        <v>0</v>
      </c>
      <c r="AA1035" s="47">
        <v>0</v>
      </c>
      <c r="AB1035" s="47">
        <v>70</v>
      </c>
      <c r="AC1035" s="47">
        <v>70</v>
      </c>
      <c r="AD1035" s="47">
        <v>0</v>
      </c>
      <c r="AE1035" s="47">
        <v>0</v>
      </c>
      <c r="AF1035" s="47">
        <v>0</v>
      </c>
      <c r="AG1035" s="47">
        <v>30</v>
      </c>
      <c r="AH1035" s="47">
        <v>0</v>
      </c>
      <c r="AI1035" s="47">
        <v>70</v>
      </c>
      <c r="AJ1035" s="47">
        <v>0</v>
      </c>
      <c r="AK1035" s="47">
        <v>0</v>
      </c>
      <c r="AL1035" s="114">
        <v>0</v>
      </c>
      <c r="AM1035" s="47">
        <v>0</v>
      </c>
      <c r="AN1035" s="114">
        <v>0</v>
      </c>
      <c r="AO1035" s="47">
        <v>0</v>
      </c>
      <c r="AP1035" s="47">
        <v>0</v>
      </c>
      <c r="AQ1035" s="47"/>
    </row>
    <row r="1036" spans="1:43" s="414" customFormat="1" ht="12.75" customHeight="1">
      <c r="A1036" s="157">
        <v>1035</v>
      </c>
      <c r="B1036" s="429">
        <v>42298</v>
      </c>
      <c r="C1036" s="427" t="s">
        <v>1321</v>
      </c>
      <c r="D1036" s="427" t="s">
        <v>1251</v>
      </c>
      <c r="E1036" s="316" t="s">
        <v>1308</v>
      </c>
      <c r="F1036" s="316" t="s">
        <v>7095</v>
      </c>
      <c r="G1036" s="46"/>
      <c r="H1036" s="316" t="s">
        <v>7330</v>
      </c>
      <c r="I1036" s="46"/>
      <c r="J1036" s="316" t="s">
        <v>7165</v>
      </c>
      <c r="K1036" s="316" t="s">
        <v>7126</v>
      </c>
      <c r="L1036" s="427" t="s">
        <v>1256</v>
      </c>
      <c r="M1036" s="427" t="s">
        <v>7158</v>
      </c>
      <c r="N1036" s="427" t="s">
        <v>1261</v>
      </c>
      <c r="O1036" s="325">
        <v>500</v>
      </c>
      <c r="P1036" s="173"/>
      <c r="Q1036" s="322" t="s">
        <v>7384</v>
      </c>
      <c r="R1036" s="47"/>
      <c r="S1036" s="47">
        <v>0</v>
      </c>
      <c r="T1036" s="47">
        <v>0</v>
      </c>
      <c r="U1036" s="47">
        <v>500</v>
      </c>
      <c r="V1036" s="47">
        <v>0</v>
      </c>
      <c r="W1036" s="47">
        <v>3000</v>
      </c>
      <c r="X1036" s="47">
        <v>0</v>
      </c>
      <c r="Y1036" s="47">
        <v>500</v>
      </c>
      <c r="Z1036" s="47">
        <v>0</v>
      </c>
      <c r="AA1036" s="47">
        <v>500</v>
      </c>
      <c r="AB1036" s="47">
        <v>0</v>
      </c>
      <c r="AC1036" s="47">
        <v>0</v>
      </c>
      <c r="AD1036" s="47">
        <v>0</v>
      </c>
      <c r="AE1036" s="47">
        <v>0</v>
      </c>
      <c r="AF1036" s="47">
        <v>0</v>
      </c>
      <c r="AG1036" s="47">
        <v>0</v>
      </c>
      <c r="AH1036" s="47">
        <v>0</v>
      </c>
      <c r="AI1036" s="47">
        <v>0</v>
      </c>
      <c r="AJ1036" s="47">
        <v>0</v>
      </c>
      <c r="AK1036" s="47">
        <v>0</v>
      </c>
      <c r="AL1036" s="114">
        <v>0</v>
      </c>
      <c r="AM1036" s="47">
        <v>0</v>
      </c>
      <c r="AN1036" s="114">
        <v>0</v>
      </c>
      <c r="AO1036" s="47">
        <v>0</v>
      </c>
      <c r="AP1036" s="47">
        <v>0</v>
      </c>
      <c r="AQ1036" s="47"/>
    </row>
    <row r="1037" spans="1:43" s="414" customFormat="1" ht="12.75" customHeight="1">
      <c r="A1037" s="157">
        <v>1036</v>
      </c>
      <c r="B1037" s="429">
        <v>42299</v>
      </c>
      <c r="C1037" s="427" t="s">
        <v>1321</v>
      </c>
      <c r="D1037" s="427" t="s">
        <v>1251</v>
      </c>
      <c r="E1037" s="316" t="s">
        <v>1308</v>
      </c>
      <c r="F1037" s="316" t="s">
        <v>7095</v>
      </c>
      <c r="G1037" s="46"/>
      <c r="H1037" s="316" t="s">
        <v>7307</v>
      </c>
      <c r="I1037" s="46"/>
      <c r="J1037" s="316" t="s">
        <v>7171</v>
      </c>
      <c r="K1037" s="316" t="s">
        <v>7126</v>
      </c>
      <c r="L1037" s="427" t="s">
        <v>1256</v>
      </c>
      <c r="M1037" s="427" t="s">
        <v>7158</v>
      </c>
      <c r="N1037" s="427" t="s">
        <v>1261</v>
      </c>
      <c r="O1037" s="325">
        <v>100</v>
      </c>
      <c r="P1037" s="173"/>
      <c r="Q1037" s="322" t="s">
        <v>7384</v>
      </c>
      <c r="R1037" s="47"/>
      <c r="S1037" s="47">
        <v>0</v>
      </c>
      <c r="T1037" s="47">
        <v>0</v>
      </c>
      <c r="U1037" s="47">
        <v>100</v>
      </c>
      <c r="V1037" s="47">
        <v>0</v>
      </c>
      <c r="W1037" s="47">
        <v>600</v>
      </c>
      <c r="X1037" s="47">
        <v>0</v>
      </c>
      <c r="Y1037" s="47">
        <v>100</v>
      </c>
      <c r="Z1037" s="47">
        <v>0</v>
      </c>
      <c r="AA1037" s="47">
        <v>100</v>
      </c>
      <c r="AB1037" s="47">
        <v>0</v>
      </c>
      <c r="AC1037" s="47">
        <v>0</v>
      </c>
      <c r="AD1037" s="47">
        <v>0</v>
      </c>
      <c r="AE1037" s="47">
        <v>0</v>
      </c>
      <c r="AF1037" s="47">
        <v>0</v>
      </c>
      <c r="AG1037" s="47">
        <v>0</v>
      </c>
      <c r="AH1037" s="47">
        <v>0</v>
      </c>
      <c r="AI1037" s="47">
        <v>0</v>
      </c>
      <c r="AJ1037" s="47">
        <v>0</v>
      </c>
      <c r="AK1037" s="47">
        <v>0</v>
      </c>
      <c r="AL1037" s="114">
        <v>0</v>
      </c>
      <c r="AM1037" s="47">
        <v>0</v>
      </c>
      <c r="AN1037" s="114">
        <v>0</v>
      </c>
      <c r="AO1037" s="47">
        <v>0</v>
      </c>
      <c r="AP1037" s="47">
        <v>0</v>
      </c>
      <c r="AQ1037" s="47"/>
    </row>
    <row r="1038" spans="1:43" s="414" customFormat="1" ht="12.75" customHeight="1">
      <c r="A1038" s="157">
        <v>1037</v>
      </c>
      <c r="B1038" s="429">
        <v>42302</v>
      </c>
      <c r="C1038" s="427" t="s">
        <v>1321</v>
      </c>
      <c r="D1038" s="427" t="s">
        <v>1251</v>
      </c>
      <c r="E1038" s="316" t="s">
        <v>7385</v>
      </c>
      <c r="F1038" s="316" t="s">
        <v>7082</v>
      </c>
      <c r="G1038" s="46"/>
      <c r="H1038" s="316" t="s">
        <v>7310</v>
      </c>
      <c r="I1038" s="46"/>
      <c r="J1038" s="316" t="s">
        <v>7165</v>
      </c>
      <c r="K1038" s="316" t="s">
        <v>1259</v>
      </c>
      <c r="L1038" s="427" t="s">
        <v>1256</v>
      </c>
      <c r="M1038" s="427" t="s">
        <v>7158</v>
      </c>
      <c r="N1038" s="427" t="s">
        <v>1261</v>
      </c>
      <c r="O1038" s="318">
        <v>114</v>
      </c>
      <c r="P1038" s="318">
        <v>114</v>
      </c>
      <c r="Q1038" s="322" t="s">
        <v>7384</v>
      </c>
      <c r="R1038" s="47"/>
      <c r="S1038" s="47">
        <v>0</v>
      </c>
      <c r="T1038" s="47">
        <v>0</v>
      </c>
      <c r="U1038" s="47">
        <v>114</v>
      </c>
      <c r="V1038" s="47">
        <v>684</v>
      </c>
      <c r="W1038" s="47">
        <v>684</v>
      </c>
      <c r="X1038" s="47">
        <v>114</v>
      </c>
      <c r="Y1038" s="47">
        <v>114</v>
      </c>
      <c r="Z1038" s="47">
        <v>0</v>
      </c>
      <c r="AA1038" s="47">
        <v>0</v>
      </c>
      <c r="AB1038" s="47">
        <v>114</v>
      </c>
      <c r="AC1038" s="47">
        <v>114</v>
      </c>
      <c r="AD1038" s="47">
        <v>0</v>
      </c>
      <c r="AE1038" s="47">
        <v>0</v>
      </c>
      <c r="AF1038" s="47">
        <v>0</v>
      </c>
      <c r="AG1038" s="47">
        <v>0</v>
      </c>
      <c r="AH1038" s="47">
        <v>0</v>
      </c>
      <c r="AI1038" s="47">
        <v>0</v>
      </c>
      <c r="AJ1038" s="47">
        <v>0</v>
      </c>
      <c r="AK1038" s="47">
        <v>0</v>
      </c>
      <c r="AL1038" s="114">
        <v>0</v>
      </c>
      <c r="AM1038" s="47">
        <v>0</v>
      </c>
      <c r="AN1038" s="114">
        <v>0</v>
      </c>
      <c r="AO1038" s="47">
        <v>0</v>
      </c>
      <c r="AP1038" s="47">
        <v>0</v>
      </c>
      <c r="AQ1038" s="47"/>
    </row>
    <row r="1039" spans="1:43" s="414" customFormat="1" ht="12.75" customHeight="1">
      <c r="A1039" s="157">
        <v>1038</v>
      </c>
      <c r="B1039" s="429">
        <v>42302</v>
      </c>
      <c r="C1039" s="427" t="s">
        <v>1321</v>
      </c>
      <c r="D1039" s="427" t="s">
        <v>1251</v>
      </c>
      <c r="E1039" s="316" t="s">
        <v>7385</v>
      </c>
      <c r="F1039" s="316" t="s">
        <v>7082</v>
      </c>
      <c r="G1039" s="46"/>
      <c r="H1039" s="316" t="s">
        <v>7310</v>
      </c>
      <c r="I1039" s="46"/>
      <c r="J1039" s="316" t="s">
        <v>7165</v>
      </c>
      <c r="K1039" s="316" t="s">
        <v>1259</v>
      </c>
      <c r="L1039" s="427" t="s">
        <v>1256</v>
      </c>
      <c r="M1039" s="427" t="s">
        <v>7158</v>
      </c>
      <c r="N1039" s="427" t="s">
        <v>1261</v>
      </c>
      <c r="O1039" s="318">
        <v>111</v>
      </c>
      <c r="P1039" s="318">
        <v>111</v>
      </c>
      <c r="Q1039" s="322" t="s">
        <v>7384</v>
      </c>
      <c r="R1039" s="47"/>
      <c r="S1039" s="47">
        <v>0</v>
      </c>
      <c r="T1039" s="47">
        <v>0</v>
      </c>
      <c r="U1039" s="47">
        <v>111</v>
      </c>
      <c r="V1039" s="47">
        <v>666</v>
      </c>
      <c r="W1039" s="47">
        <v>666</v>
      </c>
      <c r="X1039" s="47">
        <v>111</v>
      </c>
      <c r="Y1039" s="47">
        <v>111</v>
      </c>
      <c r="Z1039" s="47">
        <v>0</v>
      </c>
      <c r="AA1039" s="47">
        <v>0</v>
      </c>
      <c r="AB1039" s="47">
        <v>111</v>
      </c>
      <c r="AC1039" s="47">
        <v>111</v>
      </c>
      <c r="AD1039" s="47">
        <v>0</v>
      </c>
      <c r="AE1039" s="47">
        <v>0</v>
      </c>
      <c r="AF1039" s="47">
        <v>0</v>
      </c>
      <c r="AG1039" s="47">
        <v>0</v>
      </c>
      <c r="AH1039" s="47">
        <v>0</v>
      </c>
      <c r="AI1039" s="47">
        <v>0</v>
      </c>
      <c r="AJ1039" s="47">
        <v>0</v>
      </c>
      <c r="AK1039" s="47">
        <v>0</v>
      </c>
      <c r="AL1039" s="114">
        <v>0</v>
      </c>
      <c r="AM1039" s="47">
        <v>0</v>
      </c>
      <c r="AN1039" s="114">
        <v>0</v>
      </c>
      <c r="AO1039" s="47">
        <v>0</v>
      </c>
      <c r="AP1039" s="47">
        <v>0</v>
      </c>
      <c r="AQ1039" s="47"/>
    </row>
    <row r="1040" spans="1:43" s="420" customFormat="1" ht="12.75" customHeight="1">
      <c r="A1040" s="157">
        <v>1039</v>
      </c>
      <c r="B1040" s="421">
        <v>42303</v>
      </c>
      <c r="C1040" s="416" t="s">
        <v>1289</v>
      </c>
      <c r="D1040" s="416" t="s">
        <v>1251</v>
      </c>
      <c r="E1040" s="416" t="s">
        <v>1289</v>
      </c>
      <c r="F1040" s="416" t="s">
        <v>7231</v>
      </c>
      <c r="G1040" s="417"/>
      <c r="H1040" s="416" t="s">
        <v>7251</v>
      </c>
      <c r="I1040" s="417"/>
      <c r="J1040" s="416"/>
      <c r="K1040" s="416" t="s">
        <v>7126</v>
      </c>
      <c r="L1040" s="416" t="s">
        <v>1256</v>
      </c>
      <c r="M1040" s="416" t="s">
        <v>7158</v>
      </c>
      <c r="N1040" s="416" t="s">
        <v>1261</v>
      </c>
      <c r="O1040" s="419">
        <v>100</v>
      </c>
      <c r="P1040" s="419">
        <v>100</v>
      </c>
      <c r="Q1040" s="322" t="s">
        <v>7384</v>
      </c>
      <c r="R1040" s="419"/>
      <c r="S1040" s="419">
        <v>0</v>
      </c>
      <c r="T1040" s="419">
        <v>0</v>
      </c>
      <c r="U1040" s="419">
        <v>100</v>
      </c>
      <c r="V1040" s="419">
        <v>0</v>
      </c>
      <c r="W1040" s="419">
        <v>600</v>
      </c>
      <c r="X1040" s="419">
        <v>0</v>
      </c>
      <c r="Y1040" s="419">
        <v>0</v>
      </c>
      <c r="Z1040" s="419">
        <v>0</v>
      </c>
      <c r="AA1040" s="419">
        <v>100</v>
      </c>
      <c r="AB1040" s="419">
        <v>0</v>
      </c>
      <c r="AC1040" s="419">
        <v>100</v>
      </c>
      <c r="AD1040" s="419">
        <v>0</v>
      </c>
      <c r="AE1040" s="419">
        <v>0</v>
      </c>
      <c r="AF1040" s="419">
        <v>0</v>
      </c>
      <c r="AG1040" s="419">
        <v>0</v>
      </c>
      <c r="AH1040" s="419">
        <v>0</v>
      </c>
      <c r="AI1040" s="419">
        <v>0</v>
      </c>
      <c r="AJ1040" s="419">
        <v>0</v>
      </c>
      <c r="AK1040" s="419">
        <v>0</v>
      </c>
      <c r="AL1040" s="324">
        <v>100</v>
      </c>
      <c r="AM1040" s="419">
        <v>100</v>
      </c>
      <c r="AN1040" s="324">
        <v>0</v>
      </c>
      <c r="AO1040" s="419">
        <v>0</v>
      </c>
      <c r="AP1040" s="419">
        <v>0</v>
      </c>
      <c r="AQ1040" s="419"/>
    </row>
    <row r="1041" spans="1:43" s="414" customFormat="1" ht="12.75" customHeight="1">
      <c r="A1041" s="157">
        <v>1040</v>
      </c>
      <c r="B1041" s="429">
        <v>42303</v>
      </c>
      <c r="C1041" s="427" t="s">
        <v>1321</v>
      </c>
      <c r="D1041" s="427" t="s">
        <v>1251</v>
      </c>
      <c r="E1041" s="316" t="s">
        <v>1340</v>
      </c>
      <c r="F1041" s="316" t="s">
        <v>1349</v>
      </c>
      <c r="G1041" s="46"/>
      <c r="H1041" s="316" t="s">
        <v>7280</v>
      </c>
      <c r="I1041" s="46"/>
      <c r="J1041" s="316" t="s">
        <v>7165</v>
      </c>
      <c r="K1041" s="316" t="s">
        <v>7127</v>
      </c>
      <c r="L1041" s="427" t="s">
        <v>1256</v>
      </c>
      <c r="M1041" s="427" t="s">
        <v>7158</v>
      </c>
      <c r="N1041" s="427" t="s">
        <v>1261</v>
      </c>
      <c r="O1041" s="318">
        <v>175</v>
      </c>
      <c r="P1041" s="318">
        <v>175</v>
      </c>
      <c r="Q1041" s="322" t="s">
        <v>7384</v>
      </c>
      <c r="R1041" s="47"/>
      <c r="S1041" s="47">
        <v>0</v>
      </c>
      <c r="T1041" s="47">
        <v>0</v>
      </c>
      <c r="U1041" s="47">
        <v>175</v>
      </c>
      <c r="V1041" s="47">
        <v>0</v>
      </c>
      <c r="W1041" s="47">
        <v>0</v>
      </c>
      <c r="X1041" s="47">
        <v>175</v>
      </c>
      <c r="Y1041" s="47">
        <v>0</v>
      </c>
      <c r="Z1041" s="47">
        <v>0</v>
      </c>
      <c r="AA1041" s="47">
        <v>0</v>
      </c>
      <c r="AB1041" s="47">
        <v>0</v>
      </c>
      <c r="AC1041" s="47">
        <v>175</v>
      </c>
      <c r="AD1041" s="47">
        <v>0</v>
      </c>
      <c r="AE1041" s="47">
        <v>0</v>
      </c>
      <c r="AF1041" s="47">
        <v>0</v>
      </c>
      <c r="AG1041" s="47">
        <v>0</v>
      </c>
      <c r="AH1041" s="47">
        <v>0</v>
      </c>
      <c r="AI1041" s="47">
        <v>175</v>
      </c>
      <c r="AJ1041" s="47">
        <v>175</v>
      </c>
      <c r="AK1041" s="47">
        <v>175</v>
      </c>
      <c r="AL1041" s="114">
        <v>0</v>
      </c>
      <c r="AM1041" s="47">
        <v>0</v>
      </c>
      <c r="AN1041" s="114">
        <v>0</v>
      </c>
      <c r="AO1041" s="47">
        <v>0</v>
      </c>
      <c r="AP1041" s="47">
        <v>0</v>
      </c>
      <c r="AQ1041" s="47"/>
    </row>
    <row r="1042" spans="1:43" s="414" customFormat="1" ht="12.75" customHeight="1">
      <c r="A1042" s="157">
        <v>1041</v>
      </c>
      <c r="B1042" s="429">
        <v>42303</v>
      </c>
      <c r="C1042" s="427" t="s">
        <v>1321</v>
      </c>
      <c r="D1042" s="427" t="s">
        <v>1251</v>
      </c>
      <c r="E1042" s="316" t="s">
        <v>7385</v>
      </c>
      <c r="F1042" s="316" t="s">
        <v>7082</v>
      </c>
      <c r="G1042" s="46"/>
      <c r="H1042" s="316" t="s">
        <v>7310</v>
      </c>
      <c r="I1042" s="46"/>
      <c r="J1042" s="316" t="s">
        <v>7165</v>
      </c>
      <c r="K1042" s="316" t="s">
        <v>1259</v>
      </c>
      <c r="L1042" s="427" t="s">
        <v>1256</v>
      </c>
      <c r="M1042" s="427" t="s">
        <v>7158</v>
      </c>
      <c r="N1042" s="427" t="s">
        <v>1261</v>
      </c>
      <c r="O1042" s="318">
        <v>145</v>
      </c>
      <c r="P1042" s="318">
        <v>145</v>
      </c>
      <c r="Q1042" s="322" t="s">
        <v>7384</v>
      </c>
      <c r="R1042" s="47"/>
      <c r="S1042" s="47">
        <v>0</v>
      </c>
      <c r="T1042" s="47">
        <v>0</v>
      </c>
      <c r="U1042" s="47">
        <v>145</v>
      </c>
      <c r="V1042" s="47">
        <v>870</v>
      </c>
      <c r="W1042" s="47">
        <v>870</v>
      </c>
      <c r="X1042" s="47">
        <v>145</v>
      </c>
      <c r="Y1042" s="47">
        <v>145</v>
      </c>
      <c r="Z1042" s="47">
        <v>0</v>
      </c>
      <c r="AA1042" s="47">
        <v>0</v>
      </c>
      <c r="AB1042" s="47">
        <v>145</v>
      </c>
      <c r="AC1042" s="47">
        <v>145</v>
      </c>
      <c r="AD1042" s="47">
        <v>0</v>
      </c>
      <c r="AE1042" s="47">
        <v>0</v>
      </c>
      <c r="AF1042" s="47">
        <v>0</v>
      </c>
      <c r="AG1042" s="47">
        <v>0</v>
      </c>
      <c r="AH1042" s="47">
        <v>0</v>
      </c>
      <c r="AI1042" s="47">
        <v>0</v>
      </c>
      <c r="AJ1042" s="47">
        <v>0</v>
      </c>
      <c r="AK1042" s="47">
        <v>0</v>
      </c>
      <c r="AL1042" s="114">
        <v>0</v>
      </c>
      <c r="AM1042" s="47">
        <v>0</v>
      </c>
      <c r="AN1042" s="114">
        <v>0</v>
      </c>
      <c r="AO1042" s="47">
        <v>0</v>
      </c>
      <c r="AP1042" s="47">
        <v>0</v>
      </c>
      <c r="AQ1042" s="47"/>
    </row>
    <row r="1043" spans="1:43" s="414" customFormat="1" ht="12.75" customHeight="1">
      <c r="A1043" s="157">
        <v>1042</v>
      </c>
      <c r="B1043" s="429">
        <v>42303</v>
      </c>
      <c r="C1043" s="427" t="s">
        <v>1321</v>
      </c>
      <c r="D1043" s="427" t="s">
        <v>1251</v>
      </c>
      <c r="E1043" s="316" t="s">
        <v>7385</v>
      </c>
      <c r="F1043" s="316" t="s">
        <v>7082</v>
      </c>
      <c r="G1043" s="46"/>
      <c r="H1043" s="316" t="s">
        <v>7310</v>
      </c>
      <c r="I1043" s="46"/>
      <c r="J1043" s="316" t="s">
        <v>7165</v>
      </c>
      <c r="K1043" s="316" t="s">
        <v>1259</v>
      </c>
      <c r="L1043" s="427" t="s">
        <v>1256</v>
      </c>
      <c r="M1043" s="427" t="s">
        <v>7158</v>
      </c>
      <c r="N1043" s="427" t="s">
        <v>1261</v>
      </c>
      <c r="O1043" s="318">
        <v>19</v>
      </c>
      <c r="P1043" s="318">
        <v>19</v>
      </c>
      <c r="Q1043" s="322" t="s">
        <v>7384</v>
      </c>
      <c r="R1043" s="47"/>
      <c r="S1043" s="47">
        <v>0</v>
      </c>
      <c r="T1043" s="47">
        <v>0</v>
      </c>
      <c r="U1043" s="47">
        <v>19</v>
      </c>
      <c r="V1043" s="47">
        <v>114</v>
      </c>
      <c r="W1043" s="47">
        <v>114</v>
      </c>
      <c r="X1043" s="47">
        <v>19</v>
      </c>
      <c r="Y1043" s="47">
        <v>19</v>
      </c>
      <c r="Z1043" s="47">
        <v>0</v>
      </c>
      <c r="AA1043" s="47">
        <v>0</v>
      </c>
      <c r="AB1043" s="47">
        <v>19</v>
      </c>
      <c r="AC1043" s="47">
        <v>19</v>
      </c>
      <c r="AD1043" s="47">
        <v>0</v>
      </c>
      <c r="AE1043" s="47">
        <v>0</v>
      </c>
      <c r="AF1043" s="47">
        <v>0</v>
      </c>
      <c r="AG1043" s="47">
        <v>0</v>
      </c>
      <c r="AH1043" s="47">
        <v>0</v>
      </c>
      <c r="AI1043" s="47">
        <v>0</v>
      </c>
      <c r="AJ1043" s="47">
        <v>0</v>
      </c>
      <c r="AK1043" s="47">
        <v>0</v>
      </c>
      <c r="AL1043" s="114">
        <v>0</v>
      </c>
      <c r="AM1043" s="47">
        <v>0</v>
      </c>
      <c r="AN1043" s="114">
        <v>0</v>
      </c>
      <c r="AO1043" s="47">
        <v>0</v>
      </c>
      <c r="AP1043" s="47">
        <v>0</v>
      </c>
      <c r="AQ1043" s="47"/>
    </row>
    <row r="1044" spans="1:43" s="414" customFormat="1" ht="12.75" customHeight="1">
      <c r="A1044" s="157">
        <v>1043</v>
      </c>
      <c r="B1044" s="429">
        <v>42303</v>
      </c>
      <c r="C1044" s="427" t="s">
        <v>1321</v>
      </c>
      <c r="D1044" s="427" t="s">
        <v>1251</v>
      </c>
      <c r="E1044" s="316" t="s">
        <v>7385</v>
      </c>
      <c r="F1044" s="316" t="s">
        <v>7082</v>
      </c>
      <c r="G1044" s="46"/>
      <c r="H1044" s="316" t="s">
        <v>7310</v>
      </c>
      <c r="I1044" s="46"/>
      <c r="J1044" s="316" t="s">
        <v>7165</v>
      </c>
      <c r="K1044" s="316" t="s">
        <v>1259</v>
      </c>
      <c r="L1044" s="427" t="s">
        <v>1256</v>
      </c>
      <c r="M1044" s="427" t="s">
        <v>7158</v>
      </c>
      <c r="N1044" s="427" t="s">
        <v>1261</v>
      </c>
      <c r="O1044" s="318">
        <v>19</v>
      </c>
      <c r="P1044" s="318">
        <v>19</v>
      </c>
      <c r="Q1044" s="322" t="s">
        <v>7384</v>
      </c>
      <c r="R1044" s="47"/>
      <c r="S1044" s="47">
        <v>0</v>
      </c>
      <c r="T1044" s="47">
        <v>0</v>
      </c>
      <c r="U1044" s="47">
        <v>19</v>
      </c>
      <c r="V1044" s="47">
        <v>114</v>
      </c>
      <c r="W1044" s="47">
        <v>114</v>
      </c>
      <c r="X1044" s="47">
        <v>19</v>
      </c>
      <c r="Y1044" s="47">
        <v>19</v>
      </c>
      <c r="Z1044" s="47">
        <v>0</v>
      </c>
      <c r="AA1044" s="47">
        <v>0</v>
      </c>
      <c r="AB1044" s="47">
        <v>19</v>
      </c>
      <c r="AC1044" s="47">
        <v>19</v>
      </c>
      <c r="AD1044" s="47">
        <v>0</v>
      </c>
      <c r="AE1044" s="47">
        <v>0</v>
      </c>
      <c r="AF1044" s="47">
        <v>0</v>
      </c>
      <c r="AG1044" s="47">
        <v>0</v>
      </c>
      <c r="AH1044" s="47">
        <v>0</v>
      </c>
      <c r="AI1044" s="47">
        <v>0</v>
      </c>
      <c r="AJ1044" s="47">
        <v>0</v>
      </c>
      <c r="AK1044" s="47">
        <v>0</v>
      </c>
      <c r="AL1044" s="114">
        <v>0</v>
      </c>
      <c r="AM1044" s="47">
        <v>0</v>
      </c>
      <c r="AN1044" s="114">
        <v>0</v>
      </c>
      <c r="AO1044" s="47">
        <v>0</v>
      </c>
      <c r="AP1044" s="47">
        <v>0</v>
      </c>
      <c r="AQ1044" s="47"/>
    </row>
    <row r="1045" spans="1:43" s="414" customFormat="1" ht="12.75" customHeight="1">
      <c r="A1045" s="157">
        <v>1044</v>
      </c>
      <c r="B1045" s="429">
        <v>42303</v>
      </c>
      <c r="C1045" s="427" t="s">
        <v>1321</v>
      </c>
      <c r="D1045" s="427" t="s">
        <v>1251</v>
      </c>
      <c r="E1045" s="316" t="s">
        <v>7385</v>
      </c>
      <c r="F1045" s="316" t="s">
        <v>7082</v>
      </c>
      <c r="G1045" s="46"/>
      <c r="H1045" s="316" t="s">
        <v>7310</v>
      </c>
      <c r="I1045" s="46"/>
      <c r="J1045" s="316" t="s">
        <v>7165</v>
      </c>
      <c r="K1045" s="316" t="s">
        <v>1259</v>
      </c>
      <c r="L1045" s="427" t="s">
        <v>1256</v>
      </c>
      <c r="M1045" s="427" t="s">
        <v>7158</v>
      </c>
      <c r="N1045" s="427" t="s">
        <v>1261</v>
      </c>
      <c r="O1045" s="318">
        <v>11</v>
      </c>
      <c r="P1045" s="318">
        <v>11</v>
      </c>
      <c r="Q1045" s="322" t="s">
        <v>7384</v>
      </c>
      <c r="R1045" s="47"/>
      <c r="S1045" s="47">
        <v>0</v>
      </c>
      <c r="T1045" s="47">
        <v>0</v>
      </c>
      <c r="U1045" s="47">
        <v>11</v>
      </c>
      <c r="V1045" s="47">
        <v>66</v>
      </c>
      <c r="W1045" s="47">
        <v>66</v>
      </c>
      <c r="X1045" s="47">
        <v>11</v>
      </c>
      <c r="Y1045" s="47">
        <v>11</v>
      </c>
      <c r="Z1045" s="47">
        <v>0</v>
      </c>
      <c r="AA1045" s="47">
        <v>0</v>
      </c>
      <c r="AB1045" s="47">
        <v>11</v>
      </c>
      <c r="AC1045" s="47">
        <v>11</v>
      </c>
      <c r="AD1045" s="47">
        <v>0</v>
      </c>
      <c r="AE1045" s="47">
        <v>0</v>
      </c>
      <c r="AF1045" s="47">
        <v>0</v>
      </c>
      <c r="AG1045" s="47">
        <v>0</v>
      </c>
      <c r="AH1045" s="47">
        <v>0</v>
      </c>
      <c r="AI1045" s="47">
        <v>0</v>
      </c>
      <c r="AJ1045" s="47">
        <v>0</v>
      </c>
      <c r="AK1045" s="47">
        <v>0</v>
      </c>
      <c r="AL1045" s="114">
        <v>0</v>
      </c>
      <c r="AM1045" s="47">
        <v>0</v>
      </c>
      <c r="AN1045" s="114">
        <v>0</v>
      </c>
      <c r="AO1045" s="47">
        <v>0</v>
      </c>
      <c r="AP1045" s="47">
        <v>0</v>
      </c>
      <c r="AQ1045" s="47"/>
    </row>
    <row r="1046" spans="1:43" s="414" customFormat="1" ht="12.75" customHeight="1">
      <c r="A1046" s="157">
        <v>1045</v>
      </c>
      <c r="B1046" s="429">
        <v>42306</v>
      </c>
      <c r="C1046" s="427" t="s">
        <v>1321</v>
      </c>
      <c r="D1046" s="427" t="s">
        <v>1251</v>
      </c>
      <c r="E1046" s="316" t="s">
        <v>1308</v>
      </c>
      <c r="F1046" s="316" t="s">
        <v>7095</v>
      </c>
      <c r="G1046" s="46"/>
      <c r="H1046" s="316" t="s">
        <v>7307</v>
      </c>
      <c r="I1046" s="46"/>
      <c r="J1046" s="316" t="s">
        <v>7171</v>
      </c>
      <c r="K1046" s="316" t="s">
        <v>1259</v>
      </c>
      <c r="L1046" s="427" t="s">
        <v>1256</v>
      </c>
      <c r="M1046" s="427" t="s">
        <v>7158</v>
      </c>
      <c r="N1046" s="427" t="s">
        <v>1261</v>
      </c>
      <c r="O1046" s="318">
        <v>100</v>
      </c>
      <c r="P1046" s="318">
        <v>100</v>
      </c>
      <c r="Q1046" s="322" t="s">
        <v>7384</v>
      </c>
      <c r="R1046" s="47"/>
      <c r="S1046" s="47">
        <v>0</v>
      </c>
      <c r="T1046" s="47">
        <v>0</v>
      </c>
      <c r="U1046" s="47">
        <v>100</v>
      </c>
      <c r="V1046" s="47">
        <v>600</v>
      </c>
      <c r="W1046" s="47">
        <v>600</v>
      </c>
      <c r="X1046" s="47">
        <v>100</v>
      </c>
      <c r="Y1046" s="47">
        <v>100</v>
      </c>
      <c r="Z1046" s="47">
        <v>0</v>
      </c>
      <c r="AA1046" s="47">
        <v>0</v>
      </c>
      <c r="AB1046" s="47">
        <v>100</v>
      </c>
      <c r="AC1046" s="47">
        <v>100</v>
      </c>
      <c r="AD1046" s="47">
        <v>0</v>
      </c>
      <c r="AE1046" s="47">
        <v>0</v>
      </c>
      <c r="AF1046" s="47">
        <v>0</v>
      </c>
      <c r="AG1046" s="47">
        <v>0</v>
      </c>
      <c r="AH1046" s="47">
        <v>0</v>
      </c>
      <c r="AI1046" s="47">
        <v>0</v>
      </c>
      <c r="AJ1046" s="47">
        <v>0</v>
      </c>
      <c r="AK1046" s="47">
        <v>0</v>
      </c>
      <c r="AL1046" s="114">
        <v>0</v>
      </c>
      <c r="AM1046" s="47">
        <v>0</v>
      </c>
      <c r="AN1046" s="114">
        <v>0</v>
      </c>
      <c r="AO1046" s="47">
        <v>0</v>
      </c>
      <c r="AP1046" s="47">
        <v>0</v>
      </c>
      <c r="AQ1046" s="47"/>
    </row>
    <row r="1047" spans="1:43" s="414" customFormat="1" ht="12.75" customHeight="1">
      <c r="A1047" s="157">
        <v>1046</v>
      </c>
      <c r="B1047" s="429">
        <v>42306</v>
      </c>
      <c r="C1047" s="427" t="s">
        <v>1321</v>
      </c>
      <c r="D1047" s="427" t="s">
        <v>1251</v>
      </c>
      <c r="E1047" s="316" t="s">
        <v>1308</v>
      </c>
      <c r="F1047" s="316" t="s">
        <v>7095</v>
      </c>
      <c r="G1047" s="46"/>
      <c r="H1047" s="316" t="s">
        <v>7329</v>
      </c>
      <c r="I1047" s="46"/>
      <c r="J1047" s="316" t="s">
        <v>7165</v>
      </c>
      <c r="K1047" s="316" t="s">
        <v>7126</v>
      </c>
      <c r="L1047" s="427" t="s">
        <v>1256</v>
      </c>
      <c r="M1047" s="427" t="s">
        <v>7158</v>
      </c>
      <c r="N1047" s="427" t="s">
        <v>1261</v>
      </c>
      <c r="O1047" s="325">
        <v>1700</v>
      </c>
      <c r="P1047" s="173"/>
      <c r="Q1047" s="322" t="s">
        <v>7384</v>
      </c>
      <c r="R1047" s="47"/>
      <c r="S1047" s="47">
        <v>0</v>
      </c>
      <c r="T1047" s="47">
        <v>0</v>
      </c>
      <c r="U1047" s="47">
        <v>1700</v>
      </c>
      <c r="V1047" s="47">
        <v>0</v>
      </c>
      <c r="W1047" s="47">
        <v>10200</v>
      </c>
      <c r="X1047" s="47">
        <v>0</v>
      </c>
      <c r="Y1047" s="47">
        <v>1700</v>
      </c>
      <c r="Z1047" s="47">
        <v>0</v>
      </c>
      <c r="AA1047" s="47">
        <v>1700</v>
      </c>
      <c r="AB1047" s="47">
        <v>0</v>
      </c>
      <c r="AC1047" s="47">
        <v>0</v>
      </c>
      <c r="AD1047" s="47">
        <v>0</v>
      </c>
      <c r="AE1047" s="47">
        <v>0</v>
      </c>
      <c r="AF1047" s="47">
        <v>0</v>
      </c>
      <c r="AG1047" s="47">
        <v>0</v>
      </c>
      <c r="AH1047" s="47">
        <v>0</v>
      </c>
      <c r="AI1047" s="47">
        <v>0</v>
      </c>
      <c r="AJ1047" s="47">
        <v>0</v>
      </c>
      <c r="AK1047" s="47">
        <v>0</v>
      </c>
      <c r="AL1047" s="114">
        <v>0</v>
      </c>
      <c r="AM1047" s="47">
        <v>0</v>
      </c>
      <c r="AN1047" s="114">
        <v>0</v>
      </c>
      <c r="AO1047" s="47">
        <v>0</v>
      </c>
      <c r="AP1047" s="47">
        <v>0</v>
      </c>
      <c r="AQ1047" s="47"/>
    </row>
    <row r="1048" spans="1:43" s="414" customFormat="1" ht="12.75" customHeight="1">
      <c r="A1048" s="157">
        <v>1047</v>
      </c>
      <c r="B1048" s="429">
        <v>42306</v>
      </c>
      <c r="C1048" s="427" t="s">
        <v>1321</v>
      </c>
      <c r="D1048" s="427" t="s">
        <v>1251</v>
      </c>
      <c r="E1048" s="316" t="s">
        <v>1308</v>
      </c>
      <c r="F1048" s="316" t="s">
        <v>1347</v>
      </c>
      <c r="G1048" s="46"/>
      <c r="H1048" s="316" t="s">
        <v>7386</v>
      </c>
      <c r="I1048" s="46"/>
      <c r="J1048" s="316" t="s">
        <v>7323</v>
      </c>
      <c r="K1048" s="316" t="s">
        <v>7126</v>
      </c>
      <c r="L1048" s="427" t="s">
        <v>1256</v>
      </c>
      <c r="M1048" s="427" t="s">
        <v>7158</v>
      </c>
      <c r="N1048" s="427" t="s">
        <v>1261</v>
      </c>
      <c r="O1048" s="325">
        <v>748</v>
      </c>
      <c r="P1048" s="173"/>
      <c r="Q1048" s="322" t="s">
        <v>7388</v>
      </c>
      <c r="R1048" s="47"/>
      <c r="S1048" s="47">
        <v>0</v>
      </c>
      <c r="T1048" s="47">
        <v>0</v>
      </c>
      <c r="U1048" s="47">
        <v>748</v>
      </c>
      <c r="V1048" s="47">
        <v>0</v>
      </c>
      <c r="W1048" s="47">
        <v>0</v>
      </c>
      <c r="X1048" s="47">
        <v>0</v>
      </c>
      <c r="Y1048" s="47">
        <v>0</v>
      </c>
      <c r="Z1048" s="47">
        <v>0</v>
      </c>
      <c r="AA1048" s="47">
        <v>0</v>
      </c>
      <c r="AB1048" s="47">
        <v>0</v>
      </c>
      <c r="AC1048" s="47">
        <v>0</v>
      </c>
      <c r="AD1048" s="47">
        <v>0</v>
      </c>
      <c r="AE1048" s="47">
        <v>0</v>
      </c>
      <c r="AF1048" s="47">
        <v>0</v>
      </c>
      <c r="AG1048" s="47">
        <v>0</v>
      </c>
      <c r="AH1048" s="47">
        <v>0</v>
      </c>
      <c r="AI1048" s="47">
        <v>0</v>
      </c>
      <c r="AJ1048" s="47">
        <v>0</v>
      </c>
      <c r="AK1048" s="47">
        <v>0</v>
      </c>
      <c r="AL1048" s="114">
        <v>0</v>
      </c>
      <c r="AM1048" s="47">
        <v>0</v>
      </c>
      <c r="AN1048" s="114">
        <v>0</v>
      </c>
      <c r="AO1048" s="47">
        <v>0</v>
      </c>
      <c r="AP1048" s="47">
        <v>0</v>
      </c>
      <c r="AQ1048" s="47"/>
    </row>
    <row r="1049" spans="1:43" s="414" customFormat="1" ht="12.75" customHeight="1">
      <c r="A1049" s="157">
        <v>1048</v>
      </c>
      <c r="B1049" s="429">
        <v>42307</v>
      </c>
      <c r="C1049" s="427" t="s">
        <v>1321</v>
      </c>
      <c r="D1049" s="427" t="s">
        <v>1251</v>
      </c>
      <c r="E1049" s="316" t="s">
        <v>1321</v>
      </c>
      <c r="F1049" s="316" t="s">
        <v>7101</v>
      </c>
      <c r="G1049" s="46"/>
      <c r="H1049" s="316" t="s">
        <v>7339</v>
      </c>
      <c r="I1049" s="46"/>
      <c r="J1049" s="316" t="s">
        <v>7168</v>
      </c>
      <c r="K1049" s="316" t="s">
        <v>1259</v>
      </c>
      <c r="L1049" s="427" t="s">
        <v>1256</v>
      </c>
      <c r="M1049" s="427" t="s">
        <v>7158</v>
      </c>
      <c r="N1049" s="427" t="s">
        <v>1261</v>
      </c>
      <c r="O1049" s="318">
        <v>38</v>
      </c>
      <c r="P1049" s="318">
        <v>38</v>
      </c>
      <c r="Q1049" s="322" t="s">
        <v>7384</v>
      </c>
      <c r="R1049" s="47"/>
      <c r="S1049" s="47">
        <v>0</v>
      </c>
      <c r="T1049" s="47">
        <v>0</v>
      </c>
      <c r="U1049" s="47">
        <v>38</v>
      </c>
      <c r="V1049" s="47">
        <v>114</v>
      </c>
      <c r="W1049" s="47">
        <v>228</v>
      </c>
      <c r="X1049" s="47">
        <v>38</v>
      </c>
      <c r="Y1049" s="47">
        <v>0</v>
      </c>
      <c r="Z1049" s="47">
        <v>0</v>
      </c>
      <c r="AA1049" s="47">
        <v>0</v>
      </c>
      <c r="AB1049" s="47">
        <v>38</v>
      </c>
      <c r="AC1049" s="47">
        <v>38</v>
      </c>
      <c r="AD1049" s="47">
        <v>0</v>
      </c>
      <c r="AE1049" s="47">
        <v>0</v>
      </c>
      <c r="AF1049" s="47">
        <v>0</v>
      </c>
      <c r="AG1049" s="47">
        <v>0</v>
      </c>
      <c r="AH1049" s="47">
        <v>0</v>
      </c>
      <c r="AI1049" s="47">
        <v>38</v>
      </c>
      <c r="AJ1049" s="47">
        <v>0</v>
      </c>
      <c r="AK1049" s="47">
        <v>0</v>
      </c>
      <c r="AL1049" s="114">
        <v>0</v>
      </c>
      <c r="AM1049" s="47">
        <v>0</v>
      </c>
      <c r="AN1049" s="114">
        <v>0</v>
      </c>
      <c r="AO1049" s="47">
        <v>0</v>
      </c>
      <c r="AP1049" s="47">
        <v>0</v>
      </c>
      <c r="AQ1049" s="47"/>
    </row>
    <row r="1050" spans="1:43" s="414" customFormat="1" ht="12.75" customHeight="1">
      <c r="A1050" s="157">
        <v>1049</v>
      </c>
      <c r="B1050" s="429">
        <v>42307</v>
      </c>
      <c r="C1050" s="427" t="s">
        <v>1321</v>
      </c>
      <c r="D1050" s="427" t="s">
        <v>1251</v>
      </c>
      <c r="E1050" s="316" t="s">
        <v>1321</v>
      </c>
      <c r="F1050" s="316" t="s">
        <v>7101</v>
      </c>
      <c r="G1050" s="46"/>
      <c r="H1050" s="316" t="s">
        <v>7339</v>
      </c>
      <c r="I1050" s="46"/>
      <c r="J1050" s="316" t="s">
        <v>7168</v>
      </c>
      <c r="K1050" s="316" t="s">
        <v>1259</v>
      </c>
      <c r="L1050" s="427" t="s">
        <v>1256</v>
      </c>
      <c r="M1050" s="427" t="s">
        <v>7158</v>
      </c>
      <c r="N1050" s="427" t="s">
        <v>1261</v>
      </c>
      <c r="O1050" s="318">
        <v>30</v>
      </c>
      <c r="P1050" s="318">
        <v>30</v>
      </c>
      <c r="Q1050" s="322" t="s">
        <v>7384</v>
      </c>
      <c r="R1050" s="47"/>
      <c r="S1050" s="47">
        <v>0</v>
      </c>
      <c r="T1050" s="47">
        <v>0</v>
      </c>
      <c r="U1050" s="47">
        <v>30</v>
      </c>
      <c r="V1050" s="47">
        <v>90</v>
      </c>
      <c r="W1050" s="47">
        <v>180</v>
      </c>
      <c r="X1050" s="47">
        <v>30</v>
      </c>
      <c r="Y1050" s="47">
        <v>0</v>
      </c>
      <c r="Z1050" s="47">
        <v>0</v>
      </c>
      <c r="AA1050" s="47">
        <v>0</v>
      </c>
      <c r="AB1050" s="47">
        <v>30</v>
      </c>
      <c r="AC1050" s="47">
        <v>30</v>
      </c>
      <c r="AD1050" s="47">
        <v>0</v>
      </c>
      <c r="AE1050" s="47">
        <v>0</v>
      </c>
      <c r="AF1050" s="47">
        <v>0</v>
      </c>
      <c r="AG1050" s="47">
        <v>0</v>
      </c>
      <c r="AH1050" s="47">
        <v>0</v>
      </c>
      <c r="AI1050" s="47">
        <v>30</v>
      </c>
      <c r="AJ1050" s="47">
        <v>0</v>
      </c>
      <c r="AK1050" s="47">
        <v>0</v>
      </c>
      <c r="AL1050" s="114">
        <v>0</v>
      </c>
      <c r="AM1050" s="47">
        <v>0</v>
      </c>
      <c r="AN1050" s="114">
        <v>0</v>
      </c>
      <c r="AO1050" s="47">
        <v>0</v>
      </c>
      <c r="AP1050" s="47">
        <v>0</v>
      </c>
      <c r="AQ1050" s="47"/>
    </row>
    <row r="1051" spans="1:43" s="414" customFormat="1" ht="12.75" customHeight="1">
      <c r="A1051" s="157">
        <v>1050</v>
      </c>
      <c r="B1051" s="429">
        <v>42307</v>
      </c>
      <c r="C1051" s="427" t="s">
        <v>1321</v>
      </c>
      <c r="D1051" s="427" t="s">
        <v>1251</v>
      </c>
      <c r="E1051" s="316" t="s">
        <v>1321</v>
      </c>
      <c r="F1051" s="316" t="s">
        <v>7101</v>
      </c>
      <c r="G1051" s="46"/>
      <c r="H1051" s="316" t="s">
        <v>7339</v>
      </c>
      <c r="I1051" s="46"/>
      <c r="J1051" s="316" t="s">
        <v>7168</v>
      </c>
      <c r="K1051" s="316" t="s">
        <v>1259</v>
      </c>
      <c r="L1051" s="427" t="s">
        <v>1256</v>
      </c>
      <c r="M1051" s="427" t="s">
        <v>7158</v>
      </c>
      <c r="N1051" s="427" t="s">
        <v>1261</v>
      </c>
      <c r="O1051" s="318">
        <v>11</v>
      </c>
      <c r="P1051" s="318">
        <v>11</v>
      </c>
      <c r="Q1051" s="322" t="s">
        <v>7384</v>
      </c>
      <c r="R1051" s="47"/>
      <c r="S1051" s="47">
        <v>0</v>
      </c>
      <c r="T1051" s="47">
        <v>0</v>
      </c>
      <c r="U1051" s="47">
        <v>11</v>
      </c>
      <c r="V1051" s="47">
        <v>33</v>
      </c>
      <c r="W1051" s="47">
        <v>66</v>
      </c>
      <c r="X1051" s="47">
        <v>11</v>
      </c>
      <c r="Y1051" s="47">
        <v>0</v>
      </c>
      <c r="Z1051" s="47">
        <v>0</v>
      </c>
      <c r="AA1051" s="47">
        <v>0</v>
      </c>
      <c r="AB1051" s="47">
        <v>11</v>
      </c>
      <c r="AC1051" s="47">
        <v>11</v>
      </c>
      <c r="AD1051" s="47">
        <v>0</v>
      </c>
      <c r="AE1051" s="47">
        <v>0</v>
      </c>
      <c r="AF1051" s="47">
        <v>0</v>
      </c>
      <c r="AG1051" s="47">
        <v>0</v>
      </c>
      <c r="AH1051" s="47">
        <v>0</v>
      </c>
      <c r="AI1051" s="47">
        <v>11</v>
      </c>
      <c r="AJ1051" s="47">
        <v>0</v>
      </c>
      <c r="AK1051" s="47">
        <v>0</v>
      </c>
      <c r="AL1051" s="114">
        <v>0</v>
      </c>
      <c r="AM1051" s="47">
        <v>0</v>
      </c>
      <c r="AN1051" s="114">
        <v>0</v>
      </c>
      <c r="AO1051" s="47">
        <v>0</v>
      </c>
      <c r="AP1051" s="47">
        <v>0</v>
      </c>
      <c r="AQ1051" s="47"/>
    </row>
    <row r="1052" spans="1:43" s="414" customFormat="1" ht="12.75" customHeight="1">
      <c r="A1052" s="157">
        <v>1051</v>
      </c>
      <c r="B1052" s="429">
        <v>42307</v>
      </c>
      <c r="C1052" s="427" t="s">
        <v>1321</v>
      </c>
      <c r="D1052" s="427" t="s">
        <v>1251</v>
      </c>
      <c r="E1052" s="316" t="s">
        <v>1321</v>
      </c>
      <c r="F1052" s="316" t="s">
        <v>7101</v>
      </c>
      <c r="G1052" s="46"/>
      <c r="H1052" s="316" t="s">
        <v>7314</v>
      </c>
      <c r="I1052" s="46"/>
      <c r="J1052" s="316" t="s">
        <v>7356</v>
      </c>
      <c r="K1052" s="316" t="s">
        <v>1259</v>
      </c>
      <c r="L1052" s="427" t="s">
        <v>1256</v>
      </c>
      <c r="M1052" s="427" t="s">
        <v>7158</v>
      </c>
      <c r="N1052" s="427" t="s">
        <v>1261</v>
      </c>
      <c r="O1052" s="325">
        <v>95</v>
      </c>
      <c r="P1052" s="173"/>
      <c r="Q1052" s="322" t="s">
        <v>7384</v>
      </c>
      <c r="R1052" s="47"/>
      <c r="S1052" s="47">
        <v>0</v>
      </c>
      <c r="T1052" s="47">
        <v>0</v>
      </c>
      <c r="U1052" s="47">
        <v>95</v>
      </c>
      <c r="V1052" s="47">
        <v>0</v>
      </c>
      <c r="W1052" s="47">
        <v>0</v>
      </c>
      <c r="X1052" s="47">
        <v>0</v>
      </c>
      <c r="Y1052" s="47">
        <v>0</v>
      </c>
      <c r="Z1052" s="47">
        <v>0</v>
      </c>
      <c r="AA1052" s="47">
        <v>0</v>
      </c>
      <c r="AB1052" s="47">
        <v>0</v>
      </c>
      <c r="AC1052" s="47">
        <v>0</v>
      </c>
      <c r="AD1052" s="47">
        <v>0</v>
      </c>
      <c r="AE1052" s="47">
        <v>0</v>
      </c>
      <c r="AF1052" s="47">
        <v>0</v>
      </c>
      <c r="AG1052" s="47">
        <v>0</v>
      </c>
      <c r="AH1052" s="47">
        <v>0</v>
      </c>
      <c r="AI1052" s="47">
        <v>0</v>
      </c>
      <c r="AJ1052" s="47">
        <v>0</v>
      </c>
      <c r="AK1052" s="47">
        <v>0</v>
      </c>
      <c r="AL1052" s="114">
        <v>0</v>
      </c>
      <c r="AM1052" s="47">
        <v>0</v>
      </c>
      <c r="AN1052" s="114">
        <v>0</v>
      </c>
      <c r="AO1052" s="47">
        <v>0</v>
      </c>
      <c r="AP1052" s="47">
        <v>0</v>
      </c>
      <c r="AQ1052" s="47"/>
    </row>
    <row r="1053" spans="1:43" s="414" customFormat="1" ht="12.75" customHeight="1">
      <c r="A1053" s="157">
        <v>1052</v>
      </c>
      <c r="B1053" s="429">
        <v>42307</v>
      </c>
      <c r="C1053" s="427" t="s">
        <v>1321</v>
      </c>
      <c r="D1053" s="427" t="s">
        <v>1251</v>
      </c>
      <c r="E1053" s="316" t="s">
        <v>1321</v>
      </c>
      <c r="F1053" s="316" t="s">
        <v>7101</v>
      </c>
      <c r="G1053" s="46"/>
      <c r="H1053" s="316" t="s">
        <v>7314</v>
      </c>
      <c r="I1053" s="46"/>
      <c r="J1053" s="316" t="s">
        <v>7356</v>
      </c>
      <c r="K1053" s="316" t="s">
        <v>1259</v>
      </c>
      <c r="L1053" s="427" t="s">
        <v>1256</v>
      </c>
      <c r="M1053" s="427" t="s">
        <v>7158</v>
      </c>
      <c r="N1053" s="427" t="s">
        <v>1261</v>
      </c>
      <c r="O1053" s="325">
        <v>46</v>
      </c>
      <c r="P1053" s="173"/>
      <c r="Q1053" s="322" t="s">
        <v>7384</v>
      </c>
      <c r="R1053" s="47"/>
      <c r="S1053" s="47">
        <v>0</v>
      </c>
      <c r="T1053" s="47">
        <v>0</v>
      </c>
      <c r="U1053" s="47">
        <v>46</v>
      </c>
      <c r="V1053" s="47">
        <v>0</v>
      </c>
      <c r="W1053" s="47">
        <v>0</v>
      </c>
      <c r="X1053" s="47">
        <v>0</v>
      </c>
      <c r="Y1053" s="47">
        <v>0</v>
      </c>
      <c r="Z1053" s="47">
        <v>0</v>
      </c>
      <c r="AA1053" s="47">
        <v>0</v>
      </c>
      <c r="AB1053" s="47">
        <v>0</v>
      </c>
      <c r="AC1053" s="47">
        <v>0</v>
      </c>
      <c r="AD1053" s="47">
        <v>0</v>
      </c>
      <c r="AE1053" s="47">
        <v>0</v>
      </c>
      <c r="AF1053" s="47">
        <v>0</v>
      </c>
      <c r="AG1053" s="47">
        <v>0</v>
      </c>
      <c r="AH1053" s="47">
        <v>0</v>
      </c>
      <c r="AI1053" s="47">
        <v>0</v>
      </c>
      <c r="AJ1053" s="47">
        <v>0</v>
      </c>
      <c r="AK1053" s="47">
        <v>0</v>
      </c>
      <c r="AL1053" s="114">
        <v>0</v>
      </c>
      <c r="AM1053" s="47">
        <v>0</v>
      </c>
      <c r="AN1053" s="114">
        <v>0</v>
      </c>
      <c r="AO1053" s="47">
        <v>0</v>
      </c>
      <c r="AP1053" s="47">
        <v>0</v>
      </c>
      <c r="AQ1053" s="47"/>
    </row>
    <row r="1054" spans="1:43" s="414" customFormat="1" ht="12.75" customHeight="1">
      <c r="A1054" s="157">
        <v>1053</v>
      </c>
      <c r="B1054" s="429">
        <v>42307</v>
      </c>
      <c r="C1054" s="427" t="s">
        <v>1321</v>
      </c>
      <c r="D1054" s="427" t="s">
        <v>1251</v>
      </c>
      <c r="E1054" s="316" t="s">
        <v>7385</v>
      </c>
      <c r="F1054" s="316" t="s">
        <v>7082</v>
      </c>
      <c r="G1054" s="46"/>
      <c r="H1054" s="316" t="s">
        <v>7310</v>
      </c>
      <c r="I1054" s="46"/>
      <c r="J1054" s="316" t="s">
        <v>1262</v>
      </c>
      <c r="K1054" s="316" t="s">
        <v>1259</v>
      </c>
      <c r="L1054" s="427" t="s">
        <v>1256</v>
      </c>
      <c r="M1054" s="427" t="s">
        <v>7158</v>
      </c>
      <c r="N1054" s="427" t="s">
        <v>1261</v>
      </c>
      <c r="O1054" s="318">
        <v>166</v>
      </c>
      <c r="P1054" s="318">
        <v>166</v>
      </c>
      <c r="Q1054" s="322" t="s">
        <v>7384</v>
      </c>
      <c r="R1054" s="47"/>
      <c r="S1054" s="47">
        <v>0</v>
      </c>
      <c r="T1054" s="47">
        <v>0</v>
      </c>
      <c r="U1054" s="47">
        <v>166</v>
      </c>
      <c r="V1054" s="47">
        <v>996</v>
      </c>
      <c r="W1054" s="47">
        <v>996</v>
      </c>
      <c r="X1054" s="47">
        <v>166</v>
      </c>
      <c r="Y1054" s="47">
        <v>166</v>
      </c>
      <c r="Z1054" s="47">
        <v>0</v>
      </c>
      <c r="AA1054" s="47">
        <v>0</v>
      </c>
      <c r="AB1054" s="47">
        <v>166</v>
      </c>
      <c r="AC1054" s="47">
        <v>166</v>
      </c>
      <c r="AD1054" s="47">
        <v>0</v>
      </c>
      <c r="AE1054" s="47">
        <v>0</v>
      </c>
      <c r="AF1054" s="47">
        <v>0</v>
      </c>
      <c r="AG1054" s="47">
        <v>0</v>
      </c>
      <c r="AH1054" s="47">
        <v>0</v>
      </c>
      <c r="AI1054" s="47">
        <v>0</v>
      </c>
      <c r="AJ1054" s="47">
        <v>0</v>
      </c>
      <c r="AK1054" s="47">
        <v>0</v>
      </c>
      <c r="AL1054" s="114">
        <v>0</v>
      </c>
      <c r="AM1054" s="47">
        <v>0</v>
      </c>
      <c r="AN1054" s="114">
        <v>0</v>
      </c>
      <c r="AO1054" s="47">
        <v>0</v>
      </c>
      <c r="AP1054" s="47">
        <v>0</v>
      </c>
      <c r="AQ1054" s="47"/>
    </row>
    <row r="1055" spans="1:43" s="414" customFormat="1" ht="12.75" customHeight="1">
      <c r="A1055" s="157">
        <v>1054</v>
      </c>
      <c r="B1055" s="429">
        <v>42308</v>
      </c>
      <c r="C1055" s="427" t="s">
        <v>1321</v>
      </c>
      <c r="D1055" s="427" t="s">
        <v>1251</v>
      </c>
      <c r="E1055" s="316" t="s">
        <v>1321</v>
      </c>
      <c r="F1055" s="316" t="s">
        <v>7101</v>
      </c>
      <c r="G1055" s="46"/>
      <c r="H1055" s="316" t="s">
        <v>7339</v>
      </c>
      <c r="I1055" s="46"/>
      <c r="J1055" s="316" t="s">
        <v>7169</v>
      </c>
      <c r="K1055" s="316" t="s">
        <v>1259</v>
      </c>
      <c r="L1055" s="427" t="s">
        <v>1256</v>
      </c>
      <c r="M1055" s="427" t="s">
        <v>7158</v>
      </c>
      <c r="N1055" s="427" t="s">
        <v>1261</v>
      </c>
      <c r="O1055" s="318">
        <v>100</v>
      </c>
      <c r="P1055" s="318">
        <v>100</v>
      </c>
      <c r="Q1055" s="322" t="s">
        <v>7384</v>
      </c>
      <c r="R1055" s="47"/>
      <c r="S1055" s="47">
        <v>0</v>
      </c>
      <c r="T1055" s="47">
        <v>0</v>
      </c>
      <c r="U1055" s="47">
        <v>100</v>
      </c>
      <c r="V1055" s="47">
        <v>300</v>
      </c>
      <c r="W1055" s="47">
        <v>600</v>
      </c>
      <c r="X1055" s="47">
        <v>100</v>
      </c>
      <c r="Y1055" s="47">
        <v>0</v>
      </c>
      <c r="Z1055" s="47">
        <v>0</v>
      </c>
      <c r="AA1055" s="47">
        <v>0</v>
      </c>
      <c r="AB1055" s="47">
        <v>100</v>
      </c>
      <c r="AC1055" s="47">
        <v>100</v>
      </c>
      <c r="AD1055" s="47">
        <v>0</v>
      </c>
      <c r="AE1055" s="47">
        <v>0</v>
      </c>
      <c r="AF1055" s="47">
        <v>0</v>
      </c>
      <c r="AG1055" s="47">
        <v>0</v>
      </c>
      <c r="AH1055" s="47">
        <v>0</v>
      </c>
      <c r="AI1055" s="47">
        <v>100</v>
      </c>
      <c r="AJ1055" s="47">
        <v>0</v>
      </c>
      <c r="AK1055" s="47">
        <v>0</v>
      </c>
      <c r="AL1055" s="114">
        <v>0</v>
      </c>
      <c r="AM1055" s="47">
        <v>0</v>
      </c>
      <c r="AN1055" s="114">
        <v>0</v>
      </c>
      <c r="AO1055" s="47">
        <v>0</v>
      </c>
      <c r="AP1055" s="47">
        <v>0</v>
      </c>
      <c r="AQ1055" s="47"/>
    </row>
    <row r="1056" spans="1:43" s="414" customFormat="1" ht="12.75" customHeight="1">
      <c r="A1056" s="157">
        <v>1055</v>
      </c>
      <c r="B1056" s="429">
        <v>42308</v>
      </c>
      <c r="C1056" s="427" t="s">
        <v>1321</v>
      </c>
      <c r="D1056" s="427" t="s">
        <v>1251</v>
      </c>
      <c r="E1056" s="316" t="s">
        <v>1321</v>
      </c>
      <c r="F1056" s="316" t="s">
        <v>7101</v>
      </c>
      <c r="G1056" s="46"/>
      <c r="H1056" s="316" t="s">
        <v>7339</v>
      </c>
      <c r="I1056" s="46"/>
      <c r="J1056" s="316" t="s">
        <v>7356</v>
      </c>
      <c r="K1056" s="316" t="s">
        <v>1259</v>
      </c>
      <c r="L1056" s="427" t="s">
        <v>1256</v>
      </c>
      <c r="M1056" s="427" t="s">
        <v>7158</v>
      </c>
      <c r="N1056" s="427" t="s">
        <v>1261</v>
      </c>
      <c r="O1056" s="318">
        <v>19</v>
      </c>
      <c r="P1056" s="318">
        <v>19</v>
      </c>
      <c r="Q1056" s="322" t="s">
        <v>7384</v>
      </c>
      <c r="R1056" s="47"/>
      <c r="S1056" s="47">
        <v>0</v>
      </c>
      <c r="T1056" s="47">
        <v>0</v>
      </c>
      <c r="U1056" s="47">
        <v>19</v>
      </c>
      <c r="V1056" s="47">
        <v>57</v>
      </c>
      <c r="W1056" s="47">
        <v>114</v>
      </c>
      <c r="X1056" s="47">
        <v>19</v>
      </c>
      <c r="Y1056" s="47">
        <v>0</v>
      </c>
      <c r="Z1056" s="47">
        <v>0</v>
      </c>
      <c r="AA1056" s="47">
        <v>0</v>
      </c>
      <c r="AB1056" s="47">
        <v>19</v>
      </c>
      <c r="AC1056" s="47">
        <v>19</v>
      </c>
      <c r="AD1056" s="47">
        <v>0</v>
      </c>
      <c r="AE1056" s="47">
        <v>0</v>
      </c>
      <c r="AF1056" s="47">
        <v>0</v>
      </c>
      <c r="AG1056" s="47">
        <v>0</v>
      </c>
      <c r="AH1056" s="47">
        <v>0</v>
      </c>
      <c r="AI1056" s="47">
        <v>19</v>
      </c>
      <c r="AJ1056" s="47">
        <v>0</v>
      </c>
      <c r="AK1056" s="47">
        <v>0</v>
      </c>
      <c r="AL1056" s="114">
        <v>0</v>
      </c>
      <c r="AM1056" s="47">
        <v>0</v>
      </c>
      <c r="AN1056" s="114">
        <v>0</v>
      </c>
      <c r="AO1056" s="47">
        <v>0</v>
      </c>
      <c r="AP1056" s="47">
        <v>0</v>
      </c>
      <c r="AQ1056" s="47"/>
    </row>
    <row r="1057" spans="1:43" s="414" customFormat="1" ht="12.75" customHeight="1">
      <c r="A1057" s="157">
        <v>1056</v>
      </c>
      <c r="B1057" s="429">
        <v>42308</v>
      </c>
      <c r="C1057" s="427" t="s">
        <v>1321</v>
      </c>
      <c r="D1057" s="427" t="s">
        <v>1251</v>
      </c>
      <c r="E1057" s="316" t="s">
        <v>1321</v>
      </c>
      <c r="F1057" s="316" t="s">
        <v>7101</v>
      </c>
      <c r="G1057" s="46"/>
      <c r="H1057" s="316" t="s">
        <v>7314</v>
      </c>
      <c r="I1057" s="46"/>
      <c r="J1057" s="316" t="s">
        <v>7356</v>
      </c>
      <c r="K1057" s="316" t="s">
        <v>1259</v>
      </c>
      <c r="L1057" s="427" t="s">
        <v>1256</v>
      </c>
      <c r="M1057" s="427" t="s">
        <v>7158</v>
      </c>
      <c r="N1057" s="427" t="s">
        <v>1261</v>
      </c>
      <c r="O1057" s="325">
        <v>261</v>
      </c>
      <c r="P1057" s="173"/>
      <c r="Q1057" s="322" t="s">
        <v>7384</v>
      </c>
      <c r="R1057" s="47"/>
      <c r="S1057" s="47">
        <v>0</v>
      </c>
      <c r="T1057" s="47">
        <v>0</v>
      </c>
      <c r="U1057" s="47">
        <v>261</v>
      </c>
      <c r="V1057" s="47">
        <v>0</v>
      </c>
      <c r="W1057" s="47">
        <v>0</v>
      </c>
      <c r="X1057" s="47">
        <v>0</v>
      </c>
      <c r="Y1057" s="47">
        <v>0</v>
      </c>
      <c r="Z1057" s="47">
        <v>0</v>
      </c>
      <c r="AA1057" s="47">
        <v>0</v>
      </c>
      <c r="AB1057" s="47">
        <v>0</v>
      </c>
      <c r="AC1057" s="47">
        <v>0</v>
      </c>
      <c r="AD1057" s="47">
        <v>0</v>
      </c>
      <c r="AE1057" s="47">
        <v>0</v>
      </c>
      <c r="AF1057" s="47">
        <v>0</v>
      </c>
      <c r="AG1057" s="47">
        <v>0</v>
      </c>
      <c r="AH1057" s="47">
        <v>0</v>
      </c>
      <c r="AI1057" s="47">
        <v>0</v>
      </c>
      <c r="AJ1057" s="47">
        <v>0</v>
      </c>
      <c r="AK1057" s="47">
        <v>0</v>
      </c>
      <c r="AL1057" s="114">
        <v>0</v>
      </c>
      <c r="AM1057" s="47">
        <v>0</v>
      </c>
      <c r="AN1057" s="114">
        <v>0</v>
      </c>
      <c r="AO1057" s="47">
        <v>0</v>
      </c>
      <c r="AP1057" s="47">
        <v>0</v>
      </c>
      <c r="AQ1057" s="47"/>
    </row>
    <row r="1058" spans="1:43" ht="12.75" customHeight="1">
      <c r="A1058" s="157">
        <v>1057</v>
      </c>
      <c r="B1058" s="341">
        <v>42308</v>
      </c>
      <c r="C1058" s="430" t="s">
        <v>1321</v>
      </c>
      <c r="D1058" s="430" t="s">
        <v>1251</v>
      </c>
      <c r="E1058" s="261" t="s">
        <v>1321</v>
      </c>
      <c r="F1058" s="261" t="s">
        <v>7101</v>
      </c>
      <c r="G1058" s="359"/>
      <c r="H1058" s="261" t="s">
        <v>7314</v>
      </c>
      <c r="I1058" s="359"/>
      <c r="J1058" s="261" t="s">
        <v>7356</v>
      </c>
      <c r="K1058" s="261" t="s">
        <v>1259</v>
      </c>
      <c r="L1058" s="427" t="s">
        <v>1256</v>
      </c>
      <c r="M1058" s="430" t="s">
        <v>7158</v>
      </c>
      <c r="N1058" s="430" t="s">
        <v>1261</v>
      </c>
      <c r="O1058" s="262">
        <v>115</v>
      </c>
      <c r="P1058" s="262">
        <v>115</v>
      </c>
      <c r="Q1058" s="260" t="s">
        <v>7384</v>
      </c>
      <c r="R1058" s="431"/>
      <c r="S1058" s="431">
        <v>0</v>
      </c>
      <c r="T1058" s="431">
        <v>0</v>
      </c>
      <c r="U1058" s="431">
        <v>115</v>
      </c>
      <c r="V1058" s="431">
        <v>345</v>
      </c>
      <c r="W1058" s="431">
        <v>690</v>
      </c>
      <c r="X1058" s="431">
        <v>115</v>
      </c>
      <c r="Y1058" s="431">
        <v>0</v>
      </c>
      <c r="Z1058" s="431">
        <v>0</v>
      </c>
      <c r="AA1058" s="431">
        <v>0</v>
      </c>
      <c r="AB1058" s="431">
        <v>115</v>
      </c>
      <c r="AC1058" s="431">
        <v>115</v>
      </c>
      <c r="AD1058" s="431">
        <v>0</v>
      </c>
      <c r="AE1058" s="431">
        <v>0</v>
      </c>
      <c r="AF1058" s="431">
        <v>0</v>
      </c>
      <c r="AG1058" s="431">
        <v>0</v>
      </c>
      <c r="AH1058" s="431">
        <v>0</v>
      </c>
      <c r="AI1058" s="431">
        <v>115</v>
      </c>
      <c r="AJ1058" s="431">
        <v>0</v>
      </c>
      <c r="AK1058" s="431">
        <v>0</v>
      </c>
      <c r="AL1058" s="432">
        <v>0</v>
      </c>
      <c r="AM1058" s="431">
        <v>0</v>
      </c>
      <c r="AN1058" s="432">
        <v>0</v>
      </c>
      <c r="AO1058" s="431">
        <v>0</v>
      </c>
      <c r="AP1058" s="431">
        <v>0</v>
      </c>
      <c r="AQ1058" s="431"/>
    </row>
    <row r="1059" spans="1:43" ht="12.75" customHeight="1">
      <c r="A1059" s="157">
        <v>1058</v>
      </c>
      <c r="B1059" s="341">
        <v>42308</v>
      </c>
      <c r="C1059" s="430" t="s">
        <v>1321</v>
      </c>
      <c r="D1059" s="430" t="s">
        <v>1251</v>
      </c>
      <c r="E1059" s="261" t="s">
        <v>1321</v>
      </c>
      <c r="F1059" s="261" t="s">
        <v>7101</v>
      </c>
      <c r="G1059" s="359"/>
      <c r="H1059" s="261" t="s">
        <v>7354</v>
      </c>
      <c r="I1059" s="359"/>
      <c r="J1059" s="261" t="s">
        <v>7172</v>
      </c>
      <c r="K1059" s="261" t="s">
        <v>1259</v>
      </c>
      <c r="L1059" s="427" t="s">
        <v>1256</v>
      </c>
      <c r="M1059" s="430" t="s">
        <v>7158</v>
      </c>
      <c r="N1059" s="430" t="s">
        <v>1261</v>
      </c>
      <c r="O1059" s="326">
        <v>165</v>
      </c>
      <c r="P1059" s="44"/>
      <c r="Q1059" s="260" t="s">
        <v>7384</v>
      </c>
      <c r="R1059" s="431"/>
      <c r="S1059" s="431">
        <v>0</v>
      </c>
      <c r="T1059" s="431">
        <v>0</v>
      </c>
      <c r="U1059" s="431">
        <v>165</v>
      </c>
      <c r="V1059" s="431">
        <v>0</v>
      </c>
      <c r="W1059" s="431">
        <v>0</v>
      </c>
      <c r="X1059" s="431">
        <v>0</v>
      </c>
      <c r="Y1059" s="431">
        <v>0</v>
      </c>
      <c r="Z1059" s="431">
        <v>0</v>
      </c>
      <c r="AA1059" s="431">
        <v>0</v>
      </c>
      <c r="AB1059" s="431">
        <v>0</v>
      </c>
      <c r="AC1059" s="431">
        <v>0</v>
      </c>
      <c r="AD1059" s="431">
        <v>0</v>
      </c>
      <c r="AE1059" s="431">
        <v>0</v>
      </c>
      <c r="AF1059" s="431">
        <v>0</v>
      </c>
      <c r="AG1059" s="431">
        <v>0</v>
      </c>
      <c r="AH1059" s="431"/>
      <c r="AI1059" s="431">
        <v>0</v>
      </c>
      <c r="AJ1059" s="431">
        <v>0</v>
      </c>
      <c r="AK1059" s="431">
        <v>0</v>
      </c>
      <c r="AL1059" s="432">
        <v>0</v>
      </c>
      <c r="AM1059" s="431">
        <v>0</v>
      </c>
      <c r="AN1059" s="432">
        <v>0</v>
      </c>
      <c r="AO1059" s="431">
        <v>0</v>
      </c>
      <c r="AP1059" s="431">
        <v>0</v>
      </c>
      <c r="AQ1059" s="431"/>
    </row>
    <row r="1060" spans="1:43" ht="13.5" customHeight="1">
      <c r="A1060" s="157">
        <v>1059</v>
      </c>
      <c r="B1060" s="341">
        <v>42308</v>
      </c>
      <c r="C1060" s="430" t="s">
        <v>1337</v>
      </c>
      <c r="D1060" s="430" t="s">
        <v>1250</v>
      </c>
      <c r="E1060" s="430" t="s">
        <v>1337</v>
      </c>
      <c r="F1060" s="430" t="s">
        <v>7095</v>
      </c>
      <c r="G1060" s="359"/>
      <c r="H1060" s="430" t="s">
        <v>7103</v>
      </c>
      <c r="I1060" s="359"/>
      <c r="J1060" s="430"/>
      <c r="K1060" s="430" t="s">
        <v>7126</v>
      </c>
      <c r="L1060" s="430" t="s">
        <v>1256</v>
      </c>
      <c r="M1060" s="112" t="s">
        <v>7159</v>
      </c>
      <c r="N1060" s="430" t="s">
        <v>7125</v>
      </c>
      <c r="O1060" s="113">
        <v>887</v>
      </c>
      <c r="P1060" s="113"/>
      <c r="Q1060" s="260" t="s">
        <v>7384</v>
      </c>
      <c r="R1060" s="113">
        <v>120</v>
      </c>
      <c r="S1060" s="223"/>
      <c r="T1060" s="223"/>
      <c r="U1060" s="223"/>
      <c r="V1060" s="223"/>
      <c r="W1060" s="223"/>
      <c r="X1060" s="223"/>
      <c r="Y1060" s="223"/>
      <c r="Z1060" s="223"/>
      <c r="AA1060" s="223"/>
      <c r="AB1060" s="223"/>
      <c r="AC1060" s="223"/>
      <c r="AD1060" s="223"/>
      <c r="AE1060" s="223"/>
      <c r="AF1060" s="223"/>
      <c r="AG1060" s="223"/>
      <c r="AH1060" s="223"/>
      <c r="AI1060" s="223"/>
      <c r="AJ1060" s="223"/>
      <c r="AK1060" s="223"/>
      <c r="AL1060" s="233"/>
      <c r="AM1060" s="223"/>
      <c r="AN1060" s="233"/>
      <c r="AO1060" s="223"/>
      <c r="AP1060" s="223"/>
      <c r="AQ1060" s="223"/>
    </row>
    <row r="1061" spans="1:43" ht="12.75" customHeight="1">
      <c r="A1061" s="157">
        <v>1060</v>
      </c>
      <c r="B1061" s="341">
        <v>42308</v>
      </c>
      <c r="C1061" s="430" t="s">
        <v>1337</v>
      </c>
      <c r="D1061" s="430" t="s">
        <v>1250</v>
      </c>
      <c r="E1061" s="430" t="s">
        <v>1337</v>
      </c>
      <c r="F1061" s="430" t="s">
        <v>7104</v>
      </c>
      <c r="G1061" s="359"/>
      <c r="H1061" s="430" t="s">
        <v>7325</v>
      </c>
      <c r="I1061" s="359"/>
      <c r="J1061" s="430"/>
      <c r="K1061" s="430" t="s">
        <v>7126</v>
      </c>
      <c r="L1061" s="430" t="s">
        <v>1256</v>
      </c>
      <c r="M1061" s="112" t="s">
        <v>7159</v>
      </c>
      <c r="N1061" s="430" t="s">
        <v>7125</v>
      </c>
      <c r="O1061" s="113">
        <v>1422</v>
      </c>
      <c r="P1061" s="113"/>
      <c r="Q1061" s="260" t="s">
        <v>7384</v>
      </c>
      <c r="R1061" s="113">
        <v>120</v>
      </c>
      <c r="S1061" s="223"/>
      <c r="T1061" s="223"/>
      <c r="U1061" s="223"/>
      <c r="V1061" s="223"/>
      <c r="W1061" s="223"/>
      <c r="X1061" s="223"/>
      <c r="Y1061" s="223"/>
      <c r="Z1061" s="223"/>
      <c r="AA1061" s="223"/>
      <c r="AB1061" s="223"/>
      <c r="AC1061" s="223"/>
      <c r="AD1061" s="223"/>
      <c r="AE1061" s="223"/>
      <c r="AF1061" s="223"/>
      <c r="AG1061" s="223"/>
      <c r="AH1061" s="223"/>
      <c r="AI1061" s="223"/>
      <c r="AJ1061" s="223"/>
      <c r="AK1061" s="223"/>
      <c r="AL1061" s="233"/>
      <c r="AM1061" s="223"/>
      <c r="AN1061" s="233"/>
      <c r="AO1061" s="223"/>
      <c r="AP1061" s="223"/>
      <c r="AQ1061" s="223"/>
    </row>
    <row r="1062" spans="1:43" ht="12.75" customHeight="1">
      <c r="A1062" s="157">
        <v>1061</v>
      </c>
      <c r="B1062" s="341">
        <v>42308</v>
      </c>
      <c r="C1062" s="430" t="s">
        <v>1301</v>
      </c>
      <c r="D1062" s="430" t="s">
        <v>1250</v>
      </c>
      <c r="E1062" s="430" t="s">
        <v>1301</v>
      </c>
      <c r="F1062" s="430" t="s">
        <v>7085</v>
      </c>
      <c r="G1062" s="359"/>
      <c r="H1062" s="430" t="s">
        <v>7394</v>
      </c>
      <c r="I1062" s="359"/>
      <c r="J1062" s="430"/>
      <c r="K1062" s="430" t="s">
        <v>7126</v>
      </c>
      <c r="L1062" s="427" t="s">
        <v>1256</v>
      </c>
      <c r="M1062" s="430" t="s">
        <v>7158</v>
      </c>
      <c r="N1062" s="430" t="s">
        <v>7125</v>
      </c>
      <c r="O1062" s="44">
        <v>534</v>
      </c>
      <c r="P1062" s="44"/>
      <c r="Q1062" s="260" t="s">
        <v>7384</v>
      </c>
      <c r="R1062" s="431"/>
      <c r="S1062" s="431">
        <v>0</v>
      </c>
      <c r="T1062" s="431">
        <v>0</v>
      </c>
      <c r="U1062" s="431">
        <v>0</v>
      </c>
      <c r="V1062" s="431">
        <v>0</v>
      </c>
      <c r="W1062" s="431">
        <v>0</v>
      </c>
      <c r="X1062" s="431">
        <v>0</v>
      </c>
      <c r="Y1062" s="431">
        <v>0</v>
      </c>
      <c r="Z1062" s="431">
        <v>0</v>
      </c>
      <c r="AA1062" s="431">
        <v>0</v>
      </c>
      <c r="AB1062" s="431">
        <v>0</v>
      </c>
      <c r="AC1062" s="431">
        <v>0</v>
      </c>
      <c r="AD1062" s="431">
        <v>0</v>
      </c>
      <c r="AE1062" s="431">
        <v>0</v>
      </c>
      <c r="AF1062" s="431">
        <v>0</v>
      </c>
      <c r="AG1062" s="431">
        <v>0</v>
      </c>
      <c r="AH1062" s="431">
        <v>0</v>
      </c>
      <c r="AI1062" s="431">
        <v>0</v>
      </c>
      <c r="AJ1062" s="431">
        <v>0</v>
      </c>
      <c r="AK1062" s="431">
        <v>0</v>
      </c>
      <c r="AL1062" s="432">
        <v>0</v>
      </c>
      <c r="AM1062" s="431">
        <v>0</v>
      </c>
      <c r="AN1062" s="432">
        <v>0</v>
      </c>
      <c r="AO1062" s="431">
        <v>0</v>
      </c>
      <c r="AP1062" s="431">
        <v>0</v>
      </c>
      <c r="AQ1062" s="431">
        <v>534</v>
      </c>
    </row>
    <row r="1063" spans="1:43" ht="12.75" customHeight="1">
      <c r="A1063" s="157">
        <v>1062</v>
      </c>
      <c r="B1063" s="341">
        <v>42308</v>
      </c>
      <c r="C1063" s="430" t="s">
        <v>1301</v>
      </c>
      <c r="D1063" s="430" t="s">
        <v>1250</v>
      </c>
      <c r="E1063" s="430" t="s">
        <v>1301</v>
      </c>
      <c r="F1063" s="430" t="s">
        <v>7085</v>
      </c>
      <c r="G1063" s="359"/>
      <c r="H1063" s="430" t="s">
        <v>7092</v>
      </c>
      <c r="I1063" s="359"/>
      <c r="J1063" s="430"/>
      <c r="K1063" s="430" t="s">
        <v>7126</v>
      </c>
      <c r="L1063" s="427" t="s">
        <v>1256</v>
      </c>
      <c r="M1063" s="430" t="s">
        <v>7158</v>
      </c>
      <c r="N1063" s="430" t="s">
        <v>7125</v>
      </c>
      <c r="O1063" s="44">
        <v>601</v>
      </c>
      <c r="P1063" s="44"/>
      <c r="Q1063" s="260" t="s">
        <v>7384</v>
      </c>
      <c r="R1063" s="431"/>
      <c r="S1063" s="431">
        <v>0</v>
      </c>
      <c r="T1063" s="431">
        <v>0</v>
      </c>
      <c r="U1063" s="431">
        <v>601</v>
      </c>
      <c r="V1063" s="431">
        <v>0</v>
      </c>
      <c r="W1063" s="431">
        <v>0</v>
      </c>
      <c r="X1063" s="431">
        <v>1203</v>
      </c>
      <c r="Y1063" s="431">
        <v>0</v>
      </c>
      <c r="Z1063" s="431">
        <v>0</v>
      </c>
      <c r="AA1063" s="431">
        <v>0</v>
      </c>
      <c r="AB1063" s="431">
        <v>0</v>
      </c>
      <c r="AC1063" s="431">
        <v>0</v>
      </c>
      <c r="AD1063" s="431">
        <v>0</v>
      </c>
      <c r="AE1063" s="431">
        <v>0</v>
      </c>
      <c r="AF1063" s="431">
        <v>0</v>
      </c>
      <c r="AG1063" s="431">
        <v>0</v>
      </c>
      <c r="AH1063" s="431">
        <v>1803</v>
      </c>
      <c r="AI1063" s="431">
        <v>0</v>
      </c>
      <c r="AJ1063" s="431">
        <v>0</v>
      </c>
      <c r="AK1063" s="431">
        <v>0</v>
      </c>
      <c r="AL1063" s="432">
        <v>0</v>
      </c>
      <c r="AM1063" s="431">
        <v>0</v>
      </c>
      <c r="AN1063" s="432">
        <v>0</v>
      </c>
      <c r="AO1063" s="431">
        <v>0</v>
      </c>
      <c r="AP1063" s="431">
        <v>0</v>
      </c>
      <c r="AQ1063" s="431">
        <v>1803</v>
      </c>
    </row>
    <row r="1064" spans="1:43" ht="12.75" customHeight="1">
      <c r="A1064" s="157">
        <v>1063</v>
      </c>
      <c r="B1064" s="341">
        <v>42308</v>
      </c>
      <c r="C1064" s="430" t="s">
        <v>1340</v>
      </c>
      <c r="D1064" s="430" t="s">
        <v>1250</v>
      </c>
      <c r="E1064" s="430" t="s">
        <v>1340</v>
      </c>
      <c r="F1064" s="430" t="s">
        <v>1349</v>
      </c>
      <c r="G1064" s="359"/>
      <c r="H1064" s="430" t="s">
        <v>7226</v>
      </c>
      <c r="I1064" s="359"/>
      <c r="J1064" s="430"/>
      <c r="K1064" s="430" t="s">
        <v>1259</v>
      </c>
      <c r="L1064" s="427" t="s">
        <v>1256</v>
      </c>
      <c r="M1064" s="430" t="s">
        <v>7158</v>
      </c>
      <c r="N1064" s="430" t="s">
        <v>7125</v>
      </c>
      <c r="O1064" s="431">
        <v>450</v>
      </c>
      <c r="P1064" s="422">
        <v>450</v>
      </c>
      <c r="Q1064" s="260" t="s">
        <v>7384</v>
      </c>
      <c r="R1064" s="431"/>
      <c r="S1064" s="431">
        <v>0</v>
      </c>
      <c r="T1064" s="431">
        <v>0</v>
      </c>
      <c r="U1064" s="431">
        <v>450</v>
      </c>
      <c r="V1064" s="431">
        <v>1350</v>
      </c>
      <c r="W1064" s="431">
        <v>2700</v>
      </c>
      <c r="X1064" s="431">
        <v>450</v>
      </c>
      <c r="Y1064" s="431">
        <v>450</v>
      </c>
      <c r="Z1064" s="431">
        <v>0</v>
      </c>
      <c r="AA1064" s="431">
        <v>0</v>
      </c>
      <c r="AB1064" s="431">
        <v>450</v>
      </c>
      <c r="AC1064" s="431">
        <v>0</v>
      </c>
      <c r="AD1064" s="431">
        <v>0</v>
      </c>
      <c r="AE1064" s="431">
        <v>0</v>
      </c>
      <c r="AF1064" s="431">
        <v>0</v>
      </c>
      <c r="AG1064" s="431">
        <v>0</v>
      </c>
      <c r="AH1064" s="431">
        <v>0</v>
      </c>
      <c r="AI1064" s="431">
        <v>0</v>
      </c>
      <c r="AJ1064" s="431">
        <v>0</v>
      </c>
      <c r="AK1064" s="431">
        <v>0</v>
      </c>
      <c r="AL1064" s="432">
        <v>0</v>
      </c>
      <c r="AM1064" s="431">
        <v>0</v>
      </c>
      <c r="AN1064" s="432">
        <v>0</v>
      </c>
      <c r="AO1064" s="431">
        <v>0</v>
      </c>
      <c r="AP1064" s="431">
        <v>0</v>
      </c>
      <c r="AQ1064" s="431">
        <v>0</v>
      </c>
    </row>
    <row r="1065" spans="1:43" ht="12.75" customHeight="1">
      <c r="A1065" s="157">
        <v>1064</v>
      </c>
      <c r="B1065" s="341">
        <v>42308</v>
      </c>
      <c r="C1065" s="430" t="s">
        <v>1307</v>
      </c>
      <c r="D1065" s="430" t="s">
        <v>1250</v>
      </c>
      <c r="E1065" s="430" t="s">
        <v>1307</v>
      </c>
      <c r="F1065" s="430" t="s">
        <v>7111</v>
      </c>
      <c r="G1065" s="359"/>
      <c r="H1065" s="430" t="s">
        <v>7112</v>
      </c>
      <c r="I1065" s="359"/>
      <c r="J1065" s="430"/>
      <c r="K1065" s="430" t="s">
        <v>7126</v>
      </c>
      <c r="L1065" s="427" t="s">
        <v>1256</v>
      </c>
      <c r="M1065" s="430" t="s">
        <v>7158</v>
      </c>
      <c r="N1065" s="430" t="s">
        <v>7125</v>
      </c>
      <c r="O1065" s="44">
        <v>530</v>
      </c>
      <c r="P1065" s="44"/>
      <c r="Q1065" s="260" t="s">
        <v>7384</v>
      </c>
      <c r="R1065" s="431"/>
      <c r="S1065" s="431">
        <v>0</v>
      </c>
      <c r="T1065" s="431">
        <v>0</v>
      </c>
      <c r="U1065" s="431">
        <v>0</v>
      </c>
      <c r="V1065" s="431">
        <v>0</v>
      </c>
      <c r="W1065" s="431">
        <v>0</v>
      </c>
      <c r="X1065" s="431">
        <v>0</v>
      </c>
      <c r="Y1065" s="431">
        <v>0</v>
      </c>
      <c r="Z1065" s="431">
        <v>0</v>
      </c>
      <c r="AA1065" s="431">
        <v>530</v>
      </c>
      <c r="AB1065" s="431">
        <v>530</v>
      </c>
      <c r="AC1065" s="431">
        <v>0</v>
      </c>
      <c r="AD1065" s="431">
        <v>0</v>
      </c>
      <c r="AE1065" s="431">
        <v>0</v>
      </c>
      <c r="AF1065" s="431">
        <v>0</v>
      </c>
      <c r="AG1065" s="431">
        <v>0</v>
      </c>
      <c r="AH1065" s="431">
        <v>0</v>
      </c>
      <c r="AI1065" s="431">
        <v>0</v>
      </c>
      <c r="AJ1065" s="431">
        <v>0</v>
      </c>
      <c r="AK1065" s="431">
        <v>0</v>
      </c>
      <c r="AL1065" s="432">
        <v>0</v>
      </c>
      <c r="AM1065" s="431">
        <v>0</v>
      </c>
      <c r="AN1065" s="432">
        <v>0</v>
      </c>
      <c r="AO1065" s="431">
        <v>0</v>
      </c>
      <c r="AP1065" s="431">
        <v>0</v>
      </c>
      <c r="AQ1065" s="431">
        <v>0</v>
      </c>
    </row>
    <row r="1066" spans="1:43" ht="12.75" customHeight="1">
      <c r="A1066" s="157">
        <v>1065</v>
      </c>
      <c r="B1066" s="341">
        <v>42308</v>
      </c>
      <c r="C1066" s="430" t="s">
        <v>1308</v>
      </c>
      <c r="D1066" s="430" t="s">
        <v>1250</v>
      </c>
      <c r="E1066" s="430" t="s">
        <v>1308</v>
      </c>
      <c r="F1066" s="430" t="s">
        <v>1347</v>
      </c>
      <c r="G1066" s="430" t="s">
        <v>1347</v>
      </c>
      <c r="H1066" s="430" t="s">
        <v>7232</v>
      </c>
      <c r="I1066" s="359"/>
      <c r="J1066" s="430"/>
      <c r="K1066" s="430" t="s">
        <v>1259</v>
      </c>
      <c r="L1066" s="427" t="s">
        <v>1256</v>
      </c>
      <c r="M1066" s="430" t="s">
        <v>7158</v>
      </c>
      <c r="N1066" s="430" t="s">
        <v>7125</v>
      </c>
      <c r="O1066" s="44">
        <v>242</v>
      </c>
      <c r="P1066" s="44"/>
      <c r="Q1066" s="260" t="s">
        <v>7384</v>
      </c>
      <c r="R1066" s="431"/>
      <c r="S1066" s="431">
        <v>0</v>
      </c>
      <c r="T1066" s="431">
        <v>0</v>
      </c>
      <c r="U1066" s="431">
        <v>0</v>
      </c>
      <c r="V1066" s="431">
        <v>1450</v>
      </c>
      <c r="W1066" s="431">
        <v>1450</v>
      </c>
      <c r="X1066" s="431">
        <v>0</v>
      </c>
      <c r="Y1066" s="431">
        <v>0</v>
      </c>
      <c r="Z1066" s="431">
        <v>0</v>
      </c>
      <c r="AA1066" s="431">
        <v>0</v>
      </c>
      <c r="AB1066" s="431">
        <v>0</v>
      </c>
      <c r="AC1066" s="431">
        <v>0</v>
      </c>
      <c r="AD1066" s="431">
        <v>0</v>
      </c>
      <c r="AE1066" s="431">
        <v>0</v>
      </c>
      <c r="AF1066" s="431">
        <v>0</v>
      </c>
      <c r="AG1066" s="431">
        <v>0</v>
      </c>
      <c r="AH1066" s="431">
        <v>0</v>
      </c>
      <c r="AI1066" s="431">
        <v>0</v>
      </c>
      <c r="AJ1066" s="431">
        <v>0</v>
      </c>
      <c r="AK1066" s="431">
        <v>0</v>
      </c>
      <c r="AL1066" s="431">
        <v>0</v>
      </c>
      <c r="AM1066" s="431">
        <v>0</v>
      </c>
      <c r="AN1066" s="431">
        <v>0</v>
      </c>
      <c r="AO1066" s="431">
        <v>0</v>
      </c>
      <c r="AP1066" s="431">
        <v>0</v>
      </c>
      <c r="AQ1066" s="431">
        <v>0</v>
      </c>
    </row>
    <row r="1067" spans="1:43" ht="12.75" customHeight="1">
      <c r="A1067" s="157">
        <v>1066</v>
      </c>
      <c r="B1067" s="341">
        <v>42308</v>
      </c>
      <c r="C1067" s="430" t="s">
        <v>1308</v>
      </c>
      <c r="D1067" s="430" t="s">
        <v>1250</v>
      </c>
      <c r="E1067" s="430" t="s">
        <v>1308</v>
      </c>
      <c r="F1067" s="430" t="s">
        <v>1347</v>
      </c>
      <c r="G1067" s="359"/>
      <c r="H1067" s="430" t="s">
        <v>7091</v>
      </c>
      <c r="I1067" s="359"/>
      <c r="J1067" s="430"/>
      <c r="K1067" s="430" t="s">
        <v>1259</v>
      </c>
      <c r="L1067" s="427" t="s">
        <v>1256</v>
      </c>
      <c r="M1067" s="430" t="s">
        <v>7158</v>
      </c>
      <c r="N1067" s="430" t="s">
        <v>7125</v>
      </c>
      <c r="O1067" s="44">
        <v>26</v>
      </c>
      <c r="P1067" s="44"/>
      <c r="Q1067" s="260" t="s">
        <v>7384</v>
      </c>
      <c r="R1067" s="431"/>
      <c r="S1067" s="431">
        <v>0</v>
      </c>
      <c r="T1067" s="431">
        <v>0</v>
      </c>
      <c r="U1067" s="431">
        <v>0</v>
      </c>
      <c r="V1067" s="431">
        <v>174</v>
      </c>
      <c r="W1067" s="431">
        <v>174</v>
      </c>
      <c r="X1067" s="431">
        <v>0</v>
      </c>
      <c r="Y1067" s="431">
        <v>0</v>
      </c>
      <c r="Z1067" s="431">
        <v>0</v>
      </c>
      <c r="AA1067" s="431">
        <v>0</v>
      </c>
      <c r="AB1067" s="431">
        <v>0</v>
      </c>
      <c r="AC1067" s="431">
        <v>0</v>
      </c>
      <c r="AD1067" s="431">
        <v>0</v>
      </c>
      <c r="AE1067" s="431">
        <v>0</v>
      </c>
      <c r="AF1067" s="431">
        <v>0</v>
      </c>
      <c r="AG1067" s="431">
        <v>0</v>
      </c>
      <c r="AH1067" s="431">
        <v>0</v>
      </c>
      <c r="AI1067" s="431">
        <v>0</v>
      </c>
      <c r="AJ1067" s="431">
        <v>0</v>
      </c>
      <c r="AK1067" s="431">
        <v>0</v>
      </c>
      <c r="AL1067" s="431">
        <v>0</v>
      </c>
      <c r="AM1067" s="431">
        <v>0</v>
      </c>
      <c r="AN1067" s="431">
        <v>0</v>
      </c>
      <c r="AO1067" s="431">
        <v>0</v>
      </c>
      <c r="AP1067" s="431">
        <v>0</v>
      </c>
      <c r="AQ1067" s="431">
        <v>0</v>
      </c>
    </row>
    <row r="1068" spans="1:43" ht="12.75" customHeight="1">
      <c r="A1068" s="157">
        <v>1067</v>
      </c>
      <c r="B1068" s="341">
        <v>42308</v>
      </c>
      <c r="C1068" s="430" t="s">
        <v>1308</v>
      </c>
      <c r="D1068" s="430" t="s">
        <v>1250</v>
      </c>
      <c r="E1068" s="430" t="s">
        <v>1308</v>
      </c>
      <c r="F1068" s="430" t="s">
        <v>7095</v>
      </c>
      <c r="G1068" s="359"/>
      <c r="H1068" s="430" t="s">
        <v>7237</v>
      </c>
      <c r="I1068" s="359"/>
      <c r="J1068" s="430"/>
      <c r="K1068" s="430" t="s">
        <v>7126</v>
      </c>
      <c r="L1068" s="427" t="s">
        <v>1256</v>
      </c>
      <c r="M1068" s="430" t="s">
        <v>7158</v>
      </c>
      <c r="N1068" s="430" t="s">
        <v>7125</v>
      </c>
      <c r="O1068" s="44">
        <v>97</v>
      </c>
      <c r="P1068" s="44"/>
      <c r="Q1068" s="260" t="s">
        <v>7384</v>
      </c>
      <c r="R1068" s="431"/>
      <c r="S1068" s="431">
        <v>0</v>
      </c>
      <c r="T1068" s="431">
        <v>0</v>
      </c>
      <c r="U1068" s="431">
        <v>97</v>
      </c>
      <c r="V1068" s="431">
        <v>0</v>
      </c>
      <c r="W1068" s="431">
        <v>582</v>
      </c>
      <c r="X1068" s="431">
        <v>0</v>
      </c>
      <c r="Y1068" s="431">
        <v>97</v>
      </c>
      <c r="Z1068" s="431">
        <v>0</v>
      </c>
      <c r="AA1068" s="431">
        <v>0</v>
      </c>
      <c r="AB1068" s="431">
        <v>0</v>
      </c>
      <c r="AC1068" s="431">
        <v>0</v>
      </c>
      <c r="AD1068" s="431">
        <v>0</v>
      </c>
      <c r="AE1068" s="431">
        <v>0</v>
      </c>
      <c r="AF1068" s="431">
        <v>0</v>
      </c>
      <c r="AG1068" s="431">
        <v>0</v>
      </c>
      <c r="AH1068" s="431">
        <v>0</v>
      </c>
      <c r="AI1068" s="431">
        <v>0</v>
      </c>
      <c r="AJ1068" s="431">
        <v>0</v>
      </c>
      <c r="AK1068" s="431">
        <v>0</v>
      </c>
      <c r="AL1068" s="432">
        <v>97</v>
      </c>
      <c r="AM1068" s="431">
        <v>0</v>
      </c>
      <c r="AN1068" s="432">
        <v>0</v>
      </c>
      <c r="AO1068" s="431">
        <v>0</v>
      </c>
      <c r="AP1068" s="431">
        <v>0</v>
      </c>
      <c r="AQ1068" s="431">
        <v>0</v>
      </c>
    </row>
    <row r="1069" spans="1:43" ht="12.75" customHeight="1">
      <c r="A1069" s="157">
        <v>1068</v>
      </c>
      <c r="B1069" s="341">
        <v>42308</v>
      </c>
      <c r="C1069" s="430" t="s">
        <v>1308</v>
      </c>
      <c r="D1069" s="430" t="s">
        <v>1250</v>
      </c>
      <c r="E1069" s="430" t="s">
        <v>1308</v>
      </c>
      <c r="F1069" s="430" t="s">
        <v>7095</v>
      </c>
      <c r="G1069" s="359"/>
      <c r="H1069" s="430" t="s">
        <v>7103</v>
      </c>
      <c r="I1069" s="359"/>
      <c r="J1069" s="430"/>
      <c r="K1069" s="430" t="s">
        <v>7126</v>
      </c>
      <c r="L1069" s="427" t="s">
        <v>1256</v>
      </c>
      <c r="M1069" s="430" t="s">
        <v>7158</v>
      </c>
      <c r="N1069" s="430" t="s">
        <v>7125</v>
      </c>
      <c r="O1069" s="431">
        <v>100</v>
      </c>
      <c r="P1069" s="422">
        <v>100</v>
      </c>
      <c r="Q1069" s="260" t="s">
        <v>7384</v>
      </c>
      <c r="R1069" s="431"/>
      <c r="S1069" s="431">
        <v>0</v>
      </c>
      <c r="T1069" s="431">
        <v>0</v>
      </c>
      <c r="U1069" s="431">
        <v>200</v>
      </c>
      <c r="V1069" s="431">
        <v>600</v>
      </c>
      <c r="W1069" s="431">
        <v>1200</v>
      </c>
      <c r="X1069" s="431">
        <v>100</v>
      </c>
      <c r="Y1069" s="431">
        <v>200</v>
      </c>
      <c r="Z1069" s="431">
        <v>0</v>
      </c>
      <c r="AA1069" s="431">
        <v>100</v>
      </c>
      <c r="AB1069" s="431">
        <v>0</v>
      </c>
      <c r="AC1069" s="431">
        <v>0</v>
      </c>
      <c r="AD1069" s="431">
        <v>0</v>
      </c>
      <c r="AE1069" s="431">
        <v>0</v>
      </c>
      <c r="AF1069" s="431">
        <v>0</v>
      </c>
      <c r="AG1069" s="431">
        <v>0</v>
      </c>
      <c r="AH1069" s="431">
        <v>0</v>
      </c>
      <c r="AI1069" s="431">
        <v>0</v>
      </c>
      <c r="AJ1069" s="431">
        <v>0</v>
      </c>
      <c r="AK1069" s="431">
        <v>0</v>
      </c>
      <c r="AL1069" s="432">
        <v>100</v>
      </c>
      <c r="AM1069" s="431">
        <v>0</v>
      </c>
      <c r="AN1069" s="432">
        <v>0</v>
      </c>
      <c r="AO1069" s="431">
        <v>0</v>
      </c>
      <c r="AP1069" s="431">
        <v>0</v>
      </c>
      <c r="AQ1069" s="431">
        <v>0</v>
      </c>
    </row>
    <row r="1070" spans="1:43" ht="12.75" customHeight="1">
      <c r="A1070" s="157">
        <v>1069</v>
      </c>
      <c r="B1070" s="341">
        <v>42308</v>
      </c>
      <c r="C1070" s="430" t="s">
        <v>1308</v>
      </c>
      <c r="D1070" s="430" t="s">
        <v>1250</v>
      </c>
      <c r="E1070" s="430" t="s">
        <v>1308</v>
      </c>
      <c r="F1070" s="430" t="s">
        <v>7111</v>
      </c>
      <c r="G1070" s="359"/>
      <c r="H1070" s="430" t="s">
        <v>7112</v>
      </c>
      <c r="I1070" s="359"/>
      <c r="J1070" s="430"/>
      <c r="K1070" s="430" t="s">
        <v>1259</v>
      </c>
      <c r="L1070" s="427" t="s">
        <v>1256</v>
      </c>
      <c r="M1070" s="430" t="s">
        <v>7158</v>
      </c>
      <c r="N1070" s="430" t="s">
        <v>7125</v>
      </c>
      <c r="O1070" s="431">
        <v>6</v>
      </c>
      <c r="P1070" s="422">
        <v>6</v>
      </c>
      <c r="Q1070" s="260" t="s">
        <v>7384</v>
      </c>
      <c r="R1070" s="431"/>
      <c r="S1070" s="431">
        <v>0</v>
      </c>
      <c r="T1070" s="431">
        <v>0</v>
      </c>
      <c r="U1070" s="431">
        <v>6</v>
      </c>
      <c r="V1070" s="431">
        <v>23</v>
      </c>
      <c r="W1070" s="431">
        <v>23</v>
      </c>
      <c r="X1070" s="431">
        <v>6</v>
      </c>
      <c r="Y1070" s="431">
        <v>6</v>
      </c>
      <c r="Z1070" s="431">
        <v>0</v>
      </c>
      <c r="AA1070" s="431">
        <v>6</v>
      </c>
      <c r="AB1070" s="431">
        <v>6</v>
      </c>
      <c r="AC1070" s="431">
        <v>0</v>
      </c>
      <c r="AD1070" s="431">
        <v>0</v>
      </c>
      <c r="AE1070" s="431">
        <v>0</v>
      </c>
      <c r="AF1070" s="431">
        <v>0</v>
      </c>
      <c r="AG1070" s="431">
        <v>0</v>
      </c>
      <c r="AH1070" s="431">
        <v>259</v>
      </c>
      <c r="AI1070" s="431">
        <v>0</v>
      </c>
      <c r="AJ1070" s="431">
        <v>0</v>
      </c>
      <c r="AK1070" s="431">
        <v>0</v>
      </c>
      <c r="AL1070" s="432">
        <v>0</v>
      </c>
      <c r="AM1070" s="431">
        <v>0</v>
      </c>
      <c r="AN1070" s="432">
        <v>0</v>
      </c>
      <c r="AO1070" s="431">
        <v>0</v>
      </c>
      <c r="AP1070" s="431">
        <v>0</v>
      </c>
      <c r="AQ1070" s="431">
        <v>0</v>
      </c>
    </row>
    <row r="1071" spans="1:43" ht="12.75" customHeight="1">
      <c r="A1071" s="157">
        <v>1070</v>
      </c>
      <c r="B1071" s="341">
        <v>42308</v>
      </c>
      <c r="C1071" s="430" t="s">
        <v>1309</v>
      </c>
      <c r="D1071" s="430" t="s">
        <v>1248</v>
      </c>
      <c r="E1071" s="430" t="s">
        <v>1309</v>
      </c>
      <c r="F1071" s="430" t="s">
        <v>7085</v>
      </c>
      <c r="G1071" s="359"/>
      <c r="H1071" s="430" t="s">
        <v>7092</v>
      </c>
      <c r="I1071" s="359"/>
      <c r="J1071" s="430"/>
      <c r="K1071" s="430" t="s">
        <v>7126</v>
      </c>
      <c r="L1071" s="427" t="s">
        <v>1256</v>
      </c>
      <c r="M1071" s="430" t="s">
        <v>7158</v>
      </c>
      <c r="N1071" s="430" t="s">
        <v>7125</v>
      </c>
      <c r="O1071" s="431">
        <v>929</v>
      </c>
      <c r="P1071" s="422">
        <v>929</v>
      </c>
      <c r="Q1071" s="260" t="s">
        <v>7384</v>
      </c>
      <c r="R1071" s="431"/>
      <c r="S1071" s="431">
        <v>0</v>
      </c>
      <c r="T1071" s="431">
        <v>0</v>
      </c>
      <c r="U1071" s="431">
        <v>2241</v>
      </c>
      <c r="V1071" s="431">
        <v>929</v>
      </c>
      <c r="W1071" s="431">
        <v>929</v>
      </c>
      <c r="X1071" s="431">
        <v>2241</v>
      </c>
      <c r="Y1071" s="431">
        <v>2241</v>
      </c>
      <c r="Z1071" s="431">
        <v>0</v>
      </c>
      <c r="AA1071" s="431">
        <v>929</v>
      </c>
      <c r="AB1071" s="431">
        <v>0</v>
      </c>
      <c r="AC1071" s="431">
        <v>0</v>
      </c>
      <c r="AD1071" s="431">
        <v>0</v>
      </c>
      <c r="AE1071" s="431">
        <v>0</v>
      </c>
      <c r="AF1071" s="431">
        <v>0</v>
      </c>
      <c r="AG1071" s="431">
        <v>0</v>
      </c>
      <c r="AH1071" s="431">
        <v>0</v>
      </c>
      <c r="AI1071" s="431">
        <v>0</v>
      </c>
      <c r="AJ1071" s="431">
        <v>1312</v>
      </c>
      <c r="AK1071" s="431">
        <v>1312</v>
      </c>
      <c r="AL1071" s="432">
        <v>0</v>
      </c>
      <c r="AM1071" s="431">
        <v>0</v>
      </c>
      <c r="AN1071" s="432">
        <v>0</v>
      </c>
      <c r="AO1071" s="431">
        <v>0</v>
      </c>
      <c r="AP1071" s="431">
        <v>0</v>
      </c>
      <c r="AQ1071" s="431">
        <v>0</v>
      </c>
    </row>
    <row r="1072" spans="1:43" s="62" customFormat="1" ht="12.75" customHeight="1">
      <c r="A1072" s="157">
        <v>1071</v>
      </c>
      <c r="B1072" s="341">
        <v>42308</v>
      </c>
      <c r="C1072" s="415" t="s">
        <v>7265</v>
      </c>
      <c r="D1072" s="415" t="s">
        <v>1248</v>
      </c>
      <c r="E1072" s="415" t="s">
        <v>7265</v>
      </c>
      <c r="F1072" s="415" t="s">
        <v>7118</v>
      </c>
      <c r="G1072" s="60"/>
      <c r="H1072" s="415" t="s">
        <v>7119</v>
      </c>
      <c r="I1072" s="60"/>
      <c r="J1072" s="415"/>
      <c r="K1072" s="415" t="s">
        <v>1259</v>
      </c>
      <c r="L1072" s="416" t="s">
        <v>1256</v>
      </c>
      <c r="M1072" s="415" t="s">
        <v>7158</v>
      </c>
      <c r="N1072" s="415" t="s">
        <v>7125</v>
      </c>
      <c r="O1072" s="422">
        <v>75</v>
      </c>
      <c r="P1072" s="422">
        <v>75</v>
      </c>
      <c r="Q1072" s="260" t="s">
        <v>7384</v>
      </c>
      <c r="R1072" s="422"/>
      <c r="S1072" s="422">
        <v>0</v>
      </c>
      <c r="T1072" s="422">
        <v>0</v>
      </c>
      <c r="U1072" s="422">
        <v>75</v>
      </c>
      <c r="V1072" s="422">
        <v>225</v>
      </c>
      <c r="W1072" s="422">
        <v>450</v>
      </c>
      <c r="X1072" s="422">
        <v>0</v>
      </c>
      <c r="Y1072" s="422">
        <v>75</v>
      </c>
      <c r="Z1072" s="422">
        <v>0</v>
      </c>
      <c r="AA1072" s="422">
        <v>0</v>
      </c>
      <c r="AB1072" s="422">
        <v>75</v>
      </c>
      <c r="AC1072" s="422">
        <v>0</v>
      </c>
      <c r="AD1072" s="422">
        <v>0</v>
      </c>
      <c r="AE1072" s="422">
        <v>0</v>
      </c>
      <c r="AF1072" s="422">
        <v>0</v>
      </c>
      <c r="AG1072" s="422">
        <v>0</v>
      </c>
      <c r="AH1072" s="422">
        <v>0</v>
      </c>
      <c r="AI1072" s="422">
        <v>75</v>
      </c>
      <c r="AJ1072" s="422">
        <v>0</v>
      </c>
      <c r="AK1072" s="422">
        <v>0</v>
      </c>
      <c r="AL1072" s="45">
        <v>0</v>
      </c>
      <c r="AM1072" s="422">
        <v>0</v>
      </c>
      <c r="AN1072" s="45">
        <v>0</v>
      </c>
      <c r="AO1072" s="422">
        <v>0</v>
      </c>
      <c r="AP1072" s="422">
        <v>0</v>
      </c>
      <c r="AQ1072" s="422">
        <v>0</v>
      </c>
    </row>
    <row r="1073" spans="1:43" s="62" customFormat="1" ht="12.75" customHeight="1">
      <c r="A1073" s="157">
        <v>1072</v>
      </c>
      <c r="B1073" s="341">
        <v>42308</v>
      </c>
      <c r="C1073" s="415" t="s">
        <v>7265</v>
      </c>
      <c r="D1073" s="415" t="s">
        <v>1248</v>
      </c>
      <c r="E1073" s="415" t="s">
        <v>7265</v>
      </c>
      <c r="F1073" s="415" t="s">
        <v>7106</v>
      </c>
      <c r="G1073" s="60"/>
      <c r="H1073" s="415" t="s">
        <v>7117</v>
      </c>
      <c r="I1073" s="60"/>
      <c r="J1073" s="415"/>
      <c r="K1073" s="415" t="s">
        <v>1259</v>
      </c>
      <c r="L1073" s="416" t="s">
        <v>1256</v>
      </c>
      <c r="M1073" s="415" t="s">
        <v>7158</v>
      </c>
      <c r="N1073" s="415" t="s">
        <v>7125</v>
      </c>
      <c r="O1073" s="44">
        <v>200</v>
      </c>
      <c r="P1073" s="44"/>
      <c r="Q1073" s="260" t="s">
        <v>7384</v>
      </c>
      <c r="R1073" s="422"/>
      <c r="S1073" s="422">
        <v>0</v>
      </c>
      <c r="T1073" s="422">
        <v>0</v>
      </c>
      <c r="U1073" s="422">
        <v>0</v>
      </c>
      <c r="V1073" s="422">
        <v>600</v>
      </c>
      <c r="W1073" s="422">
        <v>1200</v>
      </c>
      <c r="X1073" s="422">
        <v>200</v>
      </c>
      <c r="Y1073" s="422">
        <v>0</v>
      </c>
      <c r="Z1073" s="422">
        <v>0</v>
      </c>
      <c r="AA1073" s="422">
        <v>0</v>
      </c>
      <c r="AB1073" s="422">
        <v>200</v>
      </c>
      <c r="AC1073" s="422">
        <v>0</v>
      </c>
      <c r="AD1073" s="422">
        <v>0</v>
      </c>
      <c r="AE1073" s="422">
        <v>0</v>
      </c>
      <c r="AF1073" s="422">
        <v>0</v>
      </c>
      <c r="AG1073" s="422">
        <v>0</v>
      </c>
      <c r="AH1073" s="422">
        <v>0</v>
      </c>
      <c r="AI1073" s="422">
        <v>0</v>
      </c>
      <c r="AJ1073" s="422">
        <v>0</v>
      </c>
      <c r="AK1073" s="422">
        <v>0</v>
      </c>
      <c r="AL1073" s="45">
        <v>0</v>
      </c>
      <c r="AM1073" s="422">
        <v>0</v>
      </c>
      <c r="AN1073" s="45">
        <v>0</v>
      </c>
      <c r="AO1073" s="422">
        <v>0</v>
      </c>
      <c r="AP1073" s="422">
        <v>0</v>
      </c>
      <c r="AQ1073" s="422">
        <v>0</v>
      </c>
    </row>
    <row r="1074" spans="1:43" s="62" customFormat="1" ht="12.75" customHeight="1">
      <c r="A1074" s="157">
        <v>1073</v>
      </c>
      <c r="B1074" s="418">
        <v>42308</v>
      </c>
      <c r="C1074" s="415" t="s">
        <v>7265</v>
      </c>
      <c r="D1074" s="415" t="s">
        <v>1248</v>
      </c>
      <c r="E1074" s="415" t="s">
        <v>7265</v>
      </c>
      <c r="F1074" s="415" t="s">
        <v>7120</v>
      </c>
      <c r="G1074" s="60"/>
      <c r="H1074" s="415" t="s">
        <v>7230</v>
      </c>
      <c r="I1074" s="60"/>
      <c r="J1074" s="415"/>
      <c r="K1074" s="415" t="s">
        <v>1259</v>
      </c>
      <c r="L1074" s="416" t="s">
        <v>1256</v>
      </c>
      <c r="M1074" s="415" t="s">
        <v>7158</v>
      </c>
      <c r="N1074" s="415" t="s">
        <v>7125</v>
      </c>
      <c r="O1074" s="422">
        <v>62</v>
      </c>
      <c r="P1074" s="422">
        <v>62</v>
      </c>
      <c r="Q1074" s="260" t="s">
        <v>7384</v>
      </c>
      <c r="R1074" s="422"/>
      <c r="S1074" s="422">
        <v>0</v>
      </c>
      <c r="T1074" s="422">
        <v>0</v>
      </c>
      <c r="U1074" s="422">
        <v>62</v>
      </c>
      <c r="V1074" s="422">
        <v>186</v>
      </c>
      <c r="W1074" s="422">
        <v>372</v>
      </c>
      <c r="X1074" s="422">
        <v>212</v>
      </c>
      <c r="Y1074" s="422">
        <v>62</v>
      </c>
      <c r="Z1074" s="422">
        <v>0</v>
      </c>
      <c r="AA1074" s="422">
        <v>0</v>
      </c>
      <c r="AB1074" s="422">
        <v>62</v>
      </c>
      <c r="AC1074" s="422">
        <v>0</v>
      </c>
      <c r="AD1074" s="422">
        <v>0</v>
      </c>
      <c r="AE1074" s="422">
        <v>0</v>
      </c>
      <c r="AF1074" s="422">
        <v>0</v>
      </c>
      <c r="AG1074" s="422">
        <v>0</v>
      </c>
      <c r="AH1074" s="422">
        <v>0</v>
      </c>
      <c r="AI1074" s="422">
        <v>0</v>
      </c>
      <c r="AJ1074" s="422">
        <v>0</v>
      </c>
      <c r="AK1074" s="422">
        <v>0</v>
      </c>
      <c r="AL1074" s="45">
        <v>0</v>
      </c>
      <c r="AM1074" s="422">
        <v>0</v>
      </c>
      <c r="AN1074" s="45">
        <v>0</v>
      </c>
      <c r="AO1074" s="422">
        <v>0</v>
      </c>
      <c r="AP1074" s="422">
        <v>0</v>
      </c>
      <c r="AQ1074" s="422">
        <v>0</v>
      </c>
    </row>
    <row r="1075" spans="1:43" s="62" customFormat="1" ht="12.75" customHeight="1">
      <c r="A1075" s="157">
        <v>1074</v>
      </c>
      <c r="B1075" s="418">
        <v>42308</v>
      </c>
      <c r="C1075" s="415" t="s">
        <v>7265</v>
      </c>
      <c r="D1075" s="415" t="s">
        <v>1248</v>
      </c>
      <c r="E1075" s="415" t="s">
        <v>7265</v>
      </c>
      <c r="F1075" s="415" t="s">
        <v>7120</v>
      </c>
      <c r="G1075" s="60"/>
      <c r="H1075" s="415" t="s">
        <v>7121</v>
      </c>
      <c r="I1075" s="60"/>
      <c r="J1075" s="415"/>
      <c r="K1075" s="415" t="s">
        <v>1259</v>
      </c>
      <c r="L1075" s="416" t="s">
        <v>1256</v>
      </c>
      <c r="M1075" s="415" t="s">
        <v>7158</v>
      </c>
      <c r="N1075" s="415" t="s">
        <v>7125</v>
      </c>
      <c r="O1075" s="422">
        <v>42</v>
      </c>
      <c r="P1075" s="422">
        <v>42</v>
      </c>
      <c r="Q1075" s="260" t="s">
        <v>7384</v>
      </c>
      <c r="R1075" s="422"/>
      <c r="S1075" s="422">
        <v>0</v>
      </c>
      <c r="T1075" s="422">
        <v>0</v>
      </c>
      <c r="U1075" s="422">
        <v>42</v>
      </c>
      <c r="V1075" s="422">
        <v>126</v>
      </c>
      <c r="W1075" s="422">
        <v>254</v>
      </c>
      <c r="X1075" s="422">
        <v>42</v>
      </c>
      <c r="Y1075" s="422">
        <v>42</v>
      </c>
      <c r="Z1075" s="422">
        <v>0</v>
      </c>
      <c r="AA1075" s="422">
        <v>0</v>
      </c>
      <c r="AB1075" s="422">
        <v>42</v>
      </c>
      <c r="AC1075" s="422">
        <v>0</v>
      </c>
      <c r="AD1075" s="422">
        <v>0</v>
      </c>
      <c r="AE1075" s="422">
        <v>0</v>
      </c>
      <c r="AF1075" s="422">
        <v>0</v>
      </c>
      <c r="AG1075" s="422">
        <v>0</v>
      </c>
      <c r="AH1075" s="422">
        <v>0</v>
      </c>
      <c r="AI1075" s="422">
        <v>0</v>
      </c>
      <c r="AJ1075" s="422">
        <v>0</v>
      </c>
      <c r="AK1075" s="422">
        <v>0</v>
      </c>
      <c r="AL1075" s="45">
        <v>0</v>
      </c>
      <c r="AM1075" s="422">
        <v>0</v>
      </c>
      <c r="AN1075" s="45">
        <v>0</v>
      </c>
      <c r="AO1075" s="422">
        <v>0</v>
      </c>
      <c r="AP1075" s="422">
        <v>0</v>
      </c>
      <c r="AQ1075" s="422">
        <v>0</v>
      </c>
    </row>
    <row r="1076" spans="1:43" s="62" customFormat="1" ht="12.75" customHeight="1">
      <c r="A1076" s="157">
        <v>1075</v>
      </c>
      <c r="B1076" s="418">
        <v>42308</v>
      </c>
      <c r="C1076" s="415" t="s">
        <v>7265</v>
      </c>
      <c r="D1076" s="415" t="s">
        <v>1248</v>
      </c>
      <c r="E1076" s="415" t="s">
        <v>7265</v>
      </c>
      <c r="F1076" s="415" t="s">
        <v>7120</v>
      </c>
      <c r="G1076" s="60"/>
      <c r="H1076" s="415" t="s">
        <v>7362</v>
      </c>
      <c r="I1076" s="60"/>
      <c r="J1076" s="415"/>
      <c r="K1076" s="415" t="s">
        <v>1259</v>
      </c>
      <c r="L1076" s="416" t="s">
        <v>1256</v>
      </c>
      <c r="M1076" s="415" t="s">
        <v>7158</v>
      </c>
      <c r="N1076" s="415" t="s">
        <v>7125</v>
      </c>
      <c r="O1076" s="422">
        <v>24</v>
      </c>
      <c r="P1076" s="422">
        <v>24</v>
      </c>
      <c r="Q1076" s="260" t="s">
        <v>7384</v>
      </c>
      <c r="R1076" s="422"/>
      <c r="S1076" s="422">
        <v>0</v>
      </c>
      <c r="T1076" s="422">
        <v>0</v>
      </c>
      <c r="U1076" s="422">
        <v>24</v>
      </c>
      <c r="V1076" s="422">
        <v>72</v>
      </c>
      <c r="W1076" s="422">
        <v>144</v>
      </c>
      <c r="X1076" s="422">
        <v>24</v>
      </c>
      <c r="Y1076" s="422">
        <v>24</v>
      </c>
      <c r="Z1076" s="422">
        <v>0</v>
      </c>
      <c r="AA1076" s="422">
        <v>0</v>
      </c>
      <c r="AB1076" s="422">
        <v>24</v>
      </c>
      <c r="AC1076" s="422">
        <v>0</v>
      </c>
      <c r="AD1076" s="422">
        <v>0</v>
      </c>
      <c r="AE1076" s="422">
        <v>0</v>
      </c>
      <c r="AF1076" s="422">
        <v>0</v>
      </c>
      <c r="AG1076" s="422">
        <v>0</v>
      </c>
      <c r="AH1076" s="422">
        <v>0</v>
      </c>
      <c r="AI1076" s="422">
        <v>0</v>
      </c>
      <c r="AJ1076" s="422">
        <v>0</v>
      </c>
      <c r="AK1076" s="422">
        <v>0</v>
      </c>
      <c r="AL1076" s="45">
        <v>0</v>
      </c>
      <c r="AM1076" s="422">
        <v>0</v>
      </c>
      <c r="AN1076" s="45">
        <v>0</v>
      </c>
      <c r="AO1076" s="422">
        <v>0</v>
      </c>
      <c r="AP1076" s="422">
        <v>0</v>
      </c>
      <c r="AQ1076" s="422">
        <v>0</v>
      </c>
    </row>
    <row r="1077" spans="1:43" s="62" customFormat="1" ht="12.75" customHeight="1">
      <c r="A1077" s="157">
        <v>1076</v>
      </c>
      <c r="B1077" s="418">
        <v>42308</v>
      </c>
      <c r="C1077" s="415" t="s">
        <v>7265</v>
      </c>
      <c r="D1077" s="415" t="s">
        <v>1248</v>
      </c>
      <c r="E1077" s="415" t="s">
        <v>7265</v>
      </c>
      <c r="F1077" s="415" t="s">
        <v>7120</v>
      </c>
      <c r="G1077" s="60"/>
      <c r="H1077" s="415" t="s">
        <v>7123</v>
      </c>
      <c r="I1077" s="60"/>
      <c r="J1077" s="415"/>
      <c r="K1077" s="415" t="s">
        <v>1259</v>
      </c>
      <c r="L1077" s="416" t="s">
        <v>1256</v>
      </c>
      <c r="M1077" s="415" t="s">
        <v>7158</v>
      </c>
      <c r="N1077" s="415" t="s">
        <v>7125</v>
      </c>
      <c r="O1077" s="422">
        <v>22</v>
      </c>
      <c r="P1077" s="422">
        <v>22</v>
      </c>
      <c r="Q1077" s="260" t="s">
        <v>7384</v>
      </c>
      <c r="R1077" s="422"/>
      <c r="S1077" s="422">
        <v>0</v>
      </c>
      <c r="T1077" s="422">
        <v>0</v>
      </c>
      <c r="U1077" s="422">
        <v>22</v>
      </c>
      <c r="V1077" s="422">
        <v>66</v>
      </c>
      <c r="W1077" s="422">
        <v>132</v>
      </c>
      <c r="X1077" s="422">
        <v>22</v>
      </c>
      <c r="Y1077" s="422">
        <v>22</v>
      </c>
      <c r="Z1077" s="422">
        <v>0</v>
      </c>
      <c r="AA1077" s="422">
        <v>0</v>
      </c>
      <c r="AB1077" s="422">
        <v>22</v>
      </c>
      <c r="AC1077" s="422">
        <v>0</v>
      </c>
      <c r="AD1077" s="422">
        <v>0</v>
      </c>
      <c r="AE1077" s="422">
        <v>0</v>
      </c>
      <c r="AF1077" s="422">
        <v>0</v>
      </c>
      <c r="AG1077" s="422">
        <v>0</v>
      </c>
      <c r="AH1077" s="422">
        <v>0</v>
      </c>
      <c r="AI1077" s="422">
        <v>0</v>
      </c>
      <c r="AJ1077" s="422">
        <v>0</v>
      </c>
      <c r="AK1077" s="422">
        <v>0</v>
      </c>
      <c r="AL1077" s="45">
        <v>0</v>
      </c>
      <c r="AM1077" s="422">
        <v>0</v>
      </c>
      <c r="AN1077" s="45">
        <v>0</v>
      </c>
      <c r="AO1077" s="422">
        <v>0</v>
      </c>
      <c r="AP1077" s="422">
        <v>0</v>
      </c>
      <c r="AQ1077" s="422">
        <v>0</v>
      </c>
    </row>
    <row r="1078" spans="1:43" ht="12.75" customHeight="1">
      <c r="A1078" s="157">
        <v>1077</v>
      </c>
      <c r="B1078" s="418">
        <v>42308</v>
      </c>
      <c r="C1078" s="430" t="s">
        <v>1324</v>
      </c>
      <c r="D1078" s="430" t="s">
        <v>1250</v>
      </c>
      <c r="E1078" s="430" t="s">
        <v>1324</v>
      </c>
      <c r="F1078" s="430" t="s">
        <v>7111</v>
      </c>
      <c r="G1078" s="359"/>
      <c r="H1078" s="430" t="s">
        <v>7217</v>
      </c>
      <c r="I1078" s="359"/>
      <c r="J1078" s="430"/>
      <c r="K1078" s="430" t="s">
        <v>7126</v>
      </c>
      <c r="L1078" s="416" t="s">
        <v>1256</v>
      </c>
      <c r="M1078" s="415" t="s">
        <v>7158</v>
      </c>
      <c r="N1078" s="415" t="s">
        <v>7125</v>
      </c>
      <c r="O1078" s="431">
        <v>977</v>
      </c>
      <c r="P1078" s="422">
        <v>977</v>
      </c>
      <c r="Q1078" s="260" t="s">
        <v>7384</v>
      </c>
      <c r="R1078" s="431"/>
      <c r="S1078" s="431">
        <v>0</v>
      </c>
      <c r="T1078" s="431">
        <v>0</v>
      </c>
      <c r="U1078" s="431">
        <v>977</v>
      </c>
      <c r="V1078" s="431">
        <v>977</v>
      </c>
      <c r="W1078" s="431">
        <v>5862</v>
      </c>
      <c r="X1078" s="431">
        <v>977</v>
      </c>
      <c r="Y1078" s="431">
        <v>0</v>
      </c>
      <c r="Z1078" s="431">
        <v>0</v>
      </c>
      <c r="AA1078" s="431">
        <v>0</v>
      </c>
      <c r="AB1078" s="431">
        <v>0</v>
      </c>
      <c r="AC1078" s="431">
        <v>0</v>
      </c>
      <c r="AD1078" s="431">
        <v>0</v>
      </c>
      <c r="AE1078" s="431">
        <v>0</v>
      </c>
      <c r="AF1078" s="431">
        <v>0</v>
      </c>
      <c r="AG1078" s="431">
        <v>0</v>
      </c>
      <c r="AH1078" s="431">
        <v>0</v>
      </c>
      <c r="AI1078" s="431">
        <v>0</v>
      </c>
      <c r="AJ1078" s="431">
        <v>0</v>
      </c>
      <c r="AK1078" s="431">
        <v>0</v>
      </c>
      <c r="AL1078" s="432">
        <v>977</v>
      </c>
      <c r="AM1078" s="431">
        <v>977</v>
      </c>
      <c r="AN1078" s="432">
        <v>0</v>
      </c>
      <c r="AO1078" s="431">
        <v>0</v>
      </c>
      <c r="AP1078" s="431">
        <v>0</v>
      </c>
      <c r="AQ1078" s="431">
        <v>0</v>
      </c>
    </row>
    <row r="1079" spans="1:43" ht="12.75" customHeight="1">
      <c r="A1079" s="157">
        <v>1078</v>
      </c>
      <c r="B1079" s="418">
        <v>42308</v>
      </c>
      <c r="C1079" s="430" t="s">
        <v>1324</v>
      </c>
      <c r="D1079" s="430" t="s">
        <v>1250</v>
      </c>
      <c r="E1079" s="430" t="s">
        <v>1324</v>
      </c>
      <c r="F1079" s="430" t="s">
        <v>7104</v>
      </c>
      <c r="G1079" s="359"/>
      <c r="H1079" s="430" t="s">
        <v>7105</v>
      </c>
      <c r="I1079" s="359"/>
      <c r="J1079" s="430"/>
      <c r="K1079" s="430" t="s">
        <v>7126</v>
      </c>
      <c r="L1079" s="427" t="s">
        <v>1256</v>
      </c>
      <c r="M1079" s="112" t="s">
        <v>7159</v>
      </c>
      <c r="N1079" s="430" t="s">
        <v>7125</v>
      </c>
      <c r="O1079" s="113">
        <v>307</v>
      </c>
      <c r="P1079" s="113"/>
      <c r="Q1079" s="260" t="s">
        <v>7384</v>
      </c>
      <c r="R1079" s="113">
        <v>250</v>
      </c>
      <c r="S1079" s="223"/>
      <c r="T1079" s="223"/>
      <c r="U1079" s="223"/>
      <c r="V1079" s="223"/>
      <c r="W1079" s="223"/>
      <c r="X1079" s="223"/>
      <c r="Y1079" s="223"/>
      <c r="Z1079" s="223"/>
      <c r="AA1079" s="223"/>
      <c r="AB1079" s="223"/>
      <c r="AC1079" s="223"/>
      <c r="AD1079" s="223"/>
      <c r="AE1079" s="223"/>
      <c r="AF1079" s="223"/>
      <c r="AG1079" s="223"/>
      <c r="AH1079" s="223"/>
      <c r="AI1079" s="223"/>
      <c r="AJ1079" s="223"/>
      <c r="AK1079" s="223"/>
      <c r="AL1079" s="233"/>
      <c r="AM1079" s="223"/>
      <c r="AN1079" s="233"/>
      <c r="AO1079" s="223"/>
      <c r="AP1079" s="223"/>
      <c r="AQ1079" s="223"/>
    </row>
    <row r="1080" spans="1:43" ht="12.75" customHeight="1">
      <c r="A1080" s="157">
        <v>1079</v>
      </c>
      <c r="B1080" s="418">
        <v>42308</v>
      </c>
      <c r="C1080" s="430" t="s">
        <v>1325</v>
      </c>
      <c r="D1080" s="430" t="s">
        <v>1248</v>
      </c>
      <c r="E1080" s="430" t="s">
        <v>1325</v>
      </c>
      <c r="F1080" s="430" t="s">
        <v>7104</v>
      </c>
      <c r="G1080" s="359"/>
      <c r="H1080" s="430" t="s">
        <v>7325</v>
      </c>
      <c r="I1080" s="359"/>
      <c r="J1080" s="430"/>
      <c r="K1080" s="430" t="s">
        <v>1259</v>
      </c>
      <c r="L1080" s="427" t="s">
        <v>1256</v>
      </c>
      <c r="M1080" s="430" t="s">
        <v>7158</v>
      </c>
      <c r="N1080" s="430" t="s">
        <v>7125</v>
      </c>
      <c r="O1080" s="431">
        <v>31</v>
      </c>
      <c r="P1080" s="422">
        <v>31</v>
      </c>
      <c r="Q1080" s="260" t="s">
        <v>7384</v>
      </c>
      <c r="R1080" s="431"/>
      <c r="S1080" s="431">
        <v>0</v>
      </c>
      <c r="T1080" s="431">
        <v>0</v>
      </c>
      <c r="U1080" s="431">
        <v>31</v>
      </c>
      <c r="V1080" s="431">
        <v>186</v>
      </c>
      <c r="W1080" s="431">
        <v>186</v>
      </c>
      <c r="X1080" s="431">
        <v>31</v>
      </c>
      <c r="Y1080" s="431">
        <v>31</v>
      </c>
      <c r="Z1080" s="431">
        <v>0</v>
      </c>
      <c r="AA1080" s="431">
        <v>0</v>
      </c>
      <c r="AB1080" s="431">
        <v>31</v>
      </c>
      <c r="AC1080" s="431">
        <v>0</v>
      </c>
      <c r="AD1080" s="431">
        <v>0</v>
      </c>
      <c r="AE1080" s="431">
        <v>0</v>
      </c>
      <c r="AF1080" s="431">
        <v>0</v>
      </c>
      <c r="AG1080" s="431">
        <v>0</v>
      </c>
      <c r="AH1080" s="431">
        <v>0</v>
      </c>
      <c r="AI1080" s="431">
        <v>0</v>
      </c>
      <c r="AJ1080" s="431">
        <v>0</v>
      </c>
      <c r="AK1080" s="431">
        <v>0</v>
      </c>
      <c r="AL1080" s="432">
        <v>0</v>
      </c>
      <c r="AM1080" s="431">
        <v>0</v>
      </c>
      <c r="AN1080" s="432">
        <v>0</v>
      </c>
      <c r="AO1080" s="431">
        <v>0</v>
      </c>
      <c r="AP1080" s="431">
        <v>0</v>
      </c>
      <c r="AQ1080" s="431">
        <v>0</v>
      </c>
    </row>
    <row r="1081" spans="1:43" ht="12.75" customHeight="1">
      <c r="A1081" s="157">
        <v>1080</v>
      </c>
      <c r="B1081" s="418">
        <v>42308</v>
      </c>
      <c r="C1081" s="430" t="s">
        <v>1325</v>
      </c>
      <c r="D1081" s="430" t="s">
        <v>1248</v>
      </c>
      <c r="E1081" s="430" t="s">
        <v>1325</v>
      </c>
      <c r="F1081" s="430" t="s">
        <v>7104</v>
      </c>
      <c r="G1081" s="359"/>
      <c r="H1081" s="430" t="s">
        <v>7287</v>
      </c>
      <c r="I1081" s="359"/>
      <c r="J1081" s="430"/>
      <c r="K1081" s="430" t="s">
        <v>7126</v>
      </c>
      <c r="L1081" s="427" t="s">
        <v>1256</v>
      </c>
      <c r="M1081" s="430" t="s">
        <v>7158</v>
      </c>
      <c r="N1081" s="430" t="s">
        <v>7125</v>
      </c>
      <c r="O1081" s="431">
        <v>112</v>
      </c>
      <c r="P1081" s="422">
        <v>112</v>
      </c>
      <c r="Q1081" s="260" t="s">
        <v>7384</v>
      </c>
      <c r="R1081" s="431"/>
      <c r="S1081" s="431">
        <v>0</v>
      </c>
      <c r="T1081" s="431">
        <v>0</v>
      </c>
      <c r="U1081" s="431">
        <v>112</v>
      </c>
      <c r="V1081" s="431">
        <v>543</v>
      </c>
      <c r="W1081" s="431">
        <v>543</v>
      </c>
      <c r="X1081" s="431">
        <v>224</v>
      </c>
      <c r="Y1081" s="431">
        <v>224</v>
      </c>
      <c r="Z1081" s="431">
        <v>0</v>
      </c>
      <c r="AA1081" s="431">
        <v>0</v>
      </c>
      <c r="AB1081" s="431">
        <v>112</v>
      </c>
      <c r="AC1081" s="431">
        <v>0</v>
      </c>
      <c r="AD1081" s="431">
        <v>0</v>
      </c>
      <c r="AE1081" s="431">
        <v>0</v>
      </c>
      <c r="AF1081" s="431">
        <v>0</v>
      </c>
      <c r="AG1081" s="431">
        <v>0</v>
      </c>
      <c r="AH1081" s="431">
        <v>0</v>
      </c>
      <c r="AI1081" s="431">
        <v>0</v>
      </c>
      <c r="AJ1081" s="431">
        <v>0</v>
      </c>
      <c r="AK1081" s="431">
        <v>0</v>
      </c>
      <c r="AL1081" s="432">
        <v>112</v>
      </c>
      <c r="AM1081" s="431">
        <v>0</v>
      </c>
      <c r="AN1081" s="432">
        <v>0</v>
      </c>
      <c r="AO1081" s="431">
        <v>0</v>
      </c>
      <c r="AP1081" s="431">
        <v>0</v>
      </c>
      <c r="AQ1081" s="431">
        <v>0</v>
      </c>
    </row>
    <row r="1082" spans="1:43" ht="12.75" customHeight="1">
      <c r="A1082" s="157">
        <v>1081</v>
      </c>
      <c r="B1082" s="435">
        <v>42308</v>
      </c>
      <c r="C1082" s="430" t="s">
        <v>1325</v>
      </c>
      <c r="D1082" s="430" t="s">
        <v>1248</v>
      </c>
      <c r="E1082" s="430" t="s">
        <v>1325</v>
      </c>
      <c r="F1082" s="430" t="s">
        <v>7104</v>
      </c>
      <c r="G1082" s="359"/>
      <c r="H1082" s="430" t="s">
        <v>7105</v>
      </c>
      <c r="I1082" s="359"/>
      <c r="J1082" s="430"/>
      <c r="K1082" s="430" t="s">
        <v>1259</v>
      </c>
      <c r="L1082" s="427" t="s">
        <v>1256</v>
      </c>
      <c r="M1082" s="430" t="s">
        <v>7158</v>
      </c>
      <c r="N1082" s="430" t="s">
        <v>7125</v>
      </c>
      <c r="O1082" s="44">
        <v>600</v>
      </c>
      <c r="P1082" s="44"/>
      <c r="Q1082" s="260" t="s">
        <v>7384</v>
      </c>
      <c r="R1082" s="431"/>
      <c r="S1082" s="431">
        <v>0</v>
      </c>
      <c r="T1082" s="431">
        <v>0</v>
      </c>
      <c r="U1082" s="431">
        <v>600</v>
      </c>
      <c r="V1082" s="431">
        <v>0</v>
      </c>
      <c r="W1082" s="431">
        <v>0</v>
      </c>
      <c r="X1082" s="431">
        <v>0</v>
      </c>
      <c r="Y1082" s="431">
        <v>0</v>
      </c>
      <c r="Z1082" s="431">
        <v>0</v>
      </c>
      <c r="AA1082" s="431">
        <v>0</v>
      </c>
      <c r="AB1082" s="431">
        <v>0</v>
      </c>
      <c r="AC1082" s="431">
        <v>0</v>
      </c>
      <c r="AD1082" s="431">
        <v>0</v>
      </c>
      <c r="AE1082" s="431">
        <v>0</v>
      </c>
      <c r="AF1082" s="431">
        <v>0</v>
      </c>
      <c r="AG1082" s="431">
        <v>0</v>
      </c>
      <c r="AH1082" s="431">
        <v>0</v>
      </c>
      <c r="AI1082" s="431">
        <v>0</v>
      </c>
      <c r="AJ1082" s="431">
        <v>0</v>
      </c>
      <c r="AK1082" s="431">
        <v>0</v>
      </c>
      <c r="AL1082" s="432">
        <v>0</v>
      </c>
      <c r="AM1082" s="431">
        <v>0</v>
      </c>
      <c r="AN1082" s="432">
        <v>0</v>
      </c>
      <c r="AO1082" s="431">
        <v>0</v>
      </c>
      <c r="AP1082" s="431">
        <v>0</v>
      </c>
      <c r="AQ1082" s="431">
        <v>0</v>
      </c>
    </row>
    <row r="1083" spans="1:43" ht="12.75" customHeight="1">
      <c r="A1083" s="157">
        <v>1109</v>
      </c>
      <c r="B1083" s="435">
        <v>42309</v>
      </c>
      <c r="C1083" s="415" t="s">
        <v>1321</v>
      </c>
      <c r="D1083" s="415" t="s">
        <v>1251</v>
      </c>
      <c r="E1083" s="258" t="s">
        <v>1321</v>
      </c>
      <c r="F1083" s="126" t="s">
        <v>7101</v>
      </c>
      <c r="G1083" s="60"/>
      <c r="H1083" s="126" t="s">
        <v>7300</v>
      </c>
      <c r="I1083" s="60"/>
      <c r="J1083" s="126" t="s">
        <v>7170</v>
      </c>
      <c r="K1083" s="126" t="s">
        <v>1259</v>
      </c>
      <c r="L1083" s="415" t="s">
        <v>1256</v>
      </c>
      <c r="M1083" s="126" t="s">
        <v>7158</v>
      </c>
      <c r="N1083" s="415"/>
      <c r="O1083" s="422">
        <v>68</v>
      </c>
      <c r="P1083" s="422">
        <v>68</v>
      </c>
      <c r="Q1083" s="396" t="s">
        <v>7384</v>
      </c>
      <c r="R1083" s="422"/>
      <c r="S1083" s="422">
        <v>0</v>
      </c>
      <c r="T1083" s="422">
        <v>0</v>
      </c>
      <c r="U1083" s="422">
        <v>68</v>
      </c>
      <c r="V1083" s="422">
        <v>204</v>
      </c>
      <c r="W1083" s="422">
        <v>408</v>
      </c>
      <c r="X1083" s="422">
        <v>68</v>
      </c>
      <c r="Y1083" s="422">
        <v>0</v>
      </c>
      <c r="Z1083" s="422">
        <v>0</v>
      </c>
      <c r="AA1083" s="422">
        <v>0</v>
      </c>
      <c r="AB1083" s="422">
        <v>68</v>
      </c>
      <c r="AC1083" s="422">
        <v>68</v>
      </c>
      <c r="AD1083" s="422">
        <v>0</v>
      </c>
      <c r="AE1083" s="422">
        <v>0</v>
      </c>
      <c r="AF1083" s="422">
        <v>0</v>
      </c>
      <c r="AG1083" s="422">
        <v>0</v>
      </c>
      <c r="AH1083" s="422">
        <v>0</v>
      </c>
      <c r="AI1083" s="422">
        <v>68</v>
      </c>
      <c r="AJ1083" s="422">
        <v>0</v>
      </c>
      <c r="AK1083" s="422">
        <v>0</v>
      </c>
      <c r="AL1083" s="45">
        <v>0</v>
      </c>
      <c r="AM1083" s="422">
        <v>0</v>
      </c>
      <c r="AN1083" s="45">
        <v>0</v>
      </c>
      <c r="AO1083" s="422">
        <v>0</v>
      </c>
      <c r="AP1083" s="422">
        <v>0</v>
      </c>
      <c r="AQ1083" s="422">
        <v>0</v>
      </c>
    </row>
    <row r="1084" spans="1:43" ht="12.75" customHeight="1">
      <c r="A1084" s="157">
        <v>1110</v>
      </c>
      <c r="B1084" s="418">
        <v>42309</v>
      </c>
      <c r="C1084" s="430" t="s">
        <v>1321</v>
      </c>
      <c r="D1084" s="430" t="s">
        <v>1251</v>
      </c>
      <c r="E1084" s="261" t="s">
        <v>1321</v>
      </c>
      <c r="F1084" s="121" t="s">
        <v>7101</v>
      </c>
      <c r="G1084" s="359"/>
      <c r="H1084" s="121" t="s">
        <v>7354</v>
      </c>
      <c r="I1084" s="359"/>
      <c r="J1084" s="121" t="s">
        <v>7169</v>
      </c>
      <c r="K1084" s="121" t="s">
        <v>1259</v>
      </c>
      <c r="L1084" s="430" t="s">
        <v>1256</v>
      </c>
      <c r="M1084" s="121" t="s">
        <v>7158</v>
      </c>
      <c r="N1084" s="430"/>
      <c r="O1084" s="433">
        <v>18</v>
      </c>
      <c r="P1084" s="433">
        <v>18</v>
      </c>
      <c r="Q1084" s="395" t="s">
        <v>7384</v>
      </c>
      <c r="R1084" s="431"/>
      <c r="S1084" s="431">
        <v>0</v>
      </c>
      <c r="T1084" s="431">
        <v>0</v>
      </c>
      <c r="U1084" s="433">
        <v>18</v>
      </c>
      <c r="V1084" s="433">
        <v>54</v>
      </c>
      <c r="W1084" s="433">
        <v>108</v>
      </c>
      <c r="X1084" s="433">
        <v>18</v>
      </c>
      <c r="Y1084" s="431">
        <v>0</v>
      </c>
      <c r="Z1084" s="431">
        <v>0</v>
      </c>
      <c r="AA1084" s="433">
        <v>0</v>
      </c>
      <c r="AB1084" s="433">
        <v>18</v>
      </c>
      <c r="AC1084" s="433">
        <v>18</v>
      </c>
      <c r="AD1084" s="431">
        <v>0</v>
      </c>
      <c r="AE1084" s="431">
        <v>0</v>
      </c>
      <c r="AF1084" s="431">
        <v>0</v>
      </c>
      <c r="AG1084" s="431">
        <v>0</v>
      </c>
      <c r="AH1084" s="431">
        <v>0</v>
      </c>
      <c r="AI1084" s="431">
        <v>18</v>
      </c>
      <c r="AJ1084" s="431">
        <v>0</v>
      </c>
      <c r="AK1084" s="431">
        <v>0</v>
      </c>
      <c r="AL1084" s="434">
        <v>0</v>
      </c>
      <c r="AM1084" s="433">
        <v>0</v>
      </c>
      <c r="AN1084" s="432">
        <v>0</v>
      </c>
      <c r="AO1084" s="431">
        <v>0</v>
      </c>
      <c r="AP1084" s="433">
        <v>0</v>
      </c>
      <c r="AQ1084" s="431">
        <v>0</v>
      </c>
    </row>
    <row r="1085" spans="1:43" ht="12.75" customHeight="1">
      <c r="A1085" s="157">
        <v>1111</v>
      </c>
      <c r="B1085" s="418">
        <v>42309</v>
      </c>
      <c r="C1085" s="430" t="s">
        <v>1321</v>
      </c>
      <c r="D1085" s="430" t="s">
        <v>1251</v>
      </c>
      <c r="E1085" s="261" t="s">
        <v>1308</v>
      </c>
      <c r="F1085" s="121" t="s">
        <v>1347</v>
      </c>
      <c r="G1085" s="359"/>
      <c r="H1085" s="121" t="s">
        <v>7386</v>
      </c>
      <c r="I1085" s="359"/>
      <c r="J1085" s="121" t="s">
        <v>1262</v>
      </c>
      <c r="K1085" s="121" t="s">
        <v>7126</v>
      </c>
      <c r="L1085" s="430" t="s">
        <v>1256</v>
      </c>
      <c r="M1085" s="121" t="s">
        <v>7158</v>
      </c>
      <c r="N1085" s="430"/>
      <c r="O1085" s="44">
        <v>989</v>
      </c>
      <c r="P1085" s="44"/>
      <c r="Q1085" s="395" t="s">
        <v>7388</v>
      </c>
      <c r="R1085" s="431"/>
      <c r="S1085" s="431">
        <v>0</v>
      </c>
      <c r="T1085" s="431">
        <v>0</v>
      </c>
      <c r="U1085" s="433">
        <v>1030</v>
      </c>
      <c r="V1085" s="433">
        <v>0</v>
      </c>
      <c r="W1085" s="433">
        <v>0</v>
      </c>
      <c r="X1085" s="433">
        <v>0</v>
      </c>
      <c r="Y1085" s="431">
        <v>0</v>
      </c>
      <c r="Z1085" s="431">
        <v>0</v>
      </c>
      <c r="AA1085" s="433">
        <v>0</v>
      </c>
      <c r="AB1085" s="433">
        <v>0</v>
      </c>
      <c r="AC1085" s="433">
        <v>0</v>
      </c>
      <c r="AD1085" s="431">
        <v>0</v>
      </c>
      <c r="AE1085" s="431">
        <v>0</v>
      </c>
      <c r="AF1085" s="431">
        <v>0</v>
      </c>
      <c r="AG1085" s="431">
        <v>0</v>
      </c>
      <c r="AH1085" s="431">
        <v>0</v>
      </c>
      <c r="AI1085" s="431">
        <v>0</v>
      </c>
      <c r="AJ1085" s="431">
        <v>0</v>
      </c>
      <c r="AK1085" s="431">
        <v>0</v>
      </c>
      <c r="AL1085" s="434">
        <v>0</v>
      </c>
      <c r="AM1085" s="433">
        <v>0</v>
      </c>
      <c r="AN1085" s="432">
        <v>0</v>
      </c>
      <c r="AO1085" s="431">
        <v>0</v>
      </c>
      <c r="AP1085" s="433">
        <v>0</v>
      </c>
      <c r="AQ1085" s="431">
        <v>0</v>
      </c>
    </row>
    <row r="1086" spans="1:43" ht="12.75" customHeight="1">
      <c r="A1086" s="157">
        <v>1112</v>
      </c>
      <c r="B1086" s="418">
        <v>42309</v>
      </c>
      <c r="C1086" s="430" t="s">
        <v>1321</v>
      </c>
      <c r="D1086" s="430" t="s">
        <v>1251</v>
      </c>
      <c r="E1086" s="261" t="s">
        <v>7385</v>
      </c>
      <c r="F1086" s="121" t="s">
        <v>7082</v>
      </c>
      <c r="G1086" s="359"/>
      <c r="H1086" s="121" t="s">
        <v>7310</v>
      </c>
      <c r="I1086" s="359"/>
      <c r="J1086" s="121" t="s">
        <v>7165</v>
      </c>
      <c r="K1086" s="121" t="s">
        <v>1259</v>
      </c>
      <c r="L1086" s="430" t="s">
        <v>1256</v>
      </c>
      <c r="M1086" s="121" t="s">
        <v>7158</v>
      </c>
      <c r="N1086" s="430"/>
      <c r="O1086" s="433">
        <v>95</v>
      </c>
      <c r="P1086" s="433">
        <v>95</v>
      </c>
      <c r="Q1086" s="395" t="s">
        <v>7384</v>
      </c>
      <c r="R1086" s="431"/>
      <c r="S1086" s="431">
        <v>0</v>
      </c>
      <c r="T1086" s="431">
        <v>0</v>
      </c>
      <c r="U1086" s="433">
        <v>95</v>
      </c>
      <c r="V1086" s="433">
        <v>570</v>
      </c>
      <c r="W1086" s="433">
        <v>570</v>
      </c>
      <c r="X1086" s="433">
        <v>95</v>
      </c>
      <c r="Y1086" s="431">
        <v>95</v>
      </c>
      <c r="Z1086" s="431">
        <v>0</v>
      </c>
      <c r="AA1086" s="433">
        <v>0</v>
      </c>
      <c r="AB1086" s="433">
        <v>95</v>
      </c>
      <c r="AC1086" s="433">
        <v>95</v>
      </c>
      <c r="AD1086" s="431">
        <v>0</v>
      </c>
      <c r="AE1086" s="431">
        <v>0</v>
      </c>
      <c r="AF1086" s="431">
        <v>0</v>
      </c>
      <c r="AG1086" s="431">
        <v>0</v>
      </c>
      <c r="AH1086" s="431">
        <v>0</v>
      </c>
      <c r="AI1086" s="431">
        <v>0</v>
      </c>
      <c r="AJ1086" s="431">
        <v>0</v>
      </c>
      <c r="AK1086" s="431">
        <v>0</v>
      </c>
      <c r="AL1086" s="434">
        <v>0</v>
      </c>
      <c r="AM1086" s="433">
        <v>0</v>
      </c>
      <c r="AN1086" s="432">
        <v>0</v>
      </c>
      <c r="AO1086" s="431">
        <v>0</v>
      </c>
      <c r="AP1086" s="433">
        <v>0</v>
      </c>
      <c r="AQ1086" s="431">
        <v>0</v>
      </c>
    </row>
    <row r="1087" spans="1:43" ht="12.75" customHeight="1">
      <c r="A1087" s="157">
        <v>1113</v>
      </c>
      <c r="B1087" s="418">
        <v>42309</v>
      </c>
      <c r="C1087" s="430" t="s">
        <v>1321</v>
      </c>
      <c r="D1087" s="430" t="s">
        <v>1251</v>
      </c>
      <c r="E1087" s="261" t="s">
        <v>7385</v>
      </c>
      <c r="F1087" s="121" t="s">
        <v>7082</v>
      </c>
      <c r="G1087" s="359"/>
      <c r="H1087" s="121" t="s">
        <v>7310</v>
      </c>
      <c r="I1087" s="359"/>
      <c r="J1087" s="121" t="s">
        <v>7165</v>
      </c>
      <c r="K1087" s="121" t="s">
        <v>1259</v>
      </c>
      <c r="L1087" s="430" t="s">
        <v>1256</v>
      </c>
      <c r="M1087" s="121" t="s">
        <v>7158</v>
      </c>
      <c r="N1087" s="430"/>
      <c r="O1087" s="433">
        <v>58</v>
      </c>
      <c r="P1087" s="433">
        <v>58</v>
      </c>
      <c r="Q1087" s="395" t="s">
        <v>7384</v>
      </c>
      <c r="R1087" s="431"/>
      <c r="S1087" s="431">
        <v>0</v>
      </c>
      <c r="T1087" s="431">
        <v>0</v>
      </c>
      <c r="U1087" s="433">
        <v>58</v>
      </c>
      <c r="V1087" s="433">
        <v>348</v>
      </c>
      <c r="W1087" s="433">
        <v>348</v>
      </c>
      <c r="X1087" s="433">
        <v>58</v>
      </c>
      <c r="Y1087" s="431">
        <v>58</v>
      </c>
      <c r="Z1087" s="431">
        <v>0</v>
      </c>
      <c r="AA1087" s="433">
        <v>0</v>
      </c>
      <c r="AB1087" s="433">
        <v>58</v>
      </c>
      <c r="AC1087" s="433">
        <v>58</v>
      </c>
      <c r="AD1087" s="431">
        <v>0</v>
      </c>
      <c r="AE1087" s="431">
        <v>0</v>
      </c>
      <c r="AF1087" s="431">
        <v>0</v>
      </c>
      <c r="AG1087" s="431">
        <v>0</v>
      </c>
      <c r="AH1087" s="431">
        <v>0</v>
      </c>
      <c r="AI1087" s="431">
        <v>0</v>
      </c>
      <c r="AJ1087" s="431">
        <v>0</v>
      </c>
      <c r="AK1087" s="431">
        <v>0</v>
      </c>
      <c r="AL1087" s="434">
        <v>0</v>
      </c>
      <c r="AM1087" s="433">
        <v>0</v>
      </c>
      <c r="AN1087" s="432">
        <v>0</v>
      </c>
      <c r="AO1087" s="431">
        <v>0</v>
      </c>
      <c r="AP1087" s="433">
        <v>0</v>
      </c>
      <c r="AQ1087" s="431">
        <v>0</v>
      </c>
    </row>
    <row r="1088" spans="1:43" ht="12.75" customHeight="1">
      <c r="A1088" s="157">
        <v>1114</v>
      </c>
      <c r="B1088" s="418">
        <v>42309</v>
      </c>
      <c r="C1088" s="430" t="s">
        <v>1321</v>
      </c>
      <c r="D1088" s="430" t="s">
        <v>1251</v>
      </c>
      <c r="E1088" s="261" t="s">
        <v>7385</v>
      </c>
      <c r="F1088" s="121" t="s">
        <v>7082</v>
      </c>
      <c r="G1088" s="359"/>
      <c r="H1088" s="121" t="s">
        <v>7310</v>
      </c>
      <c r="I1088" s="359"/>
      <c r="J1088" s="121" t="s">
        <v>7165</v>
      </c>
      <c r="K1088" s="121" t="s">
        <v>1259</v>
      </c>
      <c r="L1088" s="430" t="s">
        <v>1256</v>
      </c>
      <c r="M1088" s="121" t="s">
        <v>7158</v>
      </c>
      <c r="N1088" s="430"/>
      <c r="O1088" s="433">
        <v>39</v>
      </c>
      <c r="P1088" s="433">
        <v>39</v>
      </c>
      <c r="Q1088" s="395" t="s">
        <v>7384</v>
      </c>
      <c r="R1088" s="431"/>
      <c r="S1088" s="431">
        <v>0</v>
      </c>
      <c r="T1088" s="431">
        <v>0</v>
      </c>
      <c r="U1088" s="433">
        <v>39</v>
      </c>
      <c r="V1088" s="433">
        <v>234</v>
      </c>
      <c r="W1088" s="433">
        <v>234</v>
      </c>
      <c r="X1088" s="433">
        <v>39</v>
      </c>
      <c r="Y1088" s="431">
        <v>39</v>
      </c>
      <c r="Z1088" s="431">
        <v>0</v>
      </c>
      <c r="AA1088" s="433">
        <v>0</v>
      </c>
      <c r="AB1088" s="433">
        <v>39</v>
      </c>
      <c r="AC1088" s="433">
        <v>39</v>
      </c>
      <c r="AD1088" s="431">
        <v>0</v>
      </c>
      <c r="AE1088" s="431">
        <v>0</v>
      </c>
      <c r="AF1088" s="431">
        <v>0</v>
      </c>
      <c r="AG1088" s="431">
        <v>0</v>
      </c>
      <c r="AH1088" s="431">
        <v>0</v>
      </c>
      <c r="AI1088" s="431">
        <v>0</v>
      </c>
      <c r="AJ1088" s="431">
        <v>0</v>
      </c>
      <c r="AK1088" s="431">
        <v>0</v>
      </c>
      <c r="AL1088" s="434">
        <v>0</v>
      </c>
      <c r="AM1088" s="433">
        <v>0</v>
      </c>
      <c r="AN1088" s="432">
        <v>0</v>
      </c>
      <c r="AO1088" s="431">
        <v>0</v>
      </c>
      <c r="AP1088" s="433">
        <v>0</v>
      </c>
      <c r="AQ1088" s="431">
        <v>0</v>
      </c>
    </row>
    <row r="1089" spans="1:43" ht="12.75" customHeight="1">
      <c r="A1089" s="157">
        <v>1115</v>
      </c>
      <c r="B1089" s="418">
        <v>42310</v>
      </c>
      <c r="C1089" s="430" t="s">
        <v>1321</v>
      </c>
      <c r="D1089" s="430" t="s">
        <v>1251</v>
      </c>
      <c r="E1089" s="261" t="s">
        <v>1321</v>
      </c>
      <c r="F1089" s="121" t="s">
        <v>7101</v>
      </c>
      <c r="G1089" s="359"/>
      <c r="H1089" s="121" t="s">
        <v>7300</v>
      </c>
      <c r="I1089" s="359"/>
      <c r="J1089" s="121" t="s">
        <v>7170</v>
      </c>
      <c r="K1089" s="121" t="s">
        <v>1259</v>
      </c>
      <c r="L1089" s="430" t="s">
        <v>1256</v>
      </c>
      <c r="M1089" s="121" t="s">
        <v>7158</v>
      </c>
      <c r="N1089" s="430"/>
      <c r="O1089" s="433">
        <v>33</v>
      </c>
      <c r="P1089" s="433">
        <v>33</v>
      </c>
      <c r="Q1089" s="395" t="s">
        <v>7384</v>
      </c>
      <c r="R1089" s="431"/>
      <c r="S1089" s="431">
        <v>0</v>
      </c>
      <c r="T1089" s="431">
        <v>0</v>
      </c>
      <c r="U1089" s="433">
        <v>33</v>
      </c>
      <c r="V1089" s="433">
        <v>99</v>
      </c>
      <c r="W1089" s="433">
        <v>168</v>
      </c>
      <c r="X1089" s="433">
        <v>33</v>
      </c>
      <c r="Y1089" s="431">
        <v>0</v>
      </c>
      <c r="Z1089" s="431">
        <v>0</v>
      </c>
      <c r="AA1089" s="433">
        <v>0</v>
      </c>
      <c r="AB1089" s="433">
        <v>33</v>
      </c>
      <c r="AC1089" s="433">
        <v>33</v>
      </c>
      <c r="AD1089" s="431">
        <v>0</v>
      </c>
      <c r="AE1089" s="431">
        <v>0</v>
      </c>
      <c r="AF1089" s="431">
        <v>0</v>
      </c>
      <c r="AG1089" s="431">
        <v>0</v>
      </c>
      <c r="AH1089" s="431">
        <v>0</v>
      </c>
      <c r="AI1089" s="431">
        <v>33</v>
      </c>
      <c r="AJ1089" s="431">
        <v>0</v>
      </c>
      <c r="AK1089" s="431">
        <v>0</v>
      </c>
      <c r="AL1089" s="434">
        <v>0</v>
      </c>
      <c r="AM1089" s="433">
        <v>0</v>
      </c>
      <c r="AN1089" s="432">
        <v>0</v>
      </c>
      <c r="AO1089" s="431">
        <v>0</v>
      </c>
      <c r="AP1089" s="433">
        <v>0</v>
      </c>
      <c r="AQ1089" s="431">
        <v>0</v>
      </c>
    </row>
    <row r="1090" spans="1:43" ht="12.75" customHeight="1">
      <c r="A1090" s="157">
        <v>1116</v>
      </c>
      <c r="B1090" s="418">
        <v>42310</v>
      </c>
      <c r="C1090" s="430" t="s">
        <v>1321</v>
      </c>
      <c r="D1090" s="430" t="s">
        <v>1251</v>
      </c>
      <c r="E1090" s="261" t="s">
        <v>1321</v>
      </c>
      <c r="F1090" s="121" t="s">
        <v>7101</v>
      </c>
      <c r="G1090" s="359"/>
      <c r="H1090" s="121" t="s">
        <v>7365</v>
      </c>
      <c r="I1090" s="359"/>
      <c r="J1090" s="121" t="s">
        <v>7416</v>
      </c>
      <c r="K1090" s="121" t="s">
        <v>1259</v>
      </c>
      <c r="L1090" s="430" t="s">
        <v>1256</v>
      </c>
      <c r="M1090" s="121" t="s">
        <v>7158</v>
      </c>
      <c r="N1090" s="430"/>
      <c r="O1090" s="433">
        <v>23</v>
      </c>
      <c r="P1090" s="433">
        <v>23</v>
      </c>
      <c r="Q1090" s="395" t="s">
        <v>7384</v>
      </c>
      <c r="R1090" s="431"/>
      <c r="S1090" s="431">
        <v>0</v>
      </c>
      <c r="T1090" s="431">
        <v>0</v>
      </c>
      <c r="U1090" s="433">
        <v>23</v>
      </c>
      <c r="V1090" s="433">
        <v>69</v>
      </c>
      <c r="W1090" s="433">
        <v>138</v>
      </c>
      <c r="X1090" s="433">
        <v>23</v>
      </c>
      <c r="Y1090" s="431">
        <v>0</v>
      </c>
      <c r="Z1090" s="431">
        <v>0</v>
      </c>
      <c r="AA1090" s="433">
        <v>0</v>
      </c>
      <c r="AB1090" s="433">
        <v>23</v>
      </c>
      <c r="AC1090" s="433">
        <v>23</v>
      </c>
      <c r="AD1090" s="431">
        <v>0</v>
      </c>
      <c r="AE1090" s="431">
        <v>0</v>
      </c>
      <c r="AF1090" s="431">
        <v>0</v>
      </c>
      <c r="AG1090" s="431">
        <v>0</v>
      </c>
      <c r="AH1090" s="431">
        <v>0</v>
      </c>
      <c r="AI1090" s="431">
        <v>23</v>
      </c>
      <c r="AJ1090" s="431">
        <v>0</v>
      </c>
      <c r="AK1090" s="431">
        <v>0</v>
      </c>
      <c r="AL1090" s="434">
        <v>0</v>
      </c>
      <c r="AM1090" s="433">
        <v>0</v>
      </c>
      <c r="AN1090" s="432">
        <v>0</v>
      </c>
      <c r="AO1090" s="431">
        <v>0</v>
      </c>
      <c r="AP1090" s="433">
        <v>0</v>
      </c>
      <c r="AQ1090" s="431">
        <v>0</v>
      </c>
    </row>
    <row r="1091" spans="1:43" ht="12.75" customHeight="1">
      <c r="A1091" s="157">
        <v>1117</v>
      </c>
      <c r="B1091" s="418">
        <v>42310</v>
      </c>
      <c r="C1091" s="430" t="s">
        <v>1321</v>
      </c>
      <c r="D1091" s="430" t="s">
        <v>1251</v>
      </c>
      <c r="E1091" s="261" t="s">
        <v>1321</v>
      </c>
      <c r="F1091" s="121" t="s">
        <v>7101</v>
      </c>
      <c r="G1091" s="359"/>
      <c r="H1091" s="121" t="s">
        <v>7339</v>
      </c>
      <c r="I1091" s="359"/>
      <c r="J1091" s="121" t="s">
        <v>1262</v>
      </c>
      <c r="K1091" s="121" t="s">
        <v>1259</v>
      </c>
      <c r="L1091" s="430" t="s">
        <v>1256</v>
      </c>
      <c r="M1091" s="121" t="s">
        <v>7158</v>
      </c>
      <c r="N1091" s="430"/>
      <c r="O1091" s="433">
        <v>128</v>
      </c>
      <c r="P1091" s="433">
        <v>128</v>
      </c>
      <c r="Q1091" s="395" t="s">
        <v>7384</v>
      </c>
      <c r="R1091" s="431"/>
      <c r="S1091" s="431">
        <v>0</v>
      </c>
      <c r="T1091" s="431">
        <v>0</v>
      </c>
      <c r="U1091" s="433">
        <v>128</v>
      </c>
      <c r="V1091" s="433">
        <v>384</v>
      </c>
      <c r="W1091" s="433">
        <v>768</v>
      </c>
      <c r="X1091" s="433">
        <v>128</v>
      </c>
      <c r="Y1091" s="431">
        <v>0</v>
      </c>
      <c r="Z1091" s="431">
        <v>0</v>
      </c>
      <c r="AA1091" s="433">
        <v>0</v>
      </c>
      <c r="AB1091" s="433">
        <v>128</v>
      </c>
      <c r="AC1091" s="433">
        <v>128</v>
      </c>
      <c r="AD1091" s="431">
        <v>0</v>
      </c>
      <c r="AE1091" s="431">
        <v>0</v>
      </c>
      <c r="AF1091" s="431">
        <v>0</v>
      </c>
      <c r="AG1091" s="431">
        <v>0</v>
      </c>
      <c r="AH1091" s="431">
        <v>0</v>
      </c>
      <c r="AI1091" s="431">
        <v>128</v>
      </c>
      <c r="AJ1091" s="431">
        <v>0</v>
      </c>
      <c r="AK1091" s="431">
        <v>0</v>
      </c>
      <c r="AL1091" s="434">
        <v>0</v>
      </c>
      <c r="AM1091" s="433">
        <v>0</v>
      </c>
      <c r="AN1091" s="432">
        <v>0</v>
      </c>
      <c r="AO1091" s="431">
        <v>0</v>
      </c>
      <c r="AP1091" s="433">
        <v>0</v>
      </c>
      <c r="AQ1091" s="431">
        <v>0</v>
      </c>
    </row>
    <row r="1092" spans="1:43" ht="12.75" customHeight="1">
      <c r="A1092" s="157">
        <v>1118</v>
      </c>
      <c r="B1092" s="418">
        <v>42310</v>
      </c>
      <c r="C1092" s="430" t="s">
        <v>1321</v>
      </c>
      <c r="D1092" s="430" t="s">
        <v>1251</v>
      </c>
      <c r="E1092" s="261" t="s">
        <v>1321</v>
      </c>
      <c r="F1092" s="121" t="s">
        <v>7101</v>
      </c>
      <c r="G1092" s="359"/>
      <c r="H1092" s="121" t="s">
        <v>7306</v>
      </c>
      <c r="I1092" s="359"/>
      <c r="J1092" s="121" t="s">
        <v>7169</v>
      </c>
      <c r="K1092" s="121" t="s">
        <v>1259</v>
      </c>
      <c r="L1092" s="430" t="s">
        <v>1256</v>
      </c>
      <c r="M1092" s="121" t="s">
        <v>7158</v>
      </c>
      <c r="N1092" s="430"/>
      <c r="O1092" s="433">
        <v>115</v>
      </c>
      <c r="P1092" s="433">
        <v>115</v>
      </c>
      <c r="Q1092" s="395" t="s">
        <v>7384</v>
      </c>
      <c r="R1092" s="431"/>
      <c r="S1092" s="431">
        <v>0</v>
      </c>
      <c r="T1092" s="431">
        <v>0</v>
      </c>
      <c r="U1092" s="433">
        <v>115</v>
      </c>
      <c r="V1092" s="433">
        <v>345</v>
      </c>
      <c r="W1092" s="433">
        <v>690</v>
      </c>
      <c r="X1092" s="433">
        <v>115</v>
      </c>
      <c r="Y1092" s="431">
        <v>0</v>
      </c>
      <c r="Z1092" s="431">
        <v>0</v>
      </c>
      <c r="AA1092" s="433">
        <v>0</v>
      </c>
      <c r="AB1092" s="433">
        <v>115</v>
      </c>
      <c r="AC1092" s="433">
        <v>115</v>
      </c>
      <c r="AD1092" s="431">
        <v>0</v>
      </c>
      <c r="AE1092" s="431">
        <v>0</v>
      </c>
      <c r="AF1092" s="431">
        <v>0</v>
      </c>
      <c r="AG1092" s="431">
        <v>0</v>
      </c>
      <c r="AH1092" s="431">
        <v>0</v>
      </c>
      <c r="AI1092" s="431">
        <v>115</v>
      </c>
      <c r="AJ1092" s="431">
        <v>0</v>
      </c>
      <c r="AK1092" s="431">
        <v>0</v>
      </c>
      <c r="AL1092" s="434">
        <v>0</v>
      </c>
      <c r="AM1092" s="433">
        <v>0</v>
      </c>
      <c r="AN1092" s="432">
        <v>0</v>
      </c>
      <c r="AO1092" s="431">
        <v>0</v>
      </c>
      <c r="AP1092" s="433">
        <v>0</v>
      </c>
      <c r="AQ1092" s="431">
        <v>0</v>
      </c>
    </row>
    <row r="1093" spans="1:43" ht="12.75" customHeight="1">
      <c r="A1093" s="157">
        <v>1119</v>
      </c>
      <c r="B1093" s="418">
        <v>42310</v>
      </c>
      <c r="C1093" s="430" t="s">
        <v>1321</v>
      </c>
      <c r="D1093" s="430" t="s">
        <v>1251</v>
      </c>
      <c r="E1093" s="261" t="s">
        <v>1321</v>
      </c>
      <c r="F1093" s="121" t="s">
        <v>7101</v>
      </c>
      <c r="G1093" s="359"/>
      <c r="H1093" s="121" t="s">
        <v>7314</v>
      </c>
      <c r="I1093" s="359"/>
      <c r="J1093" s="121" t="s">
        <v>7170</v>
      </c>
      <c r="K1093" s="121" t="s">
        <v>1259</v>
      </c>
      <c r="L1093" s="430" t="s">
        <v>1256</v>
      </c>
      <c r="M1093" s="121" t="s">
        <v>7158</v>
      </c>
      <c r="N1093" s="430"/>
      <c r="O1093" s="433">
        <v>23</v>
      </c>
      <c r="P1093" s="433">
        <v>23</v>
      </c>
      <c r="Q1093" s="395" t="s">
        <v>7384</v>
      </c>
      <c r="R1093" s="431"/>
      <c r="S1093" s="431">
        <v>0</v>
      </c>
      <c r="T1093" s="431">
        <v>0</v>
      </c>
      <c r="U1093" s="433">
        <v>23</v>
      </c>
      <c r="V1093" s="433">
        <v>69</v>
      </c>
      <c r="W1093" s="433">
        <v>138</v>
      </c>
      <c r="X1093" s="433">
        <v>23</v>
      </c>
      <c r="Y1093" s="431">
        <v>0</v>
      </c>
      <c r="Z1093" s="431">
        <v>0</v>
      </c>
      <c r="AA1093" s="433">
        <v>0</v>
      </c>
      <c r="AB1093" s="433">
        <v>23</v>
      </c>
      <c r="AC1093" s="433">
        <v>23</v>
      </c>
      <c r="AD1093" s="431">
        <v>0</v>
      </c>
      <c r="AE1093" s="431">
        <v>0</v>
      </c>
      <c r="AF1093" s="431">
        <v>0</v>
      </c>
      <c r="AG1093" s="431">
        <v>0</v>
      </c>
      <c r="AH1093" s="431">
        <v>0</v>
      </c>
      <c r="AI1093" s="431">
        <v>23</v>
      </c>
      <c r="AJ1093" s="431">
        <v>0</v>
      </c>
      <c r="AK1093" s="431">
        <v>0</v>
      </c>
      <c r="AL1093" s="434">
        <v>0</v>
      </c>
      <c r="AM1093" s="433">
        <v>0</v>
      </c>
      <c r="AN1093" s="432">
        <v>0</v>
      </c>
      <c r="AO1093" s="431">
        <v>0</v>
      </c>
      <c r="AP1093" s="433">
        <v>0</v>
      </c>
      <c r="AQ1093" s="431">
        <v>0</v>
      </c>
    </row>
    <row r="1094" spans="1:43" ht="12.75" customHeight="1">
      <c r="A1094" s="157">
        <v>1120</v>
      </c>
      <c r="B1094" s="418">
        <v>42310</v>
      </c>
      <c r="C1094" s="430" t="s">
        <v>1321</v>
      </c>
      <c r="D1094" s="430" t="s">
        <v>1251</v>
      </c>
      <c r="E1094" s="261" t="s">
        <v>1321</v>
      </c>
      <c r="F1094" s="121" t="s">
        <v>7101</v>
      </c>
      <c r="G1094" s="359"/>
      <c r="H1094" s="121" t="s">
        <v>7306</v>
      </c>
      <c r="I1094" s="359"/>
      <c r="J1094" s="121" t="s">
        <v>7169</v>
      </c>
      <c r="K1094" s="121" t="s">
        <v>1259</v>
      </c>
      <c r="L1094" s="430" t="s">
        <v>1256</v>
      </c>
      <c r="M1094" s="121" t="s">
        <v>7158</v>
      </c>
      <c r="N1094" s="430"/>
      <c r="O1094" s="433">
        <v>100</v>
      </c>
      <c r="P1094" s="433">
        <v>100</v>
      </c>
      <c r="Q1094" s="395" t="s">
        <v>7384</v>
      </c>
      <c r="R1094" s="431"/>
      <c r="S1094" s="431">
        <v>0</v>
      </c>
      <c r="T1094" s="431">
        <v>0</v>
      </c>
      <c r="U1094" s="433">
        <v>100</v>
      </c>
      <c r="V1094" s="433">
        <v>300</v>
      </c>
      <c r="W1094" s="433">
        <v>600</v>
      </c>
      <c r="X1094" s="433">
        <v>100</v>
      </c>
      <c r="Y1094" s="431">
        <v>0</v>
      </c>
      <c r="Z1094" s="431">
        <v>0</v>
      </c>
      <c r="AA1094" s="433">
        <v>0</v>
      </c>
      <c r="AB1094" s="433">
        <v>100</v>
      </c>
      <c r="AC1094" s="433">
        <v>100</v>
      </c>
      <c r="AD1094" s="431">
        <v>0</v>
      </c>
      <c r="AE1094" s="431">
        <v>0</v>
      </c>
      <c r="AF1094" s="431">
        <v>0</v>
      </c>
      <c r="AG1094" s="431">
        <v>0</v>
      </c>
      <c r="AH1094" s="431">
        <v>0</v>
      </c>
      <c r="AI1094" s="431">
        <v>100</v>
      </c>
      <c r="AJ1094" s="431">
        <v>0</v>
      </c>
      <c r="AK1094" s="431">
        <v>0</v>
      </c>
      <c r="AL1094" s="434">
        <v>0</v>
      </c>
      <c r="AM1094" s="433">
        <v>0</v>
      </c>
      <c r="AN1094" s="432">
        <v>0</v>
      </c>
      <c r="AO1094" s="431">
        <v>0</v>
      </c>
      <c r="AP1094" s="433">
        <v>0</v>
      </c>
      <c r="AQ1094" s="431">
        <v>0</v>
      </c>
    </row>
    <row r="1095" spans="1:43" ht="12.75" customHeight="1">
      <c r="A1095" s="157">
        <v>1121</v>
      </c>
      <c r="B1095" s="418">
        <v>42310</v>
      </c>
      <c r="C1095" s="430" t="s">
        <v>1321</v>
      </c>
      <c r="D1095" s="430" t="s">
        <v>1251</v>
      </c>
      <c r="E1095" s="261" t="s">
        <v>1308</v>
      </c>
      <c r="F1095" s="121" t="s">
        <v>1347</v>
      </c>
      <c r="G1095" s="359"/>
      <c r="H1095" s="121" t="s">
        <v>7386</v>
      </c>
      <c r="I1095" s="359"/>
      <c r="J1095" s="121" t="s">
        <v>1262</v>
      </c>
      <c r="K1095" s="121" t="s">
        <v>7126</v>
      </c>
      <c r="L1095" s="430" t="s">
        <v>1256</v>
      </c>
      <c r="M1095" s="121" t="s">
        <v>7158</v>
      </c>
      <c r="N1095" s="430"/>
      <c r="O1095" s="44">
        <v>1095</v>
      </c>
      <c r="P1095" s="44"/>
      <c r="Q1095" s="395" t="s">
        <v>7388</v>
      </c>
      <c r="R1095" s="431"/>
      <c r="S1095" s="431">
        <v>0</v>
      </c>
      <c r="T1095" s="431">
        <v>0</v>
      </c>
      <c r="U1095" s="433">
        <v>1342</v>
      </c>
      <c r="V1095" s="433">
        <v>0</v>
      </c>
      <c r="W1095" s="433">
        <v>0</v>
      </c>
      <c r="X1095" s="433">
        <v>0</v>
      </c>
      <c r="Y1095" s="431">
        <v>0</v>
      </c>
      <c r="Z1095" s="431">
        <v>0</v>
      </c>
      <c r="AA1095" s="433">
        <v>0</v>
      </c>
      <c r="AB1095" s="433">
        <v>0</v>
      </c>
      <c r="AC1095" s="433">
        <v>0</v>
      </c>
      <c r="AD1095" s="431">
        <v>0</v>
      </c>
      <c r="AE1095" s="431">
        <v>0</v>
      </c>
      <c r="AF1095" s="431">
        <v>0</v>
      </c>
      <c r="AG1095" s="431">
        <v>0</v>
      </c>
      <c r="AH1095" s="431">
        <v>0</v>
      </c>
      <c r="AI1095" s="431">
        <v>0</v>
      </c>
      <c r="AJ1095" s="431">
        <v>0</v>
      </c>
      <c r="AK1095" s="431">
        <v>0</v>
      </c>
      <c r="AL1095" s="434">
        <v>0</v>
      </c>
      <c r="AM1095" s="433">
        <v>0</v>
      </c>
      <c r="AN1095" s="432">
        <v>0</v>
      </c>
      <c r="AO1095" s="431">
        <v>0</v>
      </c>
      <c r="AP1095" s="433">
        <v>0</v>
      </c>
      <c r="AQ1095" s="431">
        <v>0</v>
      </c>
    </row>
    <row r="1096" spans="1:43" ht="12.75" customHeight="1">
      <c r="A1096" s="157">
        <v>1122</v>
      </c>
      <c r="B1096" s="418">
        <v>42310</v>
      </c>
      <c r="C1096" s="430" t="s">
        <v>1321</v>
      </c>
      <c r="D1096" s="430" t="s">
        <v>1251</v>
      </c>
      <c r="E1096" s="261" t="s">
        <v>7385</v>
      </c>
      <c r="F1096" s="121" t="s">
        <v>7082</v>
      </c>
      <c r="G1096" s="359"/>
      <c r="H1096" s="121" t="s">
        <v>7310</v>
      </c>
      <c r="I1096" s="359"/>
      <c r="J1096" s="121" t="s">
        <v>7165</v>
      </c>
      <c r="K1096" s="121" t="s">
        <v>1259</v>
      </c>
      <c r="L1096" s="430" t="s">
        <v>1256</v>
      </c>
      <c r="M1096" s="121" t="s">
        <v>7158</v>
      </c>
      <c r="N1096" s="430"/>
      <c r="O1096" s="433">
        <v>125</v>
      </c>
      <c r="P1096" s="433">
        <v>125</v>
      </c>
      <c r="Q1096" s="395" t="s">
        <v>7384</v>
      </c>
      <c r="R1096" s="431"/>
      <c r="S1096" s="431">
        <v>0</v>
      </c>
      <c r="T1096" s="431">
        <v>0</v>
      </c>
      <c r="U1096" s="433">
        <v>125</v>
      </c>
      <c r="V1096" s="433">
        <v>750</v>
      </c>
      <c r="W1096" s="433">
        <v>750</v>
      </c>
      <c r="X1096" s="433">
        <v>125</v>
      </c>
      <c r="Y1096" s="431">
        <v>125</v>
      </c>
      <c r="Z1096" s="431">
        <v>0</v>
      </c>
      <c r="AA1096" s="433">
        <v>0</v>
      </c>
      <c r="AB1096" s="433">
        <v>125</v>
      </c>
      <c r="AC1096" s="433">
        <v>125</v>
      </c>
      <c r="AD1096" s="431">
        <v>0</v>
      </c>
      <c r="AE1096" s="431">
        <v>0</v>
      </c>
      <c r="AF1096" s="431">
        <v>0</v>
      </c>
      <c r="AG1096" s="431">
        <v>0</v>
      </c>
      <c r="AH1096" s="431">
        <v>0</v>
      </c>
      <c r="AI1096" s="431">
        <v>0</v>
      </c>
      <c r="AJ1096" s="431">
        <v>0</v>
      </c>
      <c r="AK1096" s="431">
        <v>0</v>
      </c>
      <c r="AL1096" s="434">
        <v>0</v>
      </c>
      <c r="AM1096" s="433">
        <v>0</v>
      </c>
      <c r="AN1096" s="432">
        <v>0</v>
      </c>
      <c r="AO1096" s="431">
        <v>0</v>
      </c>
      <c r="AP1096" s="433">
        <v>0</v>
      </c>
      <c r="AQ1096" s="431">
        <v>0</v>
      </c>
    </row>
    <row r="1097" spans="1:43" ht="12.75" customHeight="1">
      <c r="A1097" s="157">
        <v>1123</v>
      </c>
      <c r="B1097" s="418">
        <v>42310</v>
      </c>
      <c r="C1097" s="430" t="s">
        <v>1321</v>
      </c>
      <c r="D1097" s="430" t="s">
        <v>1251</v>
      </c>
      <c r="E1097" s="261" t="s">
        <v>7385</v>
      </c>
      <c r="F1097" s="121" t="s">
        <v>7082</v>
      </c>
      <c r="G1097" s="359"/>
      <c r="H1097" s="121" t="s">
        <v>7310</v>
      </c>
      <c r="I1097" s="359"/>
      <c r="J1097" s="121" t="s">
        <v>7165</v>
      </c>
      <c r="K1097" s="121" t="s">
        <v>1259</v>
      </c>
      <c r="L1097" s="430" t="s">
        <v>1256</v>
      </c>
      <c r="M1097" s="121" t="s">
        <v>7158</v>
      </c>
      <c r="N1097" s="430"/>
      <c r="O1097" s="433">
        <v>62</v>
      </c>
      <c r="P1097" s="433">
        <v>62</v>
      </c>
      <c r="Q1097" s="395" t="s">
        <v>7384</v>
      </c>
      <c r="R1097" s="431"/>
      <c r="S1097" s="431">
        <v>0</v>
      </c>
      <c r="T1097" s="431">
        <v>0</v>
      </c>
      <c r="U1097" s="433">
        <v>62</v>
      </c>
      <c r="V1097" s="433">
        <v>372</v>
      </c>
      <c r="W1097" s="433">
        <v>372</v>
      </c>
      <c r="X1097" s="433">
        <v>62</v>
      </c>
      <c r="Y1097" s="431">
        <v>62</v>
      </c>
      <c r="Z1097" s="431">
        <v>0</v>
      </c>
      <c r="AA1097" s="433">
        <v>0</v>
      </c>
      <c r="AB1097" s="433">
        <v>62</v>
      </c>
      <c r="AC1097" s="433">
        <v>62</v>
      </c>
      <c r="AD1097" s="431">
        <v>0</v>
      </c>
      <c r="AE1097" s="431">
        <v>0</v>
      </c>
      <c r="AF1097" s="431">
        <v>0</v>
      </c>
      <c r="AG1097" s="431">
        <v>0</v>
      </c>
      <c r="AH1097" s="431">
        <v>0</v>
      </c>
      <c r="AI1097" s="431">
        <v>0</v>
      </c>
      <c r="AJ1097" s="431">
        <v>0</v>
      </c>
      <c r="AK1097" s="431">
        <v>0</v>
      </c>
      <c r="AL1097" s="434">
        <v>0</v>
      </c>
      <c r="AM1097" s="433">
        <v>0</v>
      </c>
      <c r="AN1097" s="432">
        <v>0</v>
      </c>
      <c r="AO1097" s="431">
        <v>0</v>
      </c>
      <c r="AP1097" s="433">
        <v>0</v>
      </c>
      <c r="AQ1097" s="431">
        <v>0</v>
      </c>
    </row>
    <row r="1098" spans="1:43" ht="12.75" customHeight="1">
      <c r="A1098" s="157">
        <v>1124</v>
      </c>
      <c r="B1098" s="418">
        <v>42310</v>
      </c>
      <c r="C1098" s="430" t="s">
        <v>1321</v>
      </c>
      <c r="D1098" s="430" t="s">
        <v>1251</v>
      </c>
      <c r="E1098" s="261" t="s">
        <v>1321</v>
      </c>
      <c r="F1098" s="121" t="s">
        <v>7082</v>
      </c>
      <c r="G1098" s="359"/>
      <c r="H1098" s="121" t="s">
        <v>7367</v>
      </c>
      <c r="I1098" s="359"/>
      <c r="J1098" s="121" t="s">
        <v>7169</v>
      </c>
      <c r="K1098" s="121" t="s">
        <v>7126</v>
      </c>
      <c r="L1098" s="430" t="s">
        <v>1256</v>
      </c>
      <c r="M1098" s="121" t="s">
        <v>7158</v>
      </c>
      <c r="N1098" s="430"/>
      <c r="O1098" s="422">
        <v>250</v>
      </c>
      <c r="P1098" s="422">
        <v>250</v>
      </c>
      <c r="Q1098" s="395" t="s">
        <v>7384</v>
      </c>
      <c r="R1098" s="431"/>
      <c r="S1098" s="431">
        <v>0</v>
      </c>
      <c r="T1098" s="431">
        <v>0</v>
      </c>
      <c r="U1098" s="433">
        <v>250</v>
      </c>
      <c r="V1098" s="433">
        <v>0</v>
      </c>
      <c r="W1098" s="433">
        <v>1500</v>
      </c>
      <c r="X1098" s="433">
        <v>0</v>
      </c>
      <c r="Y1098" s="431">
        <v>250</v>
      </c>
      <c r="Z1098" s="431">
        <v>0</v>
      </c>
      <c r="AA1098" s="433">
        <v>250</v>
      </c>
      <c r="AB1098" s="433">
        <v>0</v>
      </c>
      <c r="AC1098" s="433">
        <v>0</v>
      </c>
      <c r="AD1098" s="431">
        <v>0</v>
      </c>
      <c r="AE1098" s="431">
        <v>0</v>
      </c>
      <c r="AF1098" s="431">
        <v>0</v>
      </c>
      <c r="AG1098" s="431">
        <v>0</v>
      </c>
      <c r="AH1098" s="431">
        <v>0</v>
      </c>
      <c r="AI1098" s="431">
        <v>0</v>
      </c>
      <c r="AJ1098" s="431">
        <v>0</v>
      </c>
      <c r="AK1098" s="431">
        <v>0</v>
      </c>
      <c r="AL1098" s="434">
        <v>0</v>
      </c>
      <c r="AM1098" s="433">
        <v>0</v>
      </c>
      <c r="AN1098" s="432">
        <v>0</v>
      </c>
      <c r="AO1098" s="431">
        <v>0</v>
      </c>
      <c r="AP1098" s="433">
        <v>0</v>
      </c>
      <c r="AQ1098" s="431">
        <v>0</v>
      </c>
    </row>
    <row r="1099" spans="1:43" ht="12.75" customHeight="1">
      <c r="A1099" s="157">
        <v>1125</v>
      </c>
      <c r="B1099" s="418">
        <v>42310</v>
      </c>
      <c r="C1099" s="430" t="s">
        <v>1321</v>
      </c>
      <c r="D1099" s="430" t="s">
        <v>1251</v>
      </c>
      <c r="E1099" s="261" t="s">
        <v>1272</v>
      </c>
      <c r="F1099" s="121" t="s">
        <v>7095</v>
      </c>
      <c r="G1099" s="359"/>
      <c r="H1099" s="121" t="s">
        <v>7307</v>
      </c>
      <c r="I1099" s="359"/>
      <c r="J1099" s="121" t="s">
        <v>1262</v>
      </c>
      <c r="K1099" s="121" t="s">
        <v>7126</v>
      </c>
      <c r="L1099" s="430" t="s">
        <v>1256</v>
      </c>
      <c r="M1099" s="121" t="s">
        <v>7158</v>
      </c>
      <c r="N1099" s="430"/>
      <c r="O1099" s="422">
        <v>788</v>
      </c>
      <c r="P1099" s="422">
        <v>788</v>
      </c>
      <c r="Q1099" s="395" t="s">
        <v>7384</v>
      </c>
      <c r="R1099" s="431"/>
      <c r="S1099" s="431">
        <v>0</v>
      </c>
      <c r="T1099" s="431">
        <v>300</v>
      </c>
      <c r="U1099" s="433">
        <v>450</v>
      </c>
      <c r="V1099" s="433">
        <v>0</v>
      </c>
      <c r="W1099" s="433">
        <v>300</v>
      </c>
      <c r="X1099" s="433">
        <v>0</v>
      </c>
      <c r="Y1099" s="431">
        <v>0</v>
      </c>
      <c r="Z1099" s="431">
        <v>0</v>
      </c>
      <c r="AA1099" s="433">
        <v>250</v>
      </c>
      <c r="AB1099" s="433">
        <v>0</v>
      </c>
      <c r="AC1099" s="433">
        <v>0</v>
      </c>
      <c r="AD1099" s="431">
        <v>0</v>
      </c>
      <c r="AE1099" s="431">
        <v>0</v>
      </c>
      <c r="AF1099" s="431">
        <v>0</v>
      </c>
      <c r="AG1099" s="431">
        <v>0</v>
      </c>
      <c r="AH1099" s="431">
        <v>0</v>
      </c>
      <c r="AI1099" s="431">
        <v>0</v>
      </c>
      <c r="AJ1099" s="431">
        <v>0</v>
      </c>
      <c r="AK1099" s="431">
        <v>0</v>
      </c>
      <c r="AL1099" s="434">
        <v>0</v>
      </c>
      <c r="AM1099" s="433">
        <v>0</v>
      </c>
      <c r="AN1099" s="432">
        <v>0</v>
      </c>
      <c r="AO1099" s="431">
        <v>0</v>
      </c>
      <c r="AP1099" s="433">
        <v>0</v>
      </c>
      <c r="AQ1099" s="431">
        <v>0</v>
      </c>
    </row>
    <row r="1100" spans="1:43" ht="12.75" customHeight="1">
      <c r="A1100" s="157">
        <v>1126</v>
      </c>
      <c r="B1100" s="418">
        <v>42310</v>
      </c>
      <c r="C1100" s="430" t="s">
        <v>1321</v>
      </c>
      <c r="D1100" s="430" t="s">
        <v>1251</v>
      </c>
      <c r="E1100" s="261" t="s">
        <v>1308</v>
      </c>
      <c r="F1100" s="121" t="s">
        <v>7095</v>
      </c>
      <c r="G1100" s="359"/>
      <c r="H1100" s="121" t="s">
        <v>7328</v>
      </c>
      <c r="I1100" s="359"/>
      <c r="J1100" s="121" t="s">
        <v>7165</v>
      </c>
      <c r="K1100" s="121" t="s">
        <v>7126</v>
      </c>
      <c r="L1100" s="430" t="s">
        <v>1256</v>
      </c>
      <c r="M1100" s="121" t="s">
        <v>7158</v>
      </c>
      <c r="N1100" s="430"/>
      <c r="O1100" s="433">
        <v>500</v>
      </c>
      <c r="P1100" s="433">
        <v>500</v>
      </c>
      <c r="Q1100" s="395" t="s">
        <v>7384</v>
      </c>
      <c r="R1100" s="431"/>
      <c r="S1100" s="431">
        <v>0</v>
      </c>
      <c r="T1100" s="431">
        <v>0</v>
      </c>
      <c r="U1100" s="433">
        <v>500</v>
      </c>
      <c r="V1100" s="433">
        <v>0</v>
      </c>
      <c r="W1100" s="433">
        <v>3000</v>
      </c>
      <c r="X1100" s="433">
        <v>0</v>
      </c>
      <c r="Y1100" s="431">
        <v>500</v>
      </c>
      <c r="Z1100" s="431">
        <v>0</v>
      </c>
      <c r="AA1100" s="433">
        <v>500</v>
      </c>
      <c r="AB1100" s="433">
        <v>0</v>
      </c>
      <c r="AC1100" s="433">
        <v>0</v>
      </c>
      <c r="AD1100" s="431">
        <v>0</v>
      </c>
      <c r="AE1100" s="431">
        <v>0</v>
      </c>
      <c r="AF1100" s="431">
        <v>0</v>
      </c>
      <c r="AG1100" s="431">
        <v>0</v>
      </c>
      <c r="AH1100" s="431">
        <v>0</v>
      </c>
      <c r="AI1100" s="431">
        <v>0</v>
      </c>
      <c r="AJ1100" s="431">
        <v>0</v>
      </c>
      <c r="AK1100" s="431">
        <v>0</v>
      </c>
      <c r="AL1100" s="434">
        <v>0</v>
      </c>
      <c r="AM1100" s="433">
        <v>0</v>
      </c>
      <c r="AN1100" s="432">
        <v>0</v>
      </c>
      <c r="AO1100" s="431">
        <v>0</v>
      </c>
      <c r="AP1100" s="433">
        <v>0</v>
      </c>
      <c r="AQ1100" s="431">
        <v>0</v>
      </c>
    </row>
    <row r="1101" spans="1:43" ht="12.75" customHeight="1">
      <c r="A1101" s="157">
        <v>1127</v>
      </c>
      <c r="B1101" s="418">
        <v>42311</v>
      </c>
      <c r="C1101" s="430" t="s">
        <v>1321</v>
      </c>
      <c r="D1101" s="430" t="s">
        <v>1251</v>
      </c>
      <c r="E1101" s="261" t="s">
        <v>1321</v>
      </c>
      <c r="F1101" s="121" t="s">
        <v>7101</v>
      </c>
      <c r="G1101" s="359"/>
      <c r="H1101" s="121" t="s">
        <v>7354</v>
      </c>
      <c r="I1101" s="359"/>
      <c r="J1101" s="121" t="s">
        <v>7169</v>
      </c>
      <c r="K1101" s="121" t="s">
        <v>1259</v>
      </c>
      <c r="L1101" s="430" t="s">
        <v>1256</v>
      </c>
      <c r="M1101" s="121" t="s">
        <v>7158</v>
      </c>
      <c r="N1101" s="430"/>
      <c r="O1101" s="433">
        <v>100</v>
      </c>
      <c r="P1101" s="433">
        <v>100</v>
      </c>
      <c r="Q1101" s="395" t="s">
        <v>7384</v>
      </c>
      <c r="R1101" s="431"/>
      <c r="S1101" s="431">
        <v>0</v>
      </c>
      <c r="T1101" s="431">
        <v>0</v>
      </c>
      <c r="U1101" s="433">
        <v>100</v>
      </c>
      <c r="V1101" s="433">
        <v>300</v>
      </c>
      <c r="W1101" s="433">
        <v>600</v>
      </c>
      <c r="X1101" s="433">
        <v>100</v>
      </c>
      <c r="Y1101" s="431">
        <v>0</v>
      </c>
      <c r="Z1101" s="431">
        <v>0</v>
      </c>
      <c r="AA1101" s="433">
        <v>0</v>
      </c>
      <c r="AB1101" s="433">
        <v>100</v>
      </c>
      <c r="AC1101" s="433">
        <v>100</v>
      </c>
      <c r="AD1101" s="431">
        <v>0</v>
      </c>
      <c r="AE1101" s="431">
        <v>0</v>
      </c>
      <c r="AF1101" s="431">
        <v>0</v>
      </c>
      <c r="AG1101" s="431">
        <v>0</v>
      </c>
      <c r="AH1101" s="431">
        <v>0</v>
      </c>
      <c r="AI1101" s="431">
        <v>100</v>
      </c>
      <c r="AJ1101" s="431">
        <v>0</v>
      </c>
      <c r="AK1101" s="431">
        <v>0</v>
      </c>
      <c r="AL1101" s="434">
        <v>0</v>
      </c>
      <c r="AM1101" s="433">
        <v>0</v>
      </c>
      <c r="AN1101" s="432">
        <v>0</v>
      </c>
      <c r="AO1101" s="431">
        <v>0</v>
      </c>
      <c r="AP1101" s="433">
        <v>0</v>
      </c>
      <c r="AQ1101" s="431">
        <v>0</v>
      </c>
    </row>
    <row r="1102" spans="1:43" ht="12.75" customHeight="1">
      <c r="A1102" s="157">
        <v>1128</v>
      </c>
      <c r="B1102" s="418">
        <v>42311</v>
      </c>
      <c r="C1102" s="430" t="s">
        <v>1321</v>
      </c>
      <c r="D1102" s="430" t="s">
        <v>1251</v>
      </c>
      <c r="E1102" s="261" t="s">
        <v>1321</v>
      </c>
      <c r="F1102" s="121" t="s">
        <v>7101</v>
      </c>
      <c r="G1102" s="359"/>
      <c r="H1102" s="121" t="s">
        <v>7300</v>
      </c>
      <c r="I1102" s="359"/>
      <c r="J1102" s="121" t="s">
        <v>7169</v>
      </c>
      <c r="K1102" s="121" t="s">
        <v>1259</v>
      </c>
      <c r="L1102" s="430" t="s">
        <v>1256</v>
      </c>
      <c r="M1102" s="121" t="s">
        <v>7158</v>
      </c>
      <c r="N1102" s="430"/>
      <c r="O1102" s="433">
        <v>60</v>
      </c>
      <c r="P1102" s="433">
        <v>60</v>
      </c>
      <c r="Q1102" s="395" t="s">
        <v>7384</v>
      </c>
      <c r="R1102" s="431"/>
      <c r="S1102" s="431">
        <v>0</v>
      </c>
      <c r="T1102" s="431">
        <v>0</v>
      </c>
      <c r="U1102" s="433">
        <v>60</v>
      </c>
      <c r="V1102" s="433">
        <v>180</v>
      </c>
      <c r="W1102" s="433">
        <v>360</v>
      </c>
      <c r="X1102" s="433">
        <v>60</v>
      </c>
      <c r="Y1102" s="431">
        <v>0</v>
      </c>
      <c r="Z1102" s="431">
        <v>0</v>
      </c>
      <c r="AA1102" s="433">
        <v>0</v>
      </c>
      <c r="AB1102" s="433">
        <v>60</v>
      </c>
      <c r="AC1102" s="433">
        <v>60</v>
      </c>
      <c r="AD1102" s="431">
        <v>0</v>
      </c>
      <c r="AE1102" s="431">
        <v>0</v>
      </c>
      <c r="AF1102" s="431">
        <v>0</v>
      </c>
      <c r="AG1102" s="431">
        <v>0</v>
      </c>
      <c r="AH1102" s="431">
        <v>0</v>
      </c>
      <c r="AI1102" s="431">
        <v>60</v>
      </c>
      <c r="AJ1102" s="431">
        <v>0</v>
      </c>
      <c r="AK1102" s="431">
        <v>0</v>
      </c>
      <c r="AL1102" s="434">
        <v>0</v>
      </c>
      <c r="AM1102" s="433">
        <v>0</v>
      </c>
      <c r="AN1102" s="432">
        <v>0</v>
      </c>
      <c r="AO1102" s="431">
        <v>0</v>
      </c>
      <c r="AP1102" s="433">
        <v>0</v>
      </c>
      <c r="AQ1102" s="431">
        <v>0</v>
      </c>
    </row>
    <row r="1103" spans="1:43" ht="12.75" customHeight="1">
      <c r="A1103" s="157">
        <v>1129</v>
      </c>
      <c r="B1103" s="418">
        <v>42311</v>
      </c>
      <c r="C1103" s="430" t="s">
        <v>1321</v>
      </c>
      <c r="D1103" s="430" t="s">
        <v>1251</v>
      </c>
      <c r="E1103" s="261" t="s">
        <v>1321</v>
      </c>
      <c r="F1103" s="121" t="s">
        <v>7101</v>
      </c>
      <c r="G1103" s="359"/>
      <c r="H1103" s="121" t="s">
        <v>7314</v>
      </c>
      <c r="I1103" s="359"/>
      <c r="J1103" s="121" t="s">
        <v>1262</v>
      </c>
      <c r="K1103" s="121" t="s">
        <v>1259</v>
      </c>
      <c r="L1103" s="430" t="s">
        <v>1256</v>
      </c>
      <c r="M1103" s="121" t="s">
        <v>7158</v>
      </c>
      <c r="N1103" s="430"/>
      <c r="O1103" s="433">
        <v>18</v>
      </c>
      <c r="P1103" s="433">
        <v>18</v>
      </c>
      <c r="Q1103" s="395" t="s">
        <v>7384</v>
      </c>
      <c r="R1103" s="431"/>
      <c r="S1103" s="431">
        <v>0</v>
      </c>
      <c r="T1103" s="431">
        <v>0</v>
      </c>
      <c r="U1103" s="433">
        <v>18</v>
      </c>
      <c r="V1103" s="433">
        <v>54</v>
      </c>
      <c r="W1103" s="433">
        <v>108</v>
      </c>
      <c r="X1103" s="433">
        <v>18</v>
      </c>
      <c r="Y1103" s="431">
        <v>0</v>
      </c>
      <c r="Z1103" s="431">
        <v>0</v>
      </c>
      <c r="AA1103" s="433">
        <v>0</v>
      </c>
      <c r="AB1103" s="433">
        <v>18</v>
      </c>
      <c r="AC1103" s="433">
        <v>18</v>
      </c>
      <c r="AD1103" s="431">
        <v>0</v>
      </c>
      <c r="AE1103" s="431">
        <v>0</v>
      </c>
      <c r="AF1103" s="431">
        <v>0</v>
      </c>
      <c r="AG1103" s="431">
        <v>0</v>
      </c>
      <c r="AH1103" s="431">
        <v>0</v>
      </c>
      <c r="AI1103" s="431">
        <v>18</v>
      </c>
      <c r="AJ1103" s="431">
        <v>0</v>
      </c>
      <c r="AK1103" s="431">
        <v>0</v>
      </c>
      <c r="AL1103" s="434">
        <v>0</v>
      </c>
      <c r="AM1103" s="433">
        <v>0</v>
      </c>
      <c r="AN1103" s="432">
        <v>0</v>
      </c>
      <c r="AO1103" s="431">
        <v>0</v>
      </c>
      <c r="AP1103" s="433">
        <v>0</v>
      </c>
      <c r="AQ1103" s="431">
        <v>0</v>
      </c>
    </row>
    <row r="1104" spans="1:43" ht="12.75" customHeight="1">
      <c r="A1104" s="157">
        <v>1130</v>
      </c>
      <c r="B1104" s="418">
        <v>42311</v>
      </c>
      <c r="C1104" s="430" t="s">
        <v>1321</v>
      </c>
      <c r="D1104" s="430" t="s">
        <v>1251</v>
      </c>
      <c r="E1104" s="261" t="s">
        <v>1321</v>
      </c>
      <c r="F1104" s="121" t="s">
        <v>7082</v>
      </c>
      <c r="G1104" s="359"/>
      <c r="H1104" s="121" t="s">
        <v>7367</v>
      </c>
      <c r="I1104" s="359"/>
      <c r="J1104" s="121" t="s">
        <v>7169</v>
      </c>
      <c r="K1104" s="121" t="s">
        <v>7126</v>
      </c>
      <c r="L1104" s="430" t="s">
        <v>1256</v>
      </c>
      <c r="M1104" s="121" t="s">
        <v>7158</v>
      </c>
      <c r="N1104" s="430"/>
      <c r="O1104" s="433">
        <v>250</v>
      </c>
      <c r="P1104" s="433">
        <v>250</v>
      </c>
      <c r="Q1104" s="395" t="s">
        <v>7384</v>
      </c>
      <c r="R1104" s="431"/>
      <c r="S1104" s="431">
        <v>0</v>
      </c>
      <c r="T1104" s="431">
        <v>0</v>
      </c>
      <c r="U1104" s="433">
        <v>250</v>
      </c>
      <c r="V1104" s="433">
        <v>0</v>
      </c>
      <c r="W1104" s="433">
        <v>15000</v>
      </c>
      <c r="X1104" s="433">
        <v>0</v>
      </c>
      <c r="Y1104" s="431">
        <v>250</v>
      </c>
      <c r="Z1104" s="431">
        <v>0</v>
      </c>
      <c r="AA1104" s="433">
        <v>250</v>
      </c>
      <c r="AB1104" s="433">
        <v>0</v>
      </c>
      <c r="AC1104" s="433">
        <v>0</v>
      </c>
      <c r="AD1104" s="431">
        <v>0</v>
      </c>
      <c r="AE1104" s="431">
        <v>0</v>
      </c>
      <c r="AF1104" s="431">
        <v>0</v>
      </c>
      <c r="AG1104" s="431">
        <v>0</v>
      </c>
      <c r="AH1104" s="431">
        <v>0</v>
      </c>
      <c r="AI1104" s="431">
        <v>0</v>
      </c>
      <c r="AJ1104" s="431">
        <v>0</v>
      </c>
      <c r="AK1104" s="431">
        <v>0</v>
      </c>
      <c r="AL1104" s="434">
        <v>0</v>
      </c>
      <c r="AM1104" s="433">
        <v>0</v>
      </c>
      <c r="AN1104" s="432">
        <v>0</v>
      </c>
      <c r="AO1104" s="431">
        <v>0</v>
      </c>
      <c r="AP1104" s="433">
        <v>0</v>
      </c>
      <c r="AQ1104" s="431">
        <v>0</v>
      </c>
    </row>
    <row r="1105" spans="1:43" ht="12.75" customHeight="1">
      <c r="A1105" s="157">
        <v>1131</v>
      </c>
      <c r="B1105" s="418">
        <v>42311</v>
      </c>
      <c r="C1105" s="430" t="s">
        <v>1321</v>
      </c>
      <c r="D1105" s="430" t="s">
        <v>1251</v>
      </c>
      <c r="E1105" s="261" t="s">
        <v>1268</v>
      </c>
      <c r="F1105" s="121" t="s">
        <v>7087</v>
      </c>
      <c r="G1105" s="359"/>
      <c r="H1105" s="121" t="s">
        <v>7368</v>
      </c>
      <c r="I1105" s="359"/>
      <c r="J1105" s="121" t="s">
        <v>7165</v>
      </c>
      <c r="K1105" s="121" t="s">
        <v>1259</v>
      </c>
      <c r="L1105" s="430" t="s">
        <v>1256</v>
      </c>
      <c r="M1105" s="121" t="s">
        <v>7158</v>
      </c>
      <c r="N1105" s="430"/>
      <c r="O1105" s="433">
        <v>30</v>
      </c>
      <c r="P1105" s="433">
        <v>30</v>
      </c>
      <c r="Q1105" s="395" t="s">
        <v>7387</v>
      </c>
      <c r="R1105" s="431"/>
      <c r="S1105" s="431">
        <v>0</v>
      </c>
      <c r="T1105" s="431">
        <v>0</v>
      </c>
      <c r="U1105" s="433">
        <v>30</v>
      </c>
      <c r="V1105" s="433">
        <v>90</v>
      </c>
      <c r="W1105" s="433">
        <v>180</v>
      </c>
      <c r="X1105" s="433">
        <v>30</v>
      </c>
      <c r="Y1105" s="431">
        <v>0</v>
      </c>
      <c r="Z1105" s="431">
        <v>0</v>
      </c>
      <c r="AA1105" s="433">
        <v>0</v>
      </c>
      <c r="AB1105" s="433">
        <v>30</v>
      </c>
      <c r="AC1105" s="433">
        <v>30</v>
      </c>
      <c r="AD1105" s="431">
        <v>0</v>
      </c>
      <c r="AE1105" s="431">
        <v>0</v>
      </c>
      <c r="AF1105" s="431">
        <v>0</v>
      </c>
      <c r="AG1105" s="431">
        <v>0</v>
      </c>
      <c r="AH1105" s="431">
        <v>0</v>
      </c>
      <c r="AI1105" s="431">
        <v>30</v>
      </c>
      <c r="AJ1105" s="431">
        <v>0</v>
      </c>
      <c r="AK1105" s="431">
        <v>0</v>
      </c>
      <c r="AL1105" s="434">
        <v>0</v>
      </c>
      <c r="AM1105" s="433">
        <v>0</v>
      </c>
      <c r="AN1105" s="432">
        <v>0</v>
      </c>
      <c r="AO1105" s="431">
        <v>0</v>
      </c>
      <c r="AP1105" s="433">
        <v>0</v>
      </c>
      <c r="AQ1105" s="431">
        <v>0</v>
      </c>
    </row>
    <row r="1106" spans="1:43" s="62" customFormat="1" ht="12.75" customHeight="1">
      <c r="A1106" s="157">
        <v>1082</v>
      </c>
      <c r="B1106" s="418">
        <v>42312</v>
      </c>
      <c r="C1106" s="415" t="s">
        <v>1289</v>
      </c>
      <c r="D1106" s="415" t="s">
        <v>1251</v>
      </c>
      <c r="E1106" s="415" t="s">
        <v>1289</v>
      </c>
      <c r="F1106" s="415" t="s">
        <v>1349</v>
      </c>
      <c r="G1106" s="60"/>
      <c r="H1106" s="415" t="s">
        <v>7226</v>
      </c>
      <c r="I1106" s="60"/>
      <c r="J1106" s="415"/>
      <c r="K1106" s="415" t="s">
        <v>7126</v>
      </c>
      <c r="L1106" s="415" t="s">
        <v>1256</v>
      </c>
      <c r="M1106" s="415" t="s">
        <v>7158</v>
      </c>
      <c r="N1106" s="415" t="s">
        <v>1261</v>
      </c>
      <c r="O1106" s="422">
        <v>250</v>
      </c>
      <c r="P1106" s="422">
        <v>250</v>
      </c>
      <c r="Q1106" s="422"/>
      <c r="R1106" s="422"/>
      <c r="S1106" s="422">
        <v>0</v>
      </c>
      <c r="T1106" s="422">
        <v>0</v>
      </c>
      <c r="U1106" s="422">
        <v>250</v>
      </c>
      <c r="V1106" s="422">
        <v>0</v>
      </c>
      <c r="W1106" s="422">
        <v>1500</v>
      </c>
      <c r="X1106" s="422">
        <v>0</v>
      </c>
      <c r="Y1106" s="422">
        <v>0</v>
      </c>
      <c r="Z1106" s="422">
        <v>0</v>
      </c>
      <c r="AA1106" s="422">
        <v>250</v>
      </c>
      <c r="AB1106" s="422">
        <v>0</v>
      </c>
      <c r="AC1106" s="422">
        <v>250</v>
      </c>
      <c r="AD1106" s="422">
        <v>0</v>
      </c>
      <c r="AE1106" s="422">
        <v>0</v>
      </c>
      <c r="AF1106" s="422">
        <v>0</v>
      </c>
      <c r="AG1106" s="422">
        <v>0</v>
      </c>
      <c r="AH1106" s="422">
        <v>0</v>
      </c>
      <c r="AI1106" s="422">
        <v>0</v>
      </c>
      <c r="AJ1106" s="422">
        <v>0</v>
      </c>
      <c r="AK1106" s="422">
        <v>0</v>
      </c>
      <c r="AL1106" s="45">
        <v>250</v>
      </c>
      <c r="AM1106" s="422">
        <v>250</v>
      </c>
      <c r="AN1106" s="45">
        <v>0</v>
      </c>
      <c r="AO1106" s="422">
        <v>0</v>
      </c>
      <c r="AP1106" s="422">
        <v>0</v>
      </c>
      <c r="AQ1106" s="422">
        <v>0</v>
      </c>
    </row>
    <row r="1107" spans="1:43" ht="12.75" customHeight="1">
      <c r="A1107" s="157">
        <v>1083</v>
      </c>
      <c r="B1107" s="418">
        <v>42312</v>
      </c>
      <c r="C1107" s="430" t="s">
        <v>1289</v>
      </c>
      <c r="D1107" s="430" t="s">
        <v>1251</v>
      </c>
      <c r="E1107" s="430" t="s">
        <v>1289</v>
      </c>
      <c r="F1107" s="430" t="s">
        <v>7101</v>
      </c>
      <c r="G1107" s="359"/>
      <c r="H1107" s="430" t="s">
        <v>7102</v>
      </c>
      <c r="I1107" s="359"/>
      <c r="J1107" s="430"/>
      <c r="K1107" s="430" t="s">
        <v>7126</v>
      </c>
      <c r="L1107" s="430" t="s">
        <v>1256</v>
      </c>
      <c r="M1107" s="430" t="s">
        <v>7158</v>
      </c>
      <c r="N1107" s="430" t="s">
        <v>1261</v>
      </c>
      <c r="O1107" s="431">
        <v>310</v>
      </c>
      <c r="P1107" s="431">
        <v>310</v>
      </c>
      <c r="Q1107" s="422"/>
      <c r="R1107" s="431"/>
      <c r="S1107" s="431">
        <v>0</v>
      </c>
      <c r="T1107" s="431">
        <v>0</v>
      </c>
      <c r="U1107" s="431">
        <v>310</v>
      </c>
      <c r="V1107" s="431">
        <v>0</v>
      </c>
      <c r="W1107" s="431">
        <v>1860</v>
      </c>
      <c r="X1107" s="431">
        <v>0</v>
      </c>
      <c r="Y1107" s="431">
        <v>0</v>
      </c>
      <c r="Z1107" s="431">
        <v>0</v>
      </c>
      <c r="AA1107" s="431">
        <v>310</v>
      </c>
      <c r="AB1107" s="431">
        <v>0</v>
      </c>
      <c r="AC1107" s="431">
        <v>310</v>
      </c>
      <c r="AD1107" s="431">
        <v>0</v>
      </c>
      <c r="AE1107" s="431">
        <v>0</v>
      </c>
      <c r="AF1107" s="431">
        <v>0</v>
      </c>
      <c r="AG1107" s="431">
        <v>0</v>
      </c>
      <c r="AH1107" s="431">
        <v>0</v>
      </c>
      <c r="AI1107" s="431">
        <v>0</v>
      </c>
      <c r="AJ1107" s="431">
        <v>0</v>
      </c>
      <c r="AK1107" s="431">
        <v>0</v>
      </c>
      <c r="AL1107" s="432">
        <v>310</v>
      </c>
      <c r="AM1107" s="431">
        <v>310</v>
      </c>
      <c r="AN1107" s="432">
        <v>0</v>
      </c>
      <c r="AO1107" s="431">
        <v>0</v>
      </c>
      <c r="AP1107" s="431">
        <v>0</v>
      </c>
      <c r="AQ1107" s="431">
        <v>0</v>
      </c>
    </row>
    <row r="1108" spans="1:43" ht="12.75" customHeight="1">
      <c r="A1108" s="157">
        <v>1132</v>
      </c>
      <c r="B1108" s="418">
        <v>42312</v>
      </c>
      <c r="C1108" s="430" t="s">
        <v>1321</v>
      </c>
      <c r="D1108" s="430" t="s">
        <v>1251</v>
      </c>
      <c r="E1108" s="261" t="s">
        <v>1321</v>
      </c>
      <c r="F1108" s="121" t="s">
        <v>7101</v>
      </c>
      <c r="G1108" s="359"/>
      <c r="H1108" s="121" t="s">
        <v>7300</v>
      </c>
      <c r="I1108" s="359"/>
      <c r="J1108" s="121" t="s">
        <v>7170</v>
      </c>
      <c r="K1108" s="121" t="s">
        <v>1259</v>
      </c>
      <c r="L1108" s="430" t="s">
        <v>1256</v>
      </c>
      <c r="M1108" s="121" t="s">
        <v>7158</v>
      </c>
      <c r="N1108" s="430"/>
      <c r="O1108" s="433">
        <v>73</v>
      </c>
      <c r="P1108" s="433">
        <v>73</v>
      </c>
      <c r="Q1108" s="395" t="s">
        <v>7384</v>
      </c>
      <c r="R1108" s="431"/>
      <c r="S1108" s="431">
        <v>0</v>
      </c>
      <c r="T1108" s="431">
        <v>0</v>
      </c>
      <c r="U1108" s="433">
        <v>73</v>
      </c>
      <c r="V1108" s="433">
        <v>219</v>
      </c>
      <c r="W1108" s="433">
        <v>438</v>
      </c>
      <c r="X1108" s="433">
        <v>73</v>
      </c>
      <c r="Y1108" s="431">
        <v>0</v>
      </c>
      <c r="Z1108" s="431">
        <v>0</v>
      </c>
      <c r="AA1108" s="433">
        <v>0</v>
      </c>
      <c r="AB1108" s="433">
        <v>73</v>
      </c>
      <c r="AC1108" s="433">
        <v>73</v>
      </c>
      <c r="AD1108" s="431">
        <v>0</v>
      </c>
      <c r="AE1108" s="431">
        <v>0</v>
      </c>
      <c r="AF1108" s="431">
        <v>0</v>
      </c>
      <c r="AG1108" s="431">
        <v>0</v>
      </c>
      <c r="AH1108" s="431">
        <v>0</v>
      </c>
      <c r="AI1108" s="431">
        <v>73</v>
      </c>
      <c r="AJ1108" s="431">
        <v>0</v>
      </c>
      <c r="AK1108" s="431">
        <v>0</v>
      </c>
      <c r="AL1108" s="434">
        <v>0</v>
      </c>
      <c r="AM1108" s="433">
        <v>0</v>
      </c>
      <c r="AN1108" s="432">
        <v>0</v>
      </c>
      <c r="AO1108" s="431">
        <v>0</v>
      </c>
      <c r="AP1108" s="433">
        <v>0</v>
      </c>
      <c r="AQ1108" s="431">
        <v>0</v>
      </c>
    </row>
    <row r="1109" spans="1:43" ht="12.75" customHeight="1">
      <c r="A1109" s="157">
        <v>1133</v>
      </c>
      <c r="B1109" s="418">
        <v>42312</v>
      </c>
      <c r="C1109" s="430" t="s">
        <v>1321</v>
      </c>
      <c r="D1109" s="430" t="s">
        <v>1251</v>
      </c>
      <c r="E1109" s="261" t="s">
        <v>1321</v>
      </c>
      <c r="F1109" s="121" t="s">
        <v>7101</v>
      </c>
      <c r="G1109" s="359"/>
      <c r="H1109" s="121" t="s">
        <v>7306</v>
      </c>
      <c r="I1109" s="359"/>
      <c r="J1109" s="121" t="s">
        <v>7169</v>
      </c>
      <c r="K1109" s="121" t="s">
        <v>1259</v>
      </c>
      <c r="L1109" s="430" t="s">
        <v>1256</v>
      </c>
      <c r="M1109" s="121" t="s">
        <v>7158</v>
      </c>
      <c r="N1109" s="430"/>
      <c r="O1109" s="433">
        <v>70</v>
      </c>
      <c r="P1109" s="433">
        <v>70</v>
      </c>
      <c r="Q1109" s="395" t="s">
        <v>7384</v>
      </c>
      <c r="R1109" s="431"/>
      <c r="S1109" s="431">
        <v>0</v>
      </c>
      <c r="T1109" s="431">
        <v>0</v>
      </c>
      <c r="U1109" s="433">
        <v>70</v>
      </c>
      <c r="V1109" s="433">
        <v>210</v>
      </c>
      <c r="W1109" s="433">
        <v>420</v>
      </c>
      <c r="X1109" s="433">
        <v>70</v>
      </c>
      <c r="Y1109" s="431">
        <v>0</v>
      </c>
      <c r="Z1109" s="431">
        <v>0</v>
      </c>
      <c r="AA1109" s="433">
        <v>0</v>
      </c>
      <c r="AB1109" s="433">
        <v>70</v>
      </c>
      <c r="AC1109" s="433">
        <v>70</v>
      </c>
      <c r="AD1109" s="431">
        <v>0</v>
      </c>
      <c r="AE1109" s="431">
        <v>0</v>
      </c>
      <c r="AF1109" s="431">
        <v>0</v>
      </c>
      <c r="AG1109" s="431">
        <v>0</v>
      </c>
      <c r="AH1109" s="431">
        <v>0</v>
      </c>
      <c r="AI1109" s="431">
        <v>70</v>
      </c>
      <c r="AJ1109" s="431">
        <v>0</v>
      </c>
      <c r="AK1109" s="431">
        <v>0</v>
      </c>
      <c r="AL1109" s="434">
        <v>0</v>
      </c>
      <c r="AM1109" s="433">
        <v>0</v>
      </c>
      <c r="AN1109" s="432">
        <v>0</v>
      </c>
      <c r="AO1109" s="431">
        <v>0</v>
      </c>
      <c r="AP1109" s="433">
        <v>0</v>
      </c>
      <c r="AQ1109" s="431">
        <v>0</v>
      </c>
    </row>
    <row r="1110" spans="1:43" s="62" customFormat="1" ht="12.75" customHeight="1">
      <c r="A1110" s="157">
        <v>1134</v>
      </c>
      <c r="B1110" s="418">
        <v>42312</v>
      </c>
      <c r="C1110" s="430" t="s">
        <v>1321</v>
      </c>
      <c r="D1110" s="430" t="s">
        <v>1251</v>
      </c>
      <c r="E1110" s="261" t="s">
        <v>1321</v>
      </c>
      <c r="F1110" s="121" t="s">
        <v>7101</v>
      </c>
      <c r="G1110" s="359"/>
      <c r="H1110" s="121" t="s">
        <v>7306</v>
      </c>
      <c r="I1110" s="359"/>
      <c r="J1110" s="121" t="s">
        <v>7169</v>
      </c>
      <c r="K1110" s="121" t="s">
        <v>1259</v>
      </c>
      <c r="L1110" s="430" t="s">
        <v>1256</v>
      </c>
      <c r="M1110" s="121" t="s">
        <v>7158</v>
      </c>
      <c r="N1110" s="430"/>
      <c r="O1110" s="433">
        <v>30</v>
      </c>
      <c r="P1110" s="433">
        <v>30</v>
      </c>
      <c r="Q1110" s="395" t="s">
        <v>7384</v>
      </c>
      <c r="R1110" s="431"/>
      <c r="S1110" s="431">
        <v>0</v>
      </c>
      <c r="T1110" s="431">
        <v>0</v>
      </c>
      <c r="U1110" s="433">
        <v>30</v>
      </c>
      <c r="V1110" s="433">
        <v>90</v>
      </c>
      <c r="W1110" s="433">
        <v>180</v>
      </c>
      <c r="X1110" s="433">
        <v>30</v>
      </c>
      <c r="Y1110" s="431">
        <v>0</v>
      </c>
      <c r="Z1110" s="431">
        <v>0</v>
      </c>
      <c r="AA1110" s="433">
        <v>0</v>
      </c>
      <c r="AB1110" s="433">
        <v>30</v>
      </c>
      <c r="AC1110" s="433">
        <v>30</v>
      </c>
      <c r="AD1110" s="431">
        <v>0</v>
      </c>
      <c r="AE1110" s="431">
        <v>0</v>
      </c>
      <c r="AF1110" s="431">
        <v>0</v>
      </c>
      <c r="AG1110" s="431">
        <v>0</v>
      </c>
      <c r="AH1110" s="431">
        <v>0</v>
      </c>
      <c r="AI1110" s="431">
        <v>30</v>
      </c>
      <c r="AJ1110" s="431">
        <v>0</v>
      </c>
      <c r="AK1110" s="431">
        <v>0</v>
      </c>
      <c r="AL1110" s="434">
        <v>0</v>
      </c>
      <c r="AM1110" s="433">
        <v>0</v>
      </c>
      <c r="AN1110" s="432">
        <v>0</v>
      </c>
      <c r="AO1110" s="431">
        <v>0</v>
      </c>
      <c r="AP1110" s="433">
        <v>0</v>
      </c>
      <c r="AQ1110" s="431">
        <v>0</v>
      </c>
    </row>
    <row r="1111" spans="1:43" ht="12.75" customHeight="1">
      <c r="A1111" s="157">
        <v>1135</v>
      </c>
      <c r="B1111" s="418">
        <v>42312</v>
      </c>
      <c r="C1111" s="430" t="s">
        <v>1321</v>
      </c>
      <c r="D1111" s="430" t="s">
        <v>1251</v>
      </c>
      <c r="E1111" s="261" t="s">
        <v>1321</v>
      </c>
      <c r="F1111" s="121" t="s">
        <v>7082</v>
      </c>
      <c r="G1111" s="359"/>
      <c r="H1111" s="121" t="s">
        <v>7366</v>
      </c>
      <c r="I1111" s="359"/>
      <c r="J1111" s="121" t="s">
        <v>7169</v>
      </c>
      <c r="K1111" s="121" t="s">
        <v>7126</v>
      </c>
      <c r="L1111" s="430" t="s">
        <v>1256</v>
      </c>
      <c r="M1111" s="121" t="s">
        <v>7158</v>
      </c>
      <c r="N1111" s="430"/>
      <c r="O1111" s="433">
        <v>350</v>
      </c>
      <c r="P1111" s="433">
        <v>350</v>
      </c>
      <c r="Q1111" s="395" t="s">
        <v>7384</v>
      </c>
      <c r="R1111" s="431"/>
      <c r="S1111" s="431">
        <v>0</v>
      </c>
      <c r="T1111" s="431">
        <v>0</v>
      </c>
      <c r="U1111" s="433">
        <v>350</v>
      </c>
      <c r="V1111" s="433">
        <v>0</v>
      </c>
      <c r="W1111" s="433">
        <v>21000</v>
      </c>
      <c r="X1111" s="433">
        <v>0</v>
      </c>
      <c r="Y1111" s="431">
        <v>350</v>
      </c>
      <c r="Z1111" s="431">
        <v>0</v>
      </c>
      <c r="AA1111" s="433">
        <v>350</v>
      </c>
      <c r="AB1111" s="433">
        <v>0</v>
      </c>
      <c r="AC1111" s="433">
        <v>0</v>
      </c>
      <c r="AD1111" s="431">
        <v>0</v>
      </c>
      <c r="AE1111" s="431">
        <v>0</v>
      </c>
      <c r="AF1111" s="431">
        <v>0</v>
      </c>
      <c r="AG1111" s="431">
        <v>0</v>
      </c>
      <c r="AH1111" s="431">
        <v>0</v>
      </c>
      <c r="AI1111" s="431">
        <v>0</v>
      </c>
      <c r="AJ1111" s="431">
        <v>0</v>
      </c>
      <c r="AK1111" s="431">
        <v>0</v>
      </c>
      <c r="AL1111" s="434">
        <v>0</v>
      </c>
      <c r="AM1111" s="433">
        <v>0</v>
      </c>
      <c r="AN1111" s="432">
        <v>0</v>
      </c>
      <c r="AO1111" s="431">
        <v>0</v>
      </c>
      <c r="AP1111" s="433">
        <v>0</v>
      </c>
      <c r="AQ1111" s="431">
        <v>0</v>
      </c>
    </row>
    <row r="1112" spans="1:43" ht="12.75" customHeight="1">
      <c r="A1112" s="157">
        <v>1136</v>
      </c>
      <c r="B1112" s="418">
        <v>42312</v>
      </c>
      <c r="C1112" s="430" t="s">
        <v>1321</v>
      </c>
      <c r="D1112" s="430" t="s">
        <v>1251</v>
      </c>
      <c r="E1112" s="261" t="s">
        <v>1272</v>
      </c>
      <c r="F1112" s="121" t="s">
        <v>7095</v>
      </c>
      <c r="G1112" s="359"/>
      <c r="H1112" s="121" t="s">
        <v>7308</v>
      </c>
      <c r="I1112" s="359"/>
      <c r="J1112" s="121" t="s">
        <v>1262</v>
      </c>
      <c r="K1112" s="121" t="s">
        <v>7126</v>
      </c>
      <c r="L1112" s="430" t="s">
        <v>1256</v>
      </c>
      <c r="M1112" s="121" t="s">
        <v>7158</v>
      </c>
      <c r="N1112" s="430"/>
      <c r="O1112" s="433">
        <v>500</v>
      </c>
      <c r="P1112" s="433">
        <v>500</v>
      </c>
      <c r="Q1112" s="395" t="s">
        <v>7384</v>
      </c>
      <c r="R1112" s="431"/>
      <c r="S1112" s="431">
        <v>0</v>
      </c>
      <c r="T1112" s="431">
        <v>0</v>
      </c>
      <c r="U1112" s="433">
        <v>500</v>
      </c>
      <c r="V1112" s="433">
        <v>0</v>
      </c>
      <c r="W1112" s="433">
        <v>3000</v>
      </c>
      <c r="X1112" s="433">
        <v>0</v>
      </c>
      <c r="Y1112" s="431">
        <v>0</v>
      </c>
      <c r="Z1112" s="431">
        <v>0</v>
      </c>
      <c r="AA1112" s="433">
        <v>500</v>
      </c>
      <c r="AB1112" s="433">
        <v>0</v>
      </c>
      <c r="AC1112" s="433">
        <v>0</v>
      </c>
      <c r="AD1112" s="431">
        <v>0</v>
      </c>
      <c r="AE1112" s="431">
        <v>0</v>
      </c>
      <c r="AF1112" s="431">
        <v>0</v>
      </c>
      <c r="AG1112" s="431">
        <v>0</v>
      </c>
      <c r="AH1112" s="431">
        <v>0</v>
      </c>
      <c r="AI1112" s="431">
        <v>0</v>
      </c>
      <c r="AJ1112" s="431">
        <v>0</v>
      </c>
      <c r="AK1112" s="431">
        <v>0</v>
      </c>
      <c r="AL1112" s="434">
        <v>0</v>
      </c>
      <c r="AM1112" s="433">
        <v>0</v>
      </c>
      <c r="AN1112" s="432">
        <v>0</v>
      </c>
      <c r="AO1112" s="431">
        <v>0</v>
      </c>
      <c r="AP1112" s="433">
        <v>0</v>
      </c>
      <c r="AQ1112" s="431">
        <v>0</v>
      </c>
    </row>
    <row r="1113" spans="1:43" ht="12.75" customHeight="1">
      <c r="A1113" s="157">
        <v>1137</v>
      </c>
      <c r="B1113" s="418">
        <v>42313</v>
      </c>
      <c r="C1113" s="430" t="s">
        <v>1321</v>
      </c>
      <c r="D1113" s="430" t="s">
        <v>1251</v>
      </c>
      <c r="E1113" s="261" t="s">
        <v>1321</v>
      </c>
      <c r="F1113" s="121" t="s">
        <v>7101</v>
      </c>
      <c r="G1113" s="359"/>
      <c r="H1113" s="121" t="s">
        <v>7306</v>
      </c>
      <c r="I1113" s="359"/>
      <c r="J1113" s="121" t="s">
        <v>7170</v>
      </c>
      <c r="K1113" s="121" t="s">
        <v>1259</v>
      </c>
      <c r="L1113" s="430" t="s">
        <v>1256</v>
      </c>
      <c r="M1113" s="121" t="s">
        <v>7158</v>
      </c>
      <c r="N1113" s="430"/>
      <c r="O1113" s="433">
        <v>75</v>
      </c>
      <c r="P1113" s="433">
        <v>75</v>
      </c>
      <c r="Q1113" s="395" t="s">
        <v>7384</v>
      </c>
      <c r="R1113" s="431"/>
      <c r="S1113" s="431">
        <v>0</v>
      </c>
      <c r="T1113" s="431">
        <v>0</v>
      </c>
      <c r="U1113" s="433">
        <v>75</v>
      </c>
      <c r="V1113" s="433">
        <v>225</v>
      </c>
      <c r="W1113" s="433">
        <v>450</v>
      </c>
      <c r="X1113" s="433">
        <v>75</v>
      </c>
      <c r="Y1113" s="431">
        <v>0</v>
      </c>
      <c r="Z1113" s="431">
        <v>0</v>
      </c>
      <c r="AA1113" s="433">
        <v>0</v>
      </c>
      <c r="AB1113" s="433">
        <v>75</v>
      </c>
      <c r="AC1113" s="433">
        <v>75</v>
      </c>
      <c r="AD1113" s="431">
        <v>0</v>
      </c>
      <c r="AE1113" s="431">
        <v>0</v>
      </c>
      <c r="AF1113" s="431">
        <v>0</v>
      </c>
      <c r="AG1113" s="431">
        <v>0</v>
      </c>
      <c r="AH1113" s="431">
        <v>0</v>
      </c>
      <c r="AI1113" s="431">
        <v>75</v>
      </c>
      <c r="AJ1113" s="431">
        <v>0</v>
      </c>
      <c r="AK1113" s="431">
        <v>0</v>
      </c>
      <c r="AL1113" s="434">
        <v>0</v>
      </c>
      <c r="AM1113" s="433">
        <v>0</v>
      </c>
      <c r="AN1113" s="432">
        <v>0</v>
      </c>
      <c r="AO1113" s="431">
        <v>0</v>
      </c>
      <c r="AP1113" s="433">
        <v>0</v>
      </c>
      <c r="AQ1113" s="431">
        <v>0</v>
      </c>
    </row>
    <row r="1114" spans="1:43" ht="12.75" customHeight="1">
      <c r="A1114" s="157">
        <v>1138</v>
      </c>
      <c r="B1114" s="418">
        <v>42313</v>
      </c>
      <c r="C1114" s="430" t="s">
        <v>1321</v>
      </c>
      <c r="D1114" s="430" t="s">
        <v>1251</v>
      </c>
      <c r="E1114" s="261" t="s">
        <v>1321</v>
      </c>
      <c r="F1114" s="121" t="s">
        <v>7082</v>
      </c>
      <c r="G1114" s="359"/>
      <c r="H1114" s="121" t="s">
        <v>7315</v>
      </c>
      <c r="I1114" s="359"/>
      <c r="J1114" s="121" t="s">
        <v>7169</v>
      </c>
      <c r="K1114" s="121" t="s">
        <v>7126</v>
      </c>
      <c r="L1114" s="430" t="s">
        <v>1256</v>
      </c>
      <c r="M1114" s="121" t="s">
        <v>7158</v>
      </c>
      <c r="N1114" s="430"/>
      <c r="O1114" s="433">
        <v>250</v>
      </c>
      <c r="P1114" s="433">
        <v>250</v>
      </c>
      <c r="Q1114" s="395" t="s">
        <v>7384</v>
      </c>
      <c r="R1114" s="431"/>
      <c r="S1114" s="431">
        <v>0</v>
      </c>
      <c r="T1114" s="431">
        <v>0</v>
      </c>
      <c r="U1114" s="433">
        <v>250</v>
      </c>
      <c r="V1114" s="433">
        <v>0</v>
      </c>
      <c r="W1114" s="433">
        <v>1500</v>
      </c>
      <c r="X1114" s="433">
        <v>0</v>
      </c>
      <c r="Y1114" s="431">
        <v>250</v>
      </c>
      <c r="Z1114" s="431">
        <v>0</v>
      </c>
      <c r="AA1114" s="433">
        <v>250</v>
      </c>
      <c r="AB1114" s="433">
        <v>0</v>
      </c>
      <c r="AC1114" s="433">
        <v>0</v>
      </c>
      <c r="AD1114" s="431">
        <v>0</v>
      </c>
      <c r="AE1114" s="431">
        <v>0</v>
      </c>
      <c r="AF1114" s="431">
        <v>0</v>
      </c>
      <c r="AG1114" s="431">
        <v>0</v>
      </c>
      <c r="AH1114" s="431">
        <v>0</v>
      </c>
      <c r="AI1114" s="431">
        <v>0</v>
      </c>
      <c r="AJ1114" s="431">
        <v>0</v>
      </c>
      <c r="AK1114" s="431">
        <v>0</v>
      </c>
      <c r="AL1114" s="434">
        <v>0</v>
      </c>
      <c r="AM1114" s="433">
        <v>0</v>
      </c>
      <c r="AN1114" s="432">
        <v>0</v>
      </c>
      <c r="AO1114" s="431">
        <v>0</v>
      </c>
      <c r="AP1114" s="433">
        <v>0</v>
      </c>
      <c r="AQ1114" s="431">
        <v>0</v>
      </c>
    </row>
    <row r="1115" spans="1:43" ht="12.75" customHeight="1">
      <c r="A1115" s="157">
        <v>1139</v>
      </c>
      <c r="B1115" s="418">
        <v>42313</v>
      </c>
      <c r="C1115" s="430" t="s">
        <v>1321</v>
      </c>
      <c r="D1115" s="430" t="s">
        <v>1251</v>
      </c>
      <c r="E1115" s="261" t="s">
        <v>7385</v>
      </c>
      <c r="F1115" s="121" t="s">
        <v>7082</v>
      </c>
      <c r="G1115" s="359"/>
      <c r="H1115" s="121" t="s">
        <v>7310</v>
      </c>
      <c r="I1115" s="359"/>
      <c r="J1115" s="121" t="s">
        <v>7165</v>
      </c>
      <c r="K1115" s="121" t="s">
        <v>1259</v>
      </c>
      <c r="L1115" s="430" t="s">
        <v>1256</v>
      </c>
      <c r="M1115" s="121" t="s">
        <v>7158</v>
      </c>
      <c r="N1115" s="430"/>
      <c r="O1115" s="433">
        <v>113</v>
      </c>
      <c r="P1115" s="433">
        <v>113</v>
      </c>
      <c r="Q1115" s="395" t="s">
        <v>7384</v>
      </c>
      <c r="R1115" s="431"/>
      <c r="S1115" s="431">
        <v>0</v>
      </c>
      <c r="T1115" s="431">
        <v>0</v>
      </c>
      <c r="U1115" s="433">
        <v>113</v>
      </c>
      <c r="V1115" s="433">
        <v>678</v>
      </c>
      <c r="W1115" s="433">
        <v>678</v>
      </c>
      <c r="X1115" s="433">
        <v>113</v>
      </c>
      <c r="Y1115" s="431">
        <v>113</v>
      </c>
      <c r="Z1115" s="431">
        <v>0</v>
      </c>
      <c r="AA1115" s="433">
        <v>0</v>
      </c>
      <c r="AB1115" s="433">
        <v>113</v>
      </c>
      <c r="AC1115" s="433">
        <v>113</v>
      </c>
      <c r="AD1115" s="431">
        <v>0</v>
      </c>
      <c r="AE1115" s="431">
        <v>0</v>
      </c>
      <c r="AF1115" s="431">
        <v>0</v>
      </c>
      <c r="AG1115" s="431">
        <v>0</v>
      </c>
      <c r="AH1115" s="431">
        <v>0</v>
      </c>
      <c r="AI1115" s="431">
        <v>0</v>
      </c>
      <c r="AJ1115" s="431">
        <v>0</v>
      </c>
      <c r="AK1115" s="431">
        <v>0</v>
      </c>
      <c r="AL1115" s="434">
        <v>0</v>
      </c>
      <c r="AM1115" s="433">
        <v>0</v>
      </c>
      <c r="AN1115" s="432">
        <v>0</v>
      </c>
      <c r="AO1115" s="431">
        <v>0</v>
      </c>
      <c r="AP1115" s="433">
        <v>0</v>
      </c>
      <c r="AQ1115" s="431">
        <v>0</v>
      </c>
    </row>
    <row r="1116" spans="1:43" ht="12.75" customHeight="1">
      <c r="A1116" s="157">
        <v>1140</v>
      </c>
      <c r="B1116" s="418">
        <v>42316</v>
      </c>
      <c r="C1116" s="430" t="s">
        <v>1321</v>
      </c>
      <c r="D1116" s="430" t="s">
        <v>1251</v>
      </c>
      <c r="E1116" s="261" t="s">
        <v>1321</v>
      </c>
      <c r="F1116" s="121" t="s">
        <v>7101</v>
      </c>
      <c r="G1116" s="359"/>
      <c r="H1116" s="121" t="s">
        <v>7306</v>
      </c>
      <c r="I1116" s="359"/>
      <c r="J1116" s="121" t="s">
        <v>7169</v>
      </c>
      <c r="K1116" s="121" t="s">
        <v>1259</v>
      </c>
      <c r="L1116" s="430" t="s">
        <v>1256</v>
      </c>
      <c r="M1116" s="121" t="s">
        <v>7158</v>
      </c>
      <c r="N1116" s="430"/>
      <c r="O1116" s="433">
        <v>25</v>
      </c>
      <c r="P1116" s="433">
        <v>25</v>
      </c>
      <c r="Q1116" s="395" t="s">
        <v>7384</v>
      </c>
      <c r="R1116" s="431"/>
      <c r="S1116" s="431">
        <v>0</v>
      </c>
      <c r="T1116" s="431">
        <v>0</v>
      </c>
      <c r="U1116" s="433">
        <v>25</v>
      </c>
      <c r="V1116" s="433">
        <v>75</v>
      </c>
      <c r="W1116" s="433">
        <v>150</v>
      </c>
      <c r="X1116" s="433">
        <v>25</v>
      </c>
      <c r="Y1116" s="431">
        <v>0</v>
      </c>
      <c r="Z1116" s="431">
        <v>0</v>
      </c>
      <c r="AA1116" s="433">
        <v>0</v>
      </c>
      <c r="AB1116" s="433">
        <v>25</v>
      </c>
      <c r="AC1116" s="433">
        <v>25</v>
      </c>
      <c r="AD1116" s="431">
        <v>0</v>
      </c>
      <c r="AE1116" s="431">
        <v>0</v>
      </c>
      <c r="AF1116" s="431">
        <v>0</v>
      </c>
      <c r="AG1116" s="431">
        <v>0</v>
      </c>
      <c r="AH1116" s="431">
        <v>0</v>
      </c>
      <c r="AI1116" s="431">
        <v>25</v>
      </c>
      <c r="AJ1116" s="431">
        <v>0</v>
      </c>
      <c r="AK1116" s="431">
        <v>0</v>
      </c>
      <c r="AL1116" s="434">
        <v>0</v>
      </c>
      <c r="AM1116" s="433">
        <v>0</v>
      </c>
      <c r="AN1116" s="432">
        <v>0</v>
      </c>
      <c r="AO1116" s="431">
        <v>0</v>
      </c>
      <c r="AP1116" s="433">
        <v>0</v>
      </c>
      <c r="AQ1116" s="431">
        <v>0</v>
      </c>
    </row>
    <row r="1117" spans="1:43" ht="12.75" customHeight="1">
      <c r="A1117" s="157">
        <v>1141</v>
      </c>
      <c r="B1117" s="418">
        <v>42316</v>
      </c>
      <c r="C1117" s="430" t="s">
        <v>1321</v>
      </c>
      <c r="D1117" s="430" t="s">
        <v>1251</v>
      </c>
      <c r="E1117" s="261" t="s">
        <v>1321</v>
      </c>
      <c r="F1117" s="121" t="s">
        <v>7082</v>
      </c>
      <c r="G1117" s="359"/>
      <c r="H1117" s="121" t="s">
        <v>7315</v>
      </c>
      <c r="I1117" s="359"/>
      <c r="J1117" s="121" t="s">
        <v>7169</v>
      </c>
      <c r="K1117" s="121" t="s">
        <v>7126</v>
      </c>
      <c r="L1117" s="430" t="s">
        <v>1256</v>
      </c>
      <c r="M1117" s="121" t="s">
        <v>7158</v>
      </c>
      <c r="N1117" s="430"/>
      <c r="O1117" s="44">
        <v>200</v>
      </c>
      <c r="P1117" s="44"/>
      <c r="Q1117" s="395" t="s">
        <v>7384</v>
      </c>
      <c r="R1117" s="431"/>
      <c r="S1117" s="431">
        <v>0</v>
      </c>
      <c r="T1117" s="431">
        <v>0</v>
      </c>
      <c r="U1117" s="433">
        <v>200</v>
      </c>
      <c r="V1117" s="433">
        <v>0</v>
      </c>
      <c r="W1117" s="433">
        <v>1200</v>
      </c>
      <c r="X1117" s="433">
        <v>0</v>
      </c>
      <c r="Y1117" s="431">
        <v>200</v>
      </c>
      <c r="Z1117" s="431">
        <v>0</v>
      </c>
      <c r="AA1117" s="433">
        <v>200</v>
      </c>
      <c r="AB1117" s="433">
        <v>0</v>
      </c>
      <c r="AC1117" s="433">
        <v>0</v>
      </c>
      <c r="AD1117" s="431">
        <v>0</v>
      </c>
      <c r="AE1117" s="431">
        <v>0</v>
      </c>
      <c r="AF1117" s="431">
        <v>0</v>
      </c>
      <c r="AG1117" s="431">
        <v>0</v>
      </c>
      <c r="AH1117" s="431">
        <v>0</v>
      </c>
      <c r="AI1117" s="431">
        <v>0</v>
      </c>
      <c r="AJ1117" s="431">
        <v>0</v>
      </c>
      <c r="AK1117" s="431">
        <v>0</v>
      </c>
      <c r="AL1117" s="434">
        <v>0</v>
      </c>
      <c r="AM1117" s="433">
        <v>0</v>
      </c>
      <c r="AN1117" s="432">
        <v>0</v>
      </c>
      <c r="AO1117" s="431">
        <v>0</v>
      </c>
      <c r="AP1117" s="433">
        <v>0</v>
      </c>
      <c r="AQ1117" s="431">
        <v>0</v>
      </c>
    </row>
    <row r="1118" spans="1:43" ht="12.75" customHeight="1">
      <c r="A1118" s="157">
        <v>1142</v>
      </c>
      <c r="B1118" s="418">
        <v>42316</v>
      </c>
      <c r="C1118" s="430" t="s">
        <v>1321</v>
      </c>
      <c r="D1118" s="430" t="s">
        <v>1251</v>
      </c>
      <c r="E1118" s="261" t="s">
        <v>1266</v>
      </c>
      <c r="F1118" s="121" t="s">
        <v>7095</v>
      </c>
      <c r="G1118" s="359"/>
      <c r="H1118" s="121" t="s">
        <v>7307</v>
      </c>
      <c r="I1118" s="359"/>
      <c r="J1118" s="121" t="s">
        <v>1262</v>
      </c>
      <c r="K1118" s="121" t="s">
        <v>7126</v>
      </c>
      <c r="L1118" s="430" t="s">
        <v>1256</v>
      </c>
      <c r="M1118" s="121" t="s">
        <v>7158</v>
      </c>
      <c r="N1118" s="430"/>
      <c r="O1118" s="44">
        <v>271</v>
      </c>
      <c r="P1118" s="44"/>
      <c r="Q1118" s="395" t="s">
        <v>7384</v>
      </c>
      <c r="R1118" s="431"/>
      <c r="S1118" s="431">
        <v>0</v>
      </c>
      <c r="T1118" s="431">
        <v>0</v>
      </c>
      <c r="U1118" s="433">
        <v>130</v>
      </c>
      <c r="V1118" s="433">
        <v>0</v>
      </c>
      <c r="W1118" s="433">
        <v>150</v>
      </c>
      <c r="X1118" s="433">
        <v>0</v>
      </c>
      <c r="Y1118" s="431">
        <v>0</v>
      </c>
      <c r="Z1118" s="431">
        <v>0</v>
      </c>
      <c r="AA1118" s="433">
        <v>55</v>
      </c>
      <c r="AB1118" s="433">
        <v>0</v>
      </c>
      <c r="AC1118" s="433">
        <v>0</v>
      </c>
      <c r="AD1118" s="431">
        <v>0</v>
      </c>
      <c r="AE1118" s="431">
        <v>0</v>
      </c>
      <c r="AF1118" s="431">
        <v>0</v>
      </c>
      <c r="AG1118" s="431">
        <v>0</v>
      </c>
      <c r="AH1118" s="431">
        <v>0</v>
      </c>
      <c r="AI1118" s="431">
        <v>0</v>
      </c>
      <c r="AJ1118" s="431">
        <v>0</v>
      </c>
      <c r="AK1118" s="431">
        <v>0</v>
      </c>
      <c r="AL1118" s="434">
        <v>0</v>
      </c>
      <c r="AM1118" s="433">
        <v>0</v>
      </c>
      <c r="AN1118" s="432">
        <v>0</v>
      </c>
      <c r="AO1118" s="431">
        <v>0</v>
      </c>
      <c r="AP1118" s="433">
        <v>0</v>
      </c>
      <c r="AQ1118" s="431">
        <v>0</v>
      </c>
    </row>
    <row r="1119" spans="1:43" ht="12.75" customHeight="1">
      <c r="A1119" s="157">
        <v>1143</v>
      </c>
      <c r="B1119" s="418">
        <v>42317</v>
      </c>
      <c r="C1119" s="430" t="s">
        <v>1321</v>
      </c>
      <c r="D1119" s="430" t="s">
        <v>1251</v>
      </c>
      <c r="E1119" s="258" t="s">
        <v>1308</v>
      </c>
      <c r="F1119" s="121" t="s">
        <v>7095</v>
      </c>
      <c r="G1119" s="359"/>
      <c r="H1119" s="121" t="s">
        <v>7307</v>
      </c>
      <c r="I1119" s="359"/>
      <c r="J1119" s="121" t="s">
        <v>7165</v>
      </c>
      <c r="K1119" s="121" t="s">
        <v>7126</v>
      </c>
      <c r="L1119" s="430" t="s">
        <v>1256</v>
      </c>
      <c r="M1119" s="464" t="s">
        <v>7159</v>
      </c>
      <c r="N1119" s="430"/>
      <c r="O1119" s="113">
        <v>250</v>
      </c>
      <c r="P1119" s="113"/>
      <c r="Q1119" s="395" t="s">
        <v>7384</v>
      </c>
      <c r="R1119" s="113"/>
      <c r="S1119" s="223"/>
      <c r="T1119" s="223"/>
      <c r="U1119" s="223"/>
      <c r="V1119" s="223"/>
      <c r="W1119" s="223"/>
      <c r="X1119" s="223"/>
      <c r="Y1119" s="223"/>
      <c r="Z1119" s="223"/>
      <c r="AA1119" s="223"/>
      <c r="AB1119" s="223"/>
      <c r="AC1119" s="223"/>
      <c r="AD1119" s="223"/>
      <c r="AE1119" s="223"/>
      <c r="AF1119" s="223"/>
      <c r="AG1119" s="223"/>
      <c r="AH1119" s="223"/>
      <c r="AI1119" s="223"/>
      <c r="AJ1119" s="223"/>
      <c r="AK1119" s="223"/>
      <c r="AL1119" s="233"/>
      <c r="AM1119" s="223"/>
      <c r="AN1119" s="233"/>
      <c r="AO1119" s="223"/>
      <c r="AP1119" s="223"/>
      <c r="AQ1119" s="223"/>
    </row>
    <row r="1120" spans="1:43" ht="12.75" customHeight="1">
      <c r="A1120" s="157">
        <v>1084</v>
      </c>
      <c r="B1120" s="418">
        <v>42318</v>
      </c>
      <c r="C1120" s="430" t="s">
        <v>1289</v>
      </c>
      <c r="D1120" s="430" t="s">
        <v>1251</v>
      </c>
      <c r="E1120" s="430" t="s">
        <v>1289</v>
      </c>
      <c r="F1120" s="430" t="s">
        <v>7231</v>
      </c>
      <c r="G1120" s="359"/>
      <c r="H1120" s="430" t="s">
        <v>7251</v>
      </c>
      <c r="I1120" s="359"/>
      <c r="J1120" s="430"/>
      <c r="K1120" s="430" t="s">
        <v>7126</v>
      </c>
      <c r="L1120" s="430" t="s">
        <v>1256</v>
      </c>
      <c r="M1120" s="430" t="s">
        <v>7158</v>
      </c>
      <c r="N1120" s="430" t="s">
        <v>1261</v>
      </c>
      <c r="O1120" s="431">
        <v>250</v>
      </c>
      <c r="P1120" s="431">
        <v>250</v>
      </c>
      <c r="Q1120" s="422"/>
      <c r="R1120" s="431"/>
      <c r="S1120" s="431">
        <v>0</v>
      </c>
      <c r="T1120" s="431">
        <v>0</v>
      </c>
      <c r="U1120" s="431">
        <v>250</v>
      </c>
      <c r="V1120" s="431">
        <v>0</v>
      </c>
      <c r="W1120" s="431">
        <v>1500</v>
      </c>
      <c r="X1120" s="431">
        <v>0</v>
      </c>
      <c r="Y1120" s="431">
        <v>0</v>
      </c>
      <c r="Z1120" s="431">
        <v>0</v>
      </c>
      <c r="AA1120" s="431">
        <v>0</v>
      </c>
      <c r="AB1120" s="431">
        <v>0</v>
      </c>
      <c r="AC1120" s="431">
        <v>250</v>
      </c>
      <c r="AD1120" s="431">
        <v>0</v>
      </c>
      <c r="AE1120" s="431">
        <v>0</v>
      </c>
      <c r="AF1120" s="431">
        <v>0</v>
      </c>
      <c r="AG1120" s="431">
        <v>0</v>
      </c>
      <c r="AH1120" s="431">
        <v>0</v>
      </c>
      <c r="AI1120" s="431">
        <v>0</v>
      </c>
      <c r="AJ1120" s="431">
        <v>0</v>
      </c>
      <c r="AK1120" s="431">
        <v>0</v>
      </c>
      <c r="AL1120" s="432">
        <v>250</v>
      </c>
      <c r="AM1120" s="431">
        <v>250</v>
      </c>
      <c r="AN1120" s="432">
        <v>0</v>
      </c>
      <c r="AO1120" s="431">
        <v>0</v>
      </c>
      <c r="AP1120" s="431">
        <v>0</v>
      </c>
      <c r="AQ1120" s="431">
        <v>0</v>
      </c>
    </row>
    <row r="1121" spans="1:43" ht="12.75" customHeight="1">
      <c r="A1121" s="157">
        <v>1085</v>
      </c>
      <c r="B1121" s="418">
        <v>42318</v>
      </c>
      <c r="C1121" s="430" t="s">
        <v>1289</v>
      </c>
      <c r="D1121" s="430" t="s">
        <v>1251</v>
      </c>
      <c r="E1121" s="430" t="s">
        <v>1289</v>
      </c>
      <c r="F1121" s="430" t="s">
        <v>7231</v>
      </c>
      <c r="G1121" s="359"/>
      <c r="H1121" s="430" t="s">
        <v>7350</v>
      </c>
      <c r="I1121" s="359"/>
      <c r="J1121" s="430"/>
      <c r="K1121" s="430" t="s">
        <v>7126</v>
      </c>
      <c r="L1121" s="430" t="s">
        <v>1256</v>
      </c>
      <c r="M1121" s="430" t="s">
        <v>7158</v>
      </c>
      <c r="N1121" s="430" t="s">
        <v>1261</v>
      </c>
      <c r="O1121" s="431">
        <v>250</v>
      </c>
      <c r="P1121" s="431">
        <v>250</v>
      </c>
      <c r="Q1121" s="422"/>
      <c r="R1121" s="431"/>
      <c r="S1121" s="431">
        <v>0</v>
      </c>
      <c r="T1121" s="431">
        <v>0</v>
      </c>
      <c r="U1121" s="431">
        <v>250</v>
      </c>
      <c r="V1121" s="431">
        <v>0</v>
      </c>
      <c r="W1121" s="431">
        <v>1500</v>
      </c>
      <c r="X1121" s="431">
        <v>0</v>
      </c>
      <c r="Y1121" s="431">
        <v>0</v>
      </c>
      <c r="Z1121" s="431">
        <v>0</v>
      </c>
      <c r="AA1121" s="431">
        <v>0</v>
      </c>
      <c r="AB1121" s="431">
        <v>0</v>
      </c>
      <c r="AC1121" s="431">
        <v>250</v>
      </c>
      <c r="AD1121" s="431">
        <v>0</v>
      </c>
      <c r="AE1121" s="431">
        <v>0</v>
      </c>
      <c r="AF1121" s="431">
        <v>0</v>
      </c>
      <c r="AG1121" s="431">
        <v>0</v>
      </c>
      <c r="AH1121" s="431">
        <v>0</v>
      </c>
      <c r="AI1121" s="431">
        <v>0</v>
      </c>
      <c r="AJ1121" s="431">
        <v>0</v>
      </c>
      <c r="AK1121" s="431">
        <v>0</v>
      </c>
      <c r="AL1121" s="432">
        <v>250</v>
      </c>
      <c r="AM1121" s="431">
        <v>250</v>
      </c>
      <c r="AN1121" s="432">
        <v>0</v>
      </c>
      <c r="AO1121" s="431">
        <v>0</v>
      </c>
      <c r="AP1121" s="431">
        <v>0</v>
      </c>
      <c r="AQ1121" s="431">
        <v>0</v>
      </c>
    </row>
    <row r="1122" spans="1:43" ht="12.75" customHeight="1">
      <c r="A1122" s="157">
        <v>1144</v>
      </c>
      <c r="B1122" s="418">
        <v>42318</v>
      </c>
      <c r="C1122" s="430" t="s">
        <v>1321</v>
      </c>
      <c r="D1122" s="430" t="s">
        <v>1251</v>
      </c>
      <c r="E1122" s="261" t="s">
        <v>1321</v>
      </c>
      <c r="F1122" s="121" t="s">
        <v>1349</v>
      </c>
      <c r="G1122" s="359"/>
      <c r="H1122" s="121" t="s">
        <v>7280</v>
      </c>
      <c r="I1122" s="359"/>
      <c r="J1122" s="121" t="s">
        <v>1262</v>
      </c>
      <c r="K1122" s="121" t="s">
        <v>1259</v>
      </c>
      <c r="L1122" s="430" t="s">
        <v>1256</v>
      </c>
      <c r="M1122" s="121" t="s">
        <v>7158</v>
      </c>
      <c r="N1122" s="430"/>
      <c r="O1122" s="433">
        <v>300</v>
      </c>
      <c r="P1122" s="433">
        <v>300</v>
      </c>
      <c r="Q1122" s="395" t="s">
        <v>7384</v>
      </c>
      <c r="R1122" s="431"/>
      <c r="S1122" s="431">
        <v>0</v>
      </c>
      <c r="T1122" s="431">
        <v>0</v>
      </c>
      <c r="U1122" s="433">
        <v>300</v>
      </c>
      <c r="V1122" s="433">
        <v>900</v>
      </c>
      <c r="W1122" s="433">
        <v>1800</v>
      </c>
      <c r="X1122" s="433">
        <v>300</v>
      </c>
      <c r="Y1122" s="431">
        <v>0</v>
      </c>
      <c r="Z1122" s="431">
        <v>0</v>
      </c>
      <c r="AA1122" s="433">
        <v>0</v>
      </c>
      <c r="AB1122" s="433">
        <v>300</v>
      </c>
      <c r="AC1122" s="433">
        <v>300</v>
      </c>
      <c r="AD1122" s="431">
        <v>0</v>
      </c>
      <c r="AE1122" s="431">
        <v>0</v>
      </c>
      <c r="AF1122" s="431">
        <v>0</v>
      </c>
      <c r="AG1122" s="431">
        <v>0</v>
      </c>
      <c r="AH1122" s="431">
        <v>0</v>
      </c>
      <c r="AI1122" s="431">
        <v>0</v>
      </c>
      <c r="AJ1122" s="431">
        <v>0</v>
      </c>
      <c r="AK1122" s="431">
        <v>0</v>
      </c>
      <c r="AL1122" s="434">
        <v>0</v>
      </c>
      <c r="AM1122" s="433">
        <v>0</v>
      </c>
      <c r="AN1122" s="432">
        <v>0</v>
      </c>
      <c r="AO1122" s="431">
        <v>0</v>
      </c>
      <c r="AP1122" s="433">
        <v>0</v>
      </c>
      <c r="AQ1122" s="431">
        <v>0</v>
      </c>
    </row>
    <row r="1123" spans="1:43" ht="12.75" customHeight="1">
      <c r="A1123" s="157">
        <v>1145</v>
      </c>
      <c r="B1123" s="418">
        <v>42318</v>
      </c>
      <c r="C1123" s="430" t="s">
        <v>1321</v>
      </c>
      <c r="D1123" s="430" t="s">
        <v>1251</v>
      </c>
      <c r="E1123" s="261" t="s">
        <v>1321</v>
      </c>
      <c r="F1123" s="121" t="s">
        <v>1349</v>
      </c>
      <c r="G1123" s="359"/>
      <c r="H1123" s="121" t="s">
        <v>7280</v>
      </c>
      <c r="I1123" s="359"/>
      <c r="J1123" s="121" t="s">
        <v>1262</v>
      </c>
      <c r="K1123" s="121" t="s">
        <v>7127</v>
      </c>
      <c r="L1123" s="430" t="s">
        <v>1256</v>
      </c>
      <c r="M1123" s="121" t="s">
        <v>7158</v>
      </c>
      <c r="N1123" s="430"/>
      <c r="O1123" s="44">
        <v>300</v>
      </c>
      <c r="P1123" s="44"/>
      <c r="Q1123" s="395" t="s">
        <v>7384</v>
      </c>
      <c r="R1123" s="431"/>
      <c r="S1123" s="431">
        <v>0</v>
      </c>
      <c r="T1123" s="431">
        <v>0</v>
      </c>
      <c r="U1123" s="433">
        <v>300</v>
      </c>
      <c r="V1123" s="433">
        <v>0</v>
      </c>
      <c r="W1123" s="433">
        <v>0</v>
      </c>
      <c r="X1123" s="433">
        <v>300</v>
      </c>
      <c r="Y1123" s="431">
        <v>0</v>
      </c>
      <c r="Z1123" s="431">
        <v>0</v>
      </c>
      <c r="AA1123" s="433">
        <v>0</v>
      </c>
      <c r="AB1123" s="433">
        <v>0</v>
      </c>
      <c r="AC1123" s="433">
        <v>300</v>
      </c>
      <c r="AD1123" s="431">
        <v>0</v>
      </c>
      <c r="AE1123" s="431">
        <v>0</v>
      </c>
      <c r="AF1123" s="431">
        <v>0</v>
      </c>
      <c r="AG1123" s="431">
        <v>0</v>
      </c>
      <c r="AH1123" s="431">
        <v>0</v>
      </c>
      <c r="AI1123" s="431">
        <v>300</v>
      </c>
      <c r="AJ1123" s="431">
        <v>300</v>
      </c>
      <c r="AK1123" s="431">
        <v>300</v>
      </c>
      <c r="AL1123" s="434">
        <v>0</v>
      </c>
      <c r="AM1123" s="433">
        <v>0</v>
      </c>
      <c r="AN1123" s="432">
        <v>0</v>
      </c>
      <c r="AO1123" s="431">
        <v>0</v>
      </c>
      <c r="AP1123" s="433">
        <v>0</v>
      </c>
      <c r="AQ1123" s="431">
        <v>0</v>
      </c>
    </row>
    <row r="1124" spans="1:43" ht="12.75" customHeight="1">
      <c r="A1124" s="157">
        <v>1146</v>
      </c>
      <c r="B1124" s="418">
        <v>42318</v>
      </c>
      <c r="C1124" s="430" t="s">
        <v>1321</v>
      </c>
      <c r="D1124" s="430" t="s">
        <v>1251</v>
      </c>
      <c r="E1124" s="261" t="s">
        <v>1321</v>
      </c>
      <c r="F1124" s="121" t="s">
        <v>7097</v>
      </c>
      <c r="G1124" s="359"/>
      <c r="H1124" s="121" t="s">
        <v>7304</v>
      </c>
      <c r="I1124" s="359"/>
      <c r="J1124" s="121" t="s">
        <v>7169</v>
      </c>
      <c r="K1124" s="121" t="s">
        <v>1259</v>
      </c>
      <c r="L1124" s="430" t="s">
        <v>1256</v>
      </c>
      <c r="M1124" s="121" t="s">
        <v>7158</v>
      </c>
      <c r="N1124" s="430"/>
      <c r="O1124" s="433">
        <v>533</v>
      </c>
      <c r="P1124" s="433">
        <v>533</v>
      </c>
      <c r="Q1124" s="395" t="s">
        <v>7384</v>
      </c>
      <c r="R1124" s="431"/>
      <c r="S1124" s="431">
        <v>0</v>
      </c>
      <c r="T1124" s="431">
        <v>0</v>
      </c>
      <c r="U1124" s="433">
        <v>533</v>
      </c>
      <c r="V1124" s="433">
        <v>1599</v>
      </c>
      <c r="W1124" s="433">
        <v>3198</v>
      </c>
      <c r="X1124" s="433">
        <v>533</v>
      </c>
      <c r="Y1124" s="431">
        <v>0</v>
      </c>
      <c r="Z1124" s="431">
        <v>0</v>
      </c>
      <c r="AA1124" s="433">
        <v>0</v>
      </c>
      <c r="AB1124" s="433">
        <v>533</v>
      </c>
      <c r="AC1124" s="433">
        <v>533</v>
      </c>
      <c r="AD1124" s="431">
        <v>0</v>
      </c>
      <c r="AE1124" s="431">
        <v>0</v>
      </c>
      <c r="AF1124" s="431">
        <v>0</v>
      </c>
      <c r="AG1124" s="431">
        <v>0</v>
      </c>
      <c r="AH1124" s="431">
        <v>0</v>
      </c>
      <c r="AI1124" s="431">
        <v>533</v>
      </c>
      <c r="AJ1124" s="431">
        <v>0</v>
      </c>
      <c r="AK1124" s="431">
        <v>0</v>
      </c>
      <c r="AL1124" s="434">
        <v>0</v>
      </c>
      <c r="AM1124" s="433">
        <v>0</v>
      </c>
      <c r="AN1124" s="432">
        <v>0</v>
      </c>
      <c r="AO1124" s="431">
        <v>0</v>
      </c>
      <c r="AP1124" s="433">
        <v>0</v>
      </c>
      <c r="AQ1124" s="431">
        <v>0</v>
      </c>
    </row>
    <row r="1125" spans="1:43" ht="12.75" customHeight="1">
      <c r="A1125" s="157">
        <v>1086</v>
      </c>
      <c r="B1125" s="418">
        <v>42319</v>
      </c>
      <c r="C1125" s="430" t="s">
        <v>1289</v>
      </c>
      <c r="D1125" s="430" t="s">
        <v>1251</v>
      </c>
      <c r="E1125" s="430" t="s">
        <v>1289</v>
      </c>
      <c r="F1125" s="430" t="s">
        <v>7097</v>
      </c>
      <c r="G1125" s="359"/>
      <c r="H1125" s="430" t="s">
        <v>7113</v>
      </c>
      <c r="I1125" s="359"/>
      <c r="J1125" s="430"/>
      <c r="K1125" s="430" t="s">
        <v>7126</v>
      </c>
      <c r="L1125" s="430" t="s">
        <v>1256</v>
      </c>
      <c r="M1125" s="430" t="s">
        <v>7158</v>
      </c>
      <c r="N1125" s="430" t="s">
        <v>1261</v>
      </c>
      <c r="O1125" s="431">
        <v>100</v>
      </c>
      <c r="P1125" s="431">
        <v>100</v>
      </c>
      <c r="Q1125" s="422"/>
      <c r="R1125" s="431"/>
      <c r="S1125" s="431">
        <v>0</v>
      </c>
      <c r="T1125" s="431">
        <v>0</v>
      </c>
      <c r="U1125" s="431">
        <v>100</v>
      </c>
      <c r="V1125" s="431">
        <v>0</v>
      </c>
      <c r="W1125" s="431">
        <v>600</v>
      </c>
      <c r="X1125" s="431">
        <v>0</v>
      </c>
      <c r="Y1125" s="431">
        <v>0</v>
      </c>
      <c r="Z1125" s="431">
        <v>0</v>
      </c>
      <c r="AA1125" s="431">
        <v>100</v>
      </c>
      <c r="AB1125" s="431">
        <v>0</v>
      </c>
      <c r="AC1125" s="431">
        <v>100</v>
      </c>
      <c r="AD1125" s="431">
        <v>0</v>
      </c>
      <c r="AE1125" s="431">
        <v>0</v>
      </c>
      <c r="AF1125" s="431">
        <v>0</v>
      </c>
      <c r="AG1125" s="431">
        <v>0</v>
      </c>
      <c r="AH1125" s="431">
        <v>0</v>
      </c>
      <c r="AI1125" s="431">
        <v>0</v>
      </c>
      <c r="AJ1125" s="431">
        <v>0</v>
      </c>
      <c r="AK1125" s="431">
        <v>0</v>
      </c>
      <c r="AL1125" s="432">
        <v>100</v>
      </c>
      <c r="AM1125" s="431">
        <v>100</v>
      </c>
      <c r="AN1125" s="432">
        <v>0</v>
      </c>
      <c r="AO1125" s="431">
        <v>0</v>
      </c>
      <c r="AP1125" s="431">
        <v>0</v>
      </c>
      <c r="AQ1125" s="431">
        <v>0</v>
      </c>
    </row>
    <row r="1126" spans="1:43" ht="12.75" customHeight="1">
      <c r="A1126" s="157">
        <v>1087</v>
      </c>
      <c r="B1126" s="418">
        <v>42319</v>
      </c>
      <c r="C1126" s="430" t="s">
        <v>1289</v>
      </c>
      <c r="D1126" s="430" t="s">
        <v>1251</v>
      </c>
      <c r="E1126" s="430" t="s">
        <v>1289</v>
      </c>
      <c r="F1126" s="430" t="s">
        <v>7089</v>
      </c>
      <c r="G1126" s="359"/>
      <c r="H1126" s="430" t="s">
        <v>7090</v>
      </c>
      <c r="I1126" s="359"/>
      <c r="J1126" s="430"/>
      <c r="K1126" s="430" t="s">
        <v>7126</v>
      </c>
      <c r="L1126" s="430" t="s">
        <v>1256</v>
      </c>
      <c r="M1126" s="430" t="s">
        <v>7158</v>
      </c>
      <c r="N1126" s="430" t="s">
        <v>1261</v>
      </c>
      <c r="O1126" s="431">
        <v>100</v>
      </c>
      <c r="P1126" s="431">
        <v>100</v>
      </c>
      <c r="Q1126" s="422"/>
      <c r="R1126" s="431"/>
      <c r="S1126" s="431">
        <v>0</v>
      </c>
      <c r="T1126" s="431">
        <v>0</v>
      </c>
      <c r="U1126" s="431">
        <v>100</v>
      </c>
      <c r="V1126" s="431">
        <v>0</v>
      </c>
      <c r="W1126" s="431">
        <v>600</v>
      </c>
      <c r="X1126" s="431">
        <v>0</v>
      </c>
      <c r="Y1126" s="431">
        <v>0</v>
      </c>
      <c r="Z1126" s="431">
        <v>0</v>
      </c>
      <c r="AA1126" s="431">
        <v>100</v>
      </c>
      <c r="AB1126" s="431">
        <v>0</v>
      </c>
      <c r="AC1126" s="431">
        <v>100</v>
      </c>
      <c r="AD1126" s="431">
        <v>0</v>
      </c>
      <c r="AE1126" s="431">
        <v>0</v>
      </c>
      <c r="AF1126" s="431">
        <v>0</v>
      </c>
      <c r="AG1126" s="431">
        <v>0</v>
      </c>
      <c r="AH1126" s="431">
        <v>0</v>
      </c>
      <c r="AI1126" s="431">
        <v>0</v>
      </c>
      <c r="AJ1126" s="431">
        <v>0</v>
      </c>
      <c r="AK1126" s="431">
        <v>0</v>
      </c>
      <c r="AL1126" s="432">
        <v>100</v>
      </c>
      <c r="AM1126" s="431">
        <v>100</v>
      </c>
      <c r="AN1126" s="432">
        <v>0</v>
      </c>
      <c r="AO1126" s="431">
        <v>0</v>
      </c>
      <c r="AP1126" s="431">
        <v>0</v>
      </c>
      <c r="AQ1126" s="431">
        <v>0</v>
      </c>
    </row>
    <row r="1127" spans="1:43" ht="12.75" customHeight="1">
      <c r="A1127" s="157">
        <v>1088</v>
      </c>
      <c r="B1127" s="418">
        <v>42319</v>
      </c>
      <c r="C1127" s="430" t="s">
        <v>1289</v>
      </c>
      <c r="D1127" s="430" t="s">
        <v>1251</v>
      </c>
      <c r="E1127" s="430" t="s">
        <v>1289</v>
      </c>
      <c r="F1127" s="430" t="s">
        <v>7101</v>
      </c>
      <c r="G1127" s="359"/>
      <c r="H1127" s="430" t="s">
        <v>7122</v>
      </c>
      <c r="I1127" s="359"/>
      <c r="J1127" s="430"/>
      <c r="K1127" s="430" t="s">
        <v>7126</v>
      </c>
      <c r="L1127" s="430" t="s">
        <v>1256</v>
      </c>
      <c r="M1127" s="430" t="s">
        <v>7158</v>
      </c>
      <c r="N1127" s="430" t="s">
        <v>1261</v>
      </c>
      <c r="O1127" s="431">
        <v>200</v>
      </c>
      <c r="P1127" s="431">
        <v>200</v>
      </c>
      <c r="Q1127" s="422"/>
      <c r="R1127" s="431"/>
      <c r="S1127" s="431">
        <v>0</v>
      </c>
      <c r="T1127" s="431">
        <v>0</v>
      </c>
      <c r="U1127" s="431">
        <v>0</v>
      </c>
      <c r="V1127" s="431">
        <v>0</v>
      </c>
      <c r="W1127" s="431">
        <v>1200</v>
      </c>
      <c r="X1127" s="431">
        <v>0</v>
      </c>
      <c r="Y1127" s="431">
        <v>0</v>
      </c>
      <c r="Z1127" s="431">
        <v>0</v>
      </c>
      <c r="AA1127" s="431">
        <v>200</v>
      </c>
      <c r="AB1127" s="431">
        <v>0</v>
      </c>
      <c r="AC1127" s="431">
        <v>200</v>
      </c>
      <c r="AD1127" s="431">
        <v>0</v>
      </c>
      <c r="AE1127" s="431">
        <v>0</v>
      </c>
      <c r="AF1127" s="431">
        <v>0</v>
      </c>
      <c r="AG1127" s="431">
        <v>0</v>
      </c>
      <c r="AH1127" s="431">
        <v>0</v>
      </c>
      <c r="AI1127" s="431">
        <v>0</v>
      </c>
      <c r="AJ1127" s="431">
        <v>0</v>
      </c>
      <c r="AK1127" s="431">
        <v>0</v>
      </c>
      <c r="AL1127" s="432">
        <v>200</v>
      </c>
      <c r="AM1127" s="431">
        <v>200</v>
      </c>
      <c r="AN1127" s="432">
        <v>0</v>
      </c>
      <c r="AO1127" s="431">
        <v>0</v>
      </c>
      <c r="AP1127" s="431">
        <v>0</v>
      </c>
      <c r="AQ1127" s="431">
        <v>0</v>
      </c>
    </row>
    <row r="1128" spans="1:43" ht="12.75" customHeight="1">
      <c r="A1128" s="157">
        <v>1147</v>
      </c>
      <c r="B1128" s="418">
        <v>42319</v>
      </c>
      <c r="C1128" s="430" t="s">
        <v>1321</v>
      </c>
      <c r="D1128" s="430" t="s">
        <v>1251</v>
      </c>
      <c r="E1128" s="261" t="s">
        <v>1321</v>
      </c>
      <c r="F1128" s="121" t="s">
        <v>1349</v>
      </c>
      <c r="G1128" s="359"/>
      <c r="H1128" s="121" t="s">
        <v>7280</v>
      </c>
      <c r="I1128" s="359"/>
      <c r="J1128" s="121" t="s">
        <v>1262</v>
      </c>
      <c r="K1128" s="121" t="s">
        <v>1259</v>
      </c>
      <c r="L1128" s="430" t="s">
        <v>1256</v>
      </c>
      <c r="M1128" s="121" t="s">
        <v>7158</v>
      </c>
      <c r="N1128" s="430"/>
      <c r="O1128" s="44">
        <v>260</v>
      </c>
      <c r="P1128" s="44"/>
      <c r="Q1128" s="395" t="s">
        <v>7388</v>
      </c>
      <c r="R1128" s="431"/>
      <c r="S1128" s="431">
        <v>260</v>
      </c>
      <c r="T1128" s="431">
        <v>260</v>
      </c>
      <c r="U1128" s="433">
        <v>0</v>
      </c>
      <c r="V1128" s="433">
        <v>0</v>
      </c>
      <c r="W1128" s="433">
        <v>0</v>
      </c>
      <c r="X1128" s="433">
        <v>0</v>
      </c>
      <c r="Y1128" s="431">
        <v>0</v>
      </c>
      <c r="Z1128" s="431">
        <v>0</v>
      </c>
      <c r="AA1128" s="433">
        <v>0</v>
      </c>
      <c r="AB1128" s="433">
        <v>0</v>
      </c>
      <c r="AC1128" s="433">
        <v>0</v>
      </c>
      <c r="AD1128" s="431">
        <v>0</v>
      </c>
      <c r="AE1128" s="431">
        <v>0</v>
      </c>
      <c r="AF1128" s="431">
        <v>0</v>
      </c>
      <c r="AG1128" s="431">
        <v>0</v>
      </c>
      <c r="AH1128" s="431">
        <v>0</v>
      </c>
      <c r="AI1128" s="431">
        <v>0</v>
      </c>
      <c r="AJ1128" s="431">
        <v>0</v>
      </c>
      <c r="AK1128" s="431">
        <v>0</v>
      </c>
      <c r="AL1128" s="434">
        <v>0</v>
      </c>
      <c r="AM1128" s="433">
        <v>0</v>
      </c>
      <c r="AN1128" s="432">
        <v>0</v>
      </c>
      <c r="AO1128" s="431">
        <v>0</v>
      </c>
      <c r="AP1128" s="433">
        <v>0</v>
      </c>
      <c r="AQ1128" s="431">
        <v>0</v>
      </c>
    </row>
    <row r="1129" spans="1:43" ht="12.75" customHeight="1">
      <c r="A1129" s="157">
        <v>1148</v>
      </c>
      <c r="B1129" s="418">
        <v>42319</v>
      </c>
      <c r="C1129" s="430" t="s">
        <v>1321</v>
      </c>
      <c r="D1129" s="430" t="s">
        <v>1251</v>
      </c>
      <c r="E1129" s="261" t="s">
        <v>1321</v>
      </c>
      <c r="F1129" s="121" t="s">
        <v>7101</v>
      </c>
      <c r="G1129" s="359"/>
      <c r="H1129" s="121" t="s">
        <v>7300</v>
      </c>
      <c r="I1129" s="359"/>
      <c r="J1129" s="121" t="s">
        <v>7169</v>
      </c>
      <c r="K1129" s="121" t="s">
        <v>1259</v>
      </c>
      <c r="L1129" s="430" t="s">
        <v>1256</v>
      </c>
      <c r="M1129" s="121" t="s">
        <v>7158</v>
      </c>
      <c r="N1129" s="430"/>
      <c r="O1129" s="433">
        <v>11</v>
      </c>
      <c r="P1129" s="433">
        <v>11</v>
      </c>
      <c r="Q1129" s="395" t="s">
        <v>7384</v>
      </c>
      <c r="R1129" s="431"/>
      <c r="S1129" s="431">
        <v>0</v>
      </c>
      <c r="T1129" s="431">
        <v>0</v>
      </c>
      <c r="U1129" s="433">
        <v>11</v>
      </c>
      <c r="V1129" s="433">
        <v>33</v>
      </c>
      <c r="W1129" s="433">
        <v>66</v>
      </c>
      <c r="X1129" s="433">
        <v>11</v>
      </c>
      <c r="Y1129" s="431">
        <v>0</v>
      </c>
      <c r="Z1129" s="431">
        <v>0</v>
      </c>
      <c r="AA1129" s="433">
        <v>0</v>
      </c>
      <c r="AB1129" s="433">
        <v>11</v>
      </c>
      <c r="AC1129" s="433">
        <v>11</v>
      </c>
      <c r="AD1129" s="431">
        <v>0</v>
      </c>
      <c r="AE1129" s="431">
        <v>0</v>
      </c>
      <c r="AF1129" s="431">
        <v>0</v>
      </c>
      <c r="AG1129" s="431">
        <v>0</v>
      </c>
      <c r="AH1129" s="431">
        <v>0</v>
      </c>
      <c r="AI1129" s="431">
        <v>11</v>
      </c>
      <c r="AJ1129" s="431">
        <v>0</v>
      </c>
      <c r="AK1129" s="431">
        <v>0</v>
      </c>
      <c r="AL1129" s="434">
        <v>0</v>
      </c>
      <c r="AM1129" s="433">
        <v>0</v>
      </c>
      <c r="AN1129" s="432">
        <v>0</v>
      </c>
      <c r="AO1129" s="431">
        <v>0</v>
      </c>
      <c r="AP1129" s="433">
        <v>0</v>
      </c>
      <c r="AQ1129" s="431">
        <v>0</v>
      </c>
    </row>
    <row r="1130" spans="1:43" ht="12.75" customHeight="1">
      <c r="A1130" s="157">
        <v>1149</v>
      </c>
      <c r="B1130" s="418">
        <v>42319</v>
      </c>
      <c r="C1130" s="430" t="s">
        <v>1321</v>
      </c>
      <c r="D1130" s="430" t="s">
        <v>1251</v>
      </c>
      <c r="E1130" s="261" t="s">
        <v>1321</v>
      </c>
      <c r="F1130" s="121" t="s">
        <v>7101</v>
      </c>
      <c r="G1130" s="359"/>
      <c r="H1130" s="121" t="s">
        <v>7300</v>
      </c>
      <c r="I1130" s="359"/>
      <c r="J1130" s="121" t="s">
        <v>7169</v>
      </c>
      <c r="K1130" s="121" t="s">
        <v>1259</v>
      </c>
      <c r="L1130" s="430" t="s">
        <v>1256</v>
      </c>
      <c r="M1130" s="121" t="s">
        <v>7158</v>
      </c>
      <c r="N1130" s="430"/>
      <c r="O1130" s="433">
        <v>34</v>
      </c>
      <c r="P1130" s="433">
        <v>34</v>
      </c>
      <c r="Q1130" s="395" t="s">
        <v>7384</v>
      </c>
      <c r="R1130" s="431"/>
      <c r="S1130" s="431">
        <v>0</v>
      </c>
      <c r="T1130" s="431">
        <v>0</v>
      </c>
      <c r="U1130" s="433">
        <v>34</v>
      </c>
      <c r="V1130" s="433">
        <v>102</v>
      </c>
      <c r="W1130" s="433">
        <v>204</v>
      </c>
      <c r="X1130" s="433">
        <v>34</v>
      </c>
      <c r="Y1130" s="431">
        <v>0</v>
      </c>
      <c r="Z1130" s="431">
        <v>0</v>
      </c>
      <c r="AA1130" s="433">
        <v>0</v>
      </c>
      <c r="AB1130" s="433">
        <v>34</v>
      </c>
      <c r="AC1130" s="433">
        <v>34</v>
      </c>
      <c r="AD1130" s="431">
        <v>0</v>
      </c>
      <c r="AE1130" s="431">
        <v>0</v>
      </c>
      <c r="AF1130" s="431">
        <v>0</v>
      </c>
      <c r="AG1130" s="431">
        <v>0</v>
      </c>
      <c r="AH1130" s="431">
        <v>0</v>
      </c>
      <c r="AI1130" s="431">
        <v>34</v>
      </c>
      <c r="AJ1130" s="431">
        <v>0</v>
      </c>
      <c r="AK1130" s="431">
        <v>0</v>
      </c>
      <c r="AL1130" s="434">
        <v>0</v>
      </c>
      <c r="AM1130" s="433">
        <v>0</v>
      </c>
      <c r="AN1130" s="432">
        <v>0</v>
      </c>
      <c r="AO1130" s="431">
        <v>0</v>
      </c>
      <c r="AP1130" s="433">
        <v>0</v>
      </c>
      <c r="AQ1130" s="431">
        <v>0</v>
      </c>
    </row>
    <row r="1131" spans="1:43" ht="12.75" customHeight="1">
      <c r="A1131" s="157">
        <v>1150</v>
      </c>
      <c r="B1131" s="418">
        <v>42319</v>
      </c>
      <c r="C1131" s="430" t="s">
        <v>1321</v>
      </c>
      <c r="D1131" s="430" t="s">
        <v>1251</v>
      </c>
      <c r="E1131" s="261" t="s">
        <v>1321</v>
      </c>
      <c r="F1131" s="121" t="s">
        <v>7101</v>
      </c>
      <c r="G1131" s="359"/>
      <c r="H1131" s="121" t="s">
        <v>7300</v>
      </c>
      <c r="I1131" s="359"/>
      <c r="J1131" s="121" t="s">
        <v>1262</v>
      </c>
      <c r="K1131" s="121" t="s">
        <v>1259</v>
      </c>
      <c r="L1131" s="430" t="s">
        <v>1256</v>
      </c>
      <c r="M1131" s="121" t="s">
        <v>7158</v>
      </c>
      <c r="N1131" s="430"/>
      <c r="O1131" s="44">
        <v>124</v>
      </c>
      <c r="P1131" s="44"/>
      <c r="Q1131" s="395" t="s">
        <v>7388</v>
      </c>
      <c r="R1131" s="431"/>
      <c r="S1131" s="431">
        <v>124</v>
      </c>
      <c r="T1131" s="431">
        <v>124</v>
      </c>
      <c r="U1131" s="433">
        <v>0</v>
      </c>
      <c r="V1131" s="433">
        <v>0</v>
      </c>
      <c r="W1131" s="433">
        <v>0</v>
      </c>
      <c r="X1131" s="433">
        <v>0</v>
      </c>
      <c r="Y1131" s="431">
        <v>0</v>
      </c>
      <c r="Z1131" s="431">
        <v>0</v>
      </c>
      <c r="AA1131" s="433">
        <v>0</v>
      </c>
      <c r="AB1131" s="433">
        <v>0</v>
      </c>
      <c r="AC1131" s="433">
        <v>0</v>
      </c>
      <c r="AD1131" s="431">
        <v>0</v>
      </c>
      <c r="AE1131" s="431">
        <v>0</v>
      </c>
      <c r="AF1131" s="431">
        <v>0</v>
      </c>
      <c r="AG1131" s="431">
        <v>0</v>
      </c>
      <c r="AH1131" s="431">
        <v>0</v>
      </c>
      <c r="AI1131" s="431">
        <v>0</v>
      </c>
      <c r="AJ1131" s="431">
        <v>0</v>
      </c>
      <c r="AK1131" s="431">
        <v>0</v>
      </c>
      <c r="AL1131" s="434">
        <v>0</v>
      </c>
      <c r="AM1131" s="433">
        <v>0</v>
      </c>
      <c r="AN1131" s="432">
        <v>0</v>
      </c>
      <c r="AO1131" s="431">
        <v>0</v>
      </c>
      <c r="AP1131" s="433">
        <v>0</v>
      </c>
      <c r="AQ1131" s="431">
        <v>0</v>
      </c>
    </row>
    <row r="1132" spans="1:43" ht="12.75" customHeight="1">
      <c r="A1132" s="157">
        <v>1151</v>
      </c>
      <c r="B1132" s="418">
        <v>42319</v>
      </c>
      <c r="C1132" s="430" t="s">
        <v>1321</v>
      </c>
      <c r="D1132" s="430" t="s">
        <v>1251</v>
      </c>
      <c r="E1132" s="261" t="s">
        <v>1321</v>
      </c>
      <c r="F1132" s="121" t="s">
        <v>7101</v>
      </c>
      <c r="G1132" s="359"/>
      <c r="H1132" s="121" t="s">
        <v>7306</v>
      </c>
      <c r="I1132" s="359"/>
      <c r="J1132" s="121" t="s">
        <v>7169</v>
      </c>
      <c r="K1132" s="121" t="s">
        <v>1259</v>
      </c>
      <c r="L1132" s="430" t="s">
        <v>1256</v>
      </c>
      <c r="M1132" s="121" t="s">
        <v>7158</v>
      </c>
      <c r="N1132" s="430"/>
      <c r="O1132" s="433">
        <v>55</v>
      </c>
      <c r="P1132" s="433">
        <v>55</v>
      </c>
      <c r="Q1132" s="395" t="s">
        <v>7384</v>
      </c>
      <c r="R1132" s="431"/>
      <c r="S1132" s="431">
        <v>0</v>
      </c>
      <c r="T1132" s="431">
        <v>0</v>
      </c>
      <c r="U1132" s="433">
        <v>55</v>
      </c>
      <c r="V1132" s="433">
        <v>165</v>
      </c>
      <c r="W1132" s="433">
        <v>330</v>
      </c>
      <c r="X1132" s="433">
        <v>55</v>
      </c>
      <c r="Y1132" s="431">
        <v>0</v>
      </c>
      <c r="Z1132" s="431">
        <v>0</v>
      </c>
      <c r="AA1132" s="433">
        <v>0</v>
      </c>
      <c r="AB1132" s="433">
        <v>55</v>
      </c>
      <c r="AC1132" s="433">
        <v>55</v>
      </c>
      <c r="AD1132" s="431">
        <v>0</v>
      </c>
      <c r="AE1132" s="431">
        <v>0</v>
      </c>
      <c r="AF1132" s="431">
        <v>0</v>
      </c>
      <c r="AG1132" s="431">
        <v>0</v>
      </c>
      <c r="AH1132" s="431">
        <v>0</v>
      </c>
      <c r="AI1132" s="431">
        <v>55</v>
      </c>
      <c r="AJ1132" s="431">
        <v>0</v>
      </c>
      <c r="AK1132" s="431">
        <v>0</v>
      </c>
      <c r="AL1132" s="434">
        <v>0</v>
      </c>
      <c r="AM1132" s="433">
        <v>0</v>
      </c>
      <c r="AN1132" s="432">
        <v>0</v>
      </c>
      <c r="AO1132" s="431">
        <v>0</v>
      </c>
      <c r="AP1132" s="433">
        <v>0</v>
      </c>
      <c r="AQ1132" s="431">
        <v>0</v>
      </c>
    </row>
    <row r="1133" spans="1:43" ht="12.75" customHeight="1">
      <c r="A1133" s="157">
        <v>1152</v>
      </c>
      <c r="B1133" s="418">
        <v>42319</v>
      </c>
      <c r="C1133" s="430" t="s">
        <v>1321</v>
      </c>
      <c r="D1133" s="430" t="s">
        <v>1251</v>
      </c>
      <c r="E1133" s="261" t="s">
        <v>1308</v>
      </c>
      <c r="F1133" s="121" t="s">
        <v>1347</v>
      </c>
      <c r="G1133" s="359"/>
      <c r="H1133" s="121" t="s">
        <v>7386</v>
      </c>
      <c r="I1133" s="359"/>
      <c r="J1133" s="121" t="s">
        <v>1262</v>
      </c>
      <c r="K1133" s="121" t="s">
        <v>7126</v>
      </c>
      <c r="L1133" s="430" t="s">
        <v>1256</v>
      </c>
      <c r="M1133" s="121" t="s">
        <v>7158</v>
      </c>
      <c r="N1133" s="430"/>
      <c r="O1133" s="44">
        <v>475</v>
      </c>
      <c r="P1133" s="44"/>
      <c r="Q1133" s="395" t="s">
        <v>7388</v>
      </c>
      <c r="R1133" s="431"/>
      <c r="S1133" s="431">
        <v>0</v>
      </c>
      <c r="T1133" s="431">
        <v>0</v>
      </c>
      <c r="U1133" s="433">
        <v>475</v>
      </c>
      <c r="V1133" s="433">
        <v>0</v>
      </c>
      <c r="W1133" s="433">
        <v>0</v>
      </c>
      <c r="X1133" s="433">
        <v>0</v>
      </c>
      <c r="Y1133" s="431">
        <v>0</v>
      </c>
      <c r="Z1133" s="431">
        <v>0</v>
      </c>
      <c r="AA1133" s="433">
        <v>0</v>
      </c>
      <c r="AB1133" s="433">
        <v>0</v>
      </c>
      <c r="AC1133" s="433">
        <v>0</v>
      </c>
      <c r="AD1133" s="431">
        <v>0</v>
      </c>
      <c r="AE1133" s="431">
        <v>0</v>
      </c>
      <c r="AF1133" s="431">
        <v>0</v>
      </c>
      <c r="AG1133" s="431">
        <v>0</v>
      </c>
      <c r="AH1133" s="431">
        <v>0</v>
      </c>
      <c r="AI1133" s="431">
        <v>0</v>
      </c>
      <c r="AJ1133" s="431">
        <v>0</v>
      </c>
      <c r="AK1133" s="431">
        <v>0</v>
      </c>
      <c r="AL1133" s="434">
        <v>0</v>
      </c>
      <c r="AM1133" s="433">
        <v>0</v>
      </c>
      <c r="AN1133" s="432">
        <v>0</v>
      </c>
      <c r="AO1133" s="431">
        <v>0</v>
      </c>
      <c r="AP1133" s="433">
        <v>0</v>
      </c>
      <c r="AQ1133" s="431">
        <v>0</v>
      </c>
    </row>
    <row r="1134" spans="1:43" ht="12.75" customHeight="1">
      <c r="A1134" s="157">
        <v>1153</v>
      </c>
      <c r="B1134" s="418">
        <v>42319</v>
      </c>
      <c r="C1134" s="430" t="s">
        <v>1321</v>
      </c>
      <c r="D1134" s="430" t="s">
        <v>1251</v>
      </c>
      <c r="E1134" s="261" t="s">
        <v>1308</v>
      </c>
      <c r="F1134" s="121" t="s">
        <v>1347</v>
      </c>
      <c r="G1134" s="359"/>
      <c r="H1134" s="121" t="s">
        <v>7386</v>
      </c>
      <c r="I1134" s="359"/>
      <c r="J1134" s="121" t="s">
        <v>7170</v>
      </c>
      <c r="K1134" s="121" t="s">
        <v>7126</v>
      </c>
      <c r="L1134" s="430" t="s">
        <v>1256</v>
      </c>
      <c r="M1134" s="121" t="s">
        <v>7158</v>
      </c>
      <c r="N1134" s="430"/>
      <c r="O1134" s="433">
        <v>500</v>
      </c>
      <c r="P1134" s="433">
        <v>500</v>
      </c>
      <c r="Q1134" s="395" t="s">
        <v>7388</v>
      </c>
      <c r="R1134" s="431"/>
      <c r="S1134" s="431">
        <v>0</v>
      </c>
      <c r="T1134" s="431">
        <v>0</v>
      </c>
      <c r="U1134" s="433">
        <v>500</v>
      </c>
      <c r="V1134" s="433">
        <v>0</v>
      </c>
      <c r="W1134" s="433">
        <v>3000</v>
      </c>
      <c r="X1134" s="433">
        <v>0</v>
      </c>
      <c r="Y1134" s="431">
        <v>500</v>
      </c>
      <c r="Z1134" s="431">
        <v>0</v>
      </c>
      <c r="AA1134" s="433">
        <v>500</v>
      </c>
      <c r="AB1134" s="433">
        <v>0</v>
      </c>
      <c r="AC1134" s="433">
        <v>0</v>
      </c>
      <c r="AD1134" s="431">
        <v>0</v>
      </c>
      <c r="AE1134" s="431">
        <v>0</v>
      </c>
      <c r="AF1134" s="431">
        <v>0</v>
      </c>
      <c r="AG1134" s="431">
        <v>0</v>
      </c>
      <c r="AH1134" s="431">
        <v>0</v>
      </c>
      <c r="AI1134" s="431">
        <v>0</v>
      </c>
      <c r="AJ1134" s="431">
        <v>0</v>
      </c>
      <c r="AK1134" s="431">
        <v>0</v>
      </c>
      <c r="AL1134" s="434">
        <v>0</v>
      </c>
      <c r="AM1134" s="433">
        <v>0</v>
      </c>
      <c r="AN1134" s="432">
        <v>0</v>
      </c>
      <c r="AO1134" s="431">
        <v>0</v>
      </c>
      <c r="AP1134" s="433">
        <v>0</v>
      </c>
      <c r="AQ1134" s="431">
        <v>0</v>
      </c>
    </row>
    <row r="1135" spans="1:43" ht="12.75" customHeight="1">
      <c r="A1135" s="157">
        <v>1154</v>
      </c>
      <c r="B1135" s="418">
        <v>42319</v>
      </c>
      <c r="C1135" s="430" t="s">
        <v>1321</v>
      </c>
      <c r="D1135" s="430" t="s">
        <v>1251</v>
      </c>
      <c r="E1135" s="261" t="s">
        <v>1321</v>
      </c>
      <c r="F1135" s="121" t="s">
        <v>7082</v>
      </c>
      <c r="G1135" s="359"/>
      <c r="H1135" s="121" t="s">
        <v>7315</v>
      </c>
      <c r="I1135" s="359"/>
      <c r="J1135" s="121" t="s">
        <v>7169</v>
      </c>
      <c r="K1135" s="121" t="s">
        <v>7126</v>
      </c>
      <c r="L1135" s="430" t="s">
        <v>1256</v>
      </c>
      <c r="M1135" s="121" t="s">
        <v>7158</v>
      </c>
      <c r="N1135" s="430"/>
      <c r="O1135" s="433">
        <v>200</v>
      </c>
      <c r="P1135" s="433">
        <v>200</v>
      </c>
      <c r="Q1135" s="395" t="s">
        <v>7384</v>
      </c>
      <c r="R1135" s="431"/>
      <c r="S1135" s="431">
        <v>0</v>
      </c>
      <c r="T1135" s="431">
        <v>0</v>
      </c>
      <c r="U1135" s="433">
        <v>200</v>
      </c>
      <c r="V1135" s="433">
        <v>0</v>
      </c>
      <c r="W1135" s="433">
        <v>1200</v>
      </c>
      <c r="X1135" s="433">
        <v>0</v>
      </c>
      <c r="Y1135" s="431">
        <v>200</v>
      </c>
      <c r="Z1135" s="431">
        <v>0</v>
      </c>
      <c r="AA1135" s="433">
        <v>200</v>
      </c>
      <c r="AB1135" s="433">
        <v>0</v>
      </c>
      <c r="AC1135" s="433">
        <v>0</v>
      </c>
      <c r="AD1135" s="431">
        <v>0</v>
      </c>
      <c r="AE1135" s="431">
        <v>0</v>
      </c>
      <c r="AF1135" s="431">
        <v>0</v>
      </c>
      <c r="AG1135" s="431">
        <v>0</v>
      </c>
      <c r="AH1135" s="431">
        <v>0</v>
      </c>
      <c r="AI1135" s="431">
        <v>0</v>
      </c>
      <c r="AJ1135" s="431">
        <v>0</v>
      </c>
      <c r="AK1135" s="431">
        <v>0</v>
      </c>
      <c r="AL1135" s="434">
        <v>0</v>
      </c>
      <c r="AM1135" s="433">
        <v>0</v>
      </c>
      <c r="AN1135" s="432">
        <v>0</v>
      </c>
      <c r="AO1135" s="431">
        <v>0</v>
      </c>
      <c r="AP1135" s="433">
        <v>0</v>
      </c>
      <c r="AQ1135" s="431">
        <v>0</v>
      </c>
    </row>
    <row r="1136" spans="1:43" ht="12.75" customHeight="1">
      <c r="A1136" s="157">
        <v>1155</v>
      </c>
      <c r="B1136" s="418">
        <v>42319</v>
      </c>
      <c r="C1136" s="430" t="s">
        <v>1321</v>
      </c>
      <c r="D1136" s="430" t="s">
        <v>1251</v>
      </c>
      <c r="E1136" s="261" t="s">
        <v>7385</v>
      </c>
      <c r="F1136" s="121" t="s">
        <v>7082</v>
      </c>
      <c r="G1136" s="359"/>
      <c r="H1136" s="121" t="s">
        <v>7310</v>
      </c>
      <c r="I1136" s="359"/>
      <c r="J1136" s="121" t="s">
        <v>7165</v>
      </c>
      <c r="K1136" s="121" t="s">
        <v>7126</v>
      </c>
      <c r="L1136" s="430" t="s">
        <v>1256</v>
      </c>
      <c r="M1136" s="121" t="s">
        <v>7158</v>
      </c>
      <c r="N1136" s="430"/>
      <c r="O1136" s="433">
        <v>155</v>
      </c>
      <c r="P1136" s="433">
        <v>155</v>
      </c>
      <c r="Q1136" s="395" t="s">
        <v>7384</v>
      </c>
      <c r="R1136" s="431"/>
      <c r="S1136" s="431">
        <v>0</v>
      </c>
      <c r="T1136" s="431">
        <v>0</v>
      </c>
      <c r="U1136" s="433">
        <v>200</v>
      </c>
      <c r="V1136" s="433">
        <v>0</v>
      </c>
      <c r="W1136" s="433">
        <v>1200</v>
      </c>
      <c r="X1136" s="433">
        <v>200</v>
      </c>
      <c r="Y1136" s="431">
        <v>200</v>
      </c>
      <c r="Z1136" s="431">
        <v>0</v>
      </c>
      <c r="AA1136" s="433">
        <v>200</v>
      </c>
      <c r="AB1136" s="433">
        <v>0</v>
      </c>
      <c r="AC1136" s="433">
        <v>0</v>
      </c>
      <c r="AD1136" s="431">
        <v>0</v>
      </c>
      <c r="AE1136" s="431">
        <v>0</v>
      </c>
      <c r="AF1136" s="431">
        <v>0</v>
      </c>
      <c r="AG1136" s="431">
        <v>0</v>
      </c>
      <c r="AH1136" s="431">
        <v>0</v>
      </c>
      <c r="AI1136" s="431">
        <v>0</v>
      </c>
      <c r="AJ1136" s="431">
        <v>0</v>
      </c>
      <c r="AK1136" s="431">
        <v>0</v>
      </c>
      <c r="AL1136" s="434">
        <v>0</v>
      </c>
      <c r="AM1136" s="433">
        <v>0</v>
      </c>
      <c r="AN1136" s="432">
        <v>0</v>
      </c>
      <c r="AO1136" s="431">
        <v>0</v>
      </c>
      <c r="AP1136" s="433">
        <v>0</v>
      </c>
      <c r="AQ1136" s="431">
        <v>0</v>
      </c>
    </row>
    <row r="1137" spans="1:43" ht="12.75" customHeight="1">
      <c r="A1137" s="157">
        <v>1089</v>
      </c>
      <c r="B1137" s="418">
        <v>42320</v>
      </c>
      <c r="C1137" s="430" t="s">
        <v>1289</v>
      </c>
      <c r="D1137" s="430" t="s">
        <v>1251</v>
      </c>
      <c r="E1137" s="430" t="s">
        <v>1289</v>
      </c>
      <c r="F1137" s="430" t="s">
        <v>7101</v>
      </c>
      <c r="G1137" s="359"/>
      <c r="H1137" s="430" t="s">
        <v>7122</v>
      </c>
      <c r="I1137" s="359"/>
      <c r="J1137" s="430"/>
      <c r="K1137" s="430" t="s">
        <v>7126</v>
      </c>
      <c r="L1137" s="430" t="s">
        <v>1256</v>
      </c>
      <c r="M1137" s="430" t="s">
        <v>7158</v>
      </c>
      <c r="N1137" s="430" t="s">
        <v>1261</v>
      </c>
      <c r="O1137" s="431">
        <v>150</v>
      </c>
      <c r="P1137" s="431">
        <v>150</v>
      </c>
      <c r="Q1137" s="422"/>
      <c r="R1137" s="431"/>
      <c r="S1137" s="431">
        <v>0</v>
      </c>
      <c r="T1137" s="431">
        <v>0</v>
      </c>
      <c r="U1137" s="431">
        <v>150</v>
      </c>
      <c r="V1137" s="431">
        <v>900</v>
      </c>
      <c r="W1137" s="431">
        <v>900</v>
      </c>
      <c r="X1137" s="431">
        <v>0</v>
      </c>
      <c r="Y1137" s="431">
        <v>0</v>
      </c>
      <c r="Z1137" s="431">
        <v>0</v>
      </c>
      <c r="AA1137" s="431">
        <v>150</v>
      </c>
      <c r="AB1137" s="431">
        <v>0</v>
      </c>
      <c r="AC1137" s="431">
        <v>150</v>
      </c>
      <c r="AD1137" s="431">
        <v>0</v>
      </c>
      <c r="AE1137" s="431">
        <v>0</v>
      </c>
      <c r="AF1137" s="431">
        <v>0</v>
      </c>
      <c r="AG1137" s="431">
        <v>0</v>
      </c>
      <c r="AH1137" s="431">
        <v>0</v>
      </c>
      <c r="AI1137" s="431">
        <v>0</v>
      </c>
      <c r="AJ1137" s="431">
        <v>0</v>
      </c>
      <c r="AK1137" s="431">
        <v>0</v>
      </c>
      <c r="AL1137" s="432">
        <v>150</v>
      </c>
      <c r="AM1137" s="431">
        <v>150</v>
      </c>
      <c r="AN1137" s="432">
        <v>0</v>
      </c>
      <c r="AO1137" s="431">
        <v>0</v>
      </c>
      <c r="AP1137" s="431">
        <v>900</v>
      </c>
      <c r="AQ1137" s="431">
        <v>0</v>
      </c>
    </row>
    <row r="1138" spans="1:43" ht="12.75" customHeight="1">
      <c r="A1138" s="157">
        <v>1156</v>
      </c>
      <c r="B1138" s="418">
        <v>42320</v>
      </c>
      <c r="C1138" s="430" t="s">
        <v>1321</v>
      </c>
      <c r="D1138" s="430" t="s">
        <v>1251</v>
      </c>
      <c r="E1138" s="261" t="s">
        <v>1321</v>
      </c>
      <c r="F1138" s="121" t="s">
        <v>7101</v>
      </c>
      <c r="G1138" s="359"/>
      <c r="H1138" s="121" t="s">
        <v>7300</v>
      </c>
      <c r="I1138" s="359"/>
      <c r="J1138" s="121" t="s">
        <v>7170</v>
      </c>
      <c r="K1138" s="121" t="s">
        <v>1259</v>
      </c>
      <c r="L1138" s="430" t="s">
        <v>1256</v>
      </c>
      <c r="M1138" s="121" t="s">
        <v>7158</v>
      </c>
      <c r="N1138" s="430"/>
      <c r="O1138" s="433">
        <v>83</v>
      </c>
      <c r="P1138" s="433">
        <v>83</v>
      </c>
      <c r="Q1138" s="395" t="s">
        <v>7384</v>
      </c>
      <c r="R1138" s="431"/>
      <c r="S1138" s="431">
        <v>0</v>
      </c>
      <c r="T1138" s="431">
        <v>0</v>
      </c>
      <c r="U1138" s="433">
        <v>83</v>
      </c>
      <c r="V1138" s="433">
        <v>249</v>
      </c>
      <c r="W1138" s="433">
        <v>498</v>
      </c>
      <c r="X1138" s="433">
        <v>83</v>
      </c>
      <c r="Y1138" s="431">
        <v>0</v>
      </c>
      <c r="Z1138" s="431">
        <v>0</v>
      </c>
      <c r="AA1138" s="433">
        <v>0</v>
      </c>
      <c r="AB1138" s="433">
        <v>83</v>
      </c>
      <c r="AC1138" s="433">
        <v>83</v>
      </c>
      <c r="AD1138" s="431">
        <v>0</v>
      </c>
      <c r="AE1138" s="431">
        <v>0</v>
      </c>
      <c r="AF1138" s="431">
        <v>0</v>
      </c>
      <c r="AG1138" s="431">
        <v>0</v>
      </c>
      <c r="AH1138" s="431">
        <v>0</v>
      </c>
      <c r="AI1138" s="431">
        <v>83</v>
      </c>
      <c r="AJ1138" s="431">
        <v>0</v>
      </c>
      <c r="AK1138" s="431">
        <v>0</v>
      </c>
      <c r="AL1138" s="434">
        <v>0</v>
      </c>
      <c r="AM1138" s="433">
        <v>0</v>
      </c>
      <c r="AN1138" s="432">
        <v>0</v>
      </c>
      <c r="AO1138" s="431">
        <v>0</v>
      </c>
      <c r="AP1138" s="433">
        <v>0</v>
      </c>
      <c r="AQ1138" s="431">
        <v>0</v>
      </c>
    </row>
    <row r="1139" spans="1:43" ht="12.75" customHeight="1">
      <c r="A1139" s="157">
        <v>1157</v>
      </c>
      <c r="B1139" s="418">
        <v>42320</v>
      </c>
      <c r="C1139" s="430" t="s">
        <v>1321</v>
      </c>
      <c r="D1139" s="430" t="s">
        <v>1251</v>
      </c>
      <c r="E1139" s="261" t="s">
        <v>1308</v>
      </c>
      <c r="F1139" s="121" t="s">
        <v>1347</v>
      </c>
      <c r="G1139" s="359"/>
      <c r="H1139" s="121" t="s">
        <v>7386</v>
      </c>
      <c r="I1139" s="359"/>
      <c r="J1139" s="121" t="s">
        <v>1262</v>
      </c>
      <c r="K1139" s="121" t="s">
        <v>7126</v>
      </c>
      <c r="L1139" s="430" t="s">
        <v>1256</v>
      </c>
      <c r="M1139" s="121" t="s">
        <v>7158</v>
      </c>
      <c r="N1139" s="430"/>
      <c r="O1139" s="44">
        <v>450</v>
      </c>
      <c r="P1139" s="44"/>
      <c r="Q1139" s="395" t="s">
        <v>7388</v>
      </c>
      <c r="R1139" s="431"/>
      <c r="S1139" s="431">
        <v>0</v>
      </c>
      <c r="T1139" s="431">
        <v>0</v>
      </c>
      <c r="U1139" s="433">
        <v>450</v>
      </c>
      <c r="V1139" s="433">
        <v>0</v>
      </c>
      <c r="W1139" s="433">
        <v>0</v>
      </c>
      <c r="X1139" s="433">
        <v>0</v>
      </c>
      <c r="Y1139" s="431">
        <v>0</v>
      </c>
      <c r="Z1139" s="431">
        <v>0</v>
      </c>
      <c r="AA1139" s="433">
        <v>0</v>
      </c>
      <c r="AB1139" s="433">
        <v>0</v>
      </c>
      <c r="AC1139" s="433">
        <v>0</v>
      </c>
      <c r="AD1139" s="431">
        <v>0</v>
      </c>
      <c r="AE1139" s="431">
        <v>0</v>
      </c>
      <c r="AF1139" s="431">
        <v>0</v>
      </c>
      <c r="AG1139" s="431">
        <v>0</v>
      </c>
      <c r="AH1139" s="431">
        <v>0</v>
      </c>
      <c r="AI1139" s="431">
        <v>0</v>
      </c>
      <c r="AJ1139" s="431">
        <v>0</v>
      </c>
      <c r="AK1139" s="431">
        <v>0</v>
      </c>
      <c r="AL1139" s="434">
        <v>0</v>
      </c>
      <c r="AM1139" s="433">
        <v>0</v>
      </c>
      <c r="AN1139" s="432">
        <v>0</v>
      </c>
      <c r="AO1139" s="431">
        <v>0</v>
      </c>
      <c r="AP1139" s="433">
        <v>0</v>
      </c>
      <c r="AQ1139" s="431">
        <v>0</v>
      </c>
    </row>
    <row r="1140" spans="1:43" ht="12.75" customHeight="1">
      <c r="A1140" s="157">
        <v>1158</v>
      </c>
      <c r="B1140" s="418">
        <v>42320</v>
      </c>
      <c r="C1140" s="430" t="s">
        <v>1321</v>
      </c>
      <c r="D1140" s="430" t="s">
        <v>1251</v>
      </c>
      <c r="E1140" s="261" t="s">
        <v>1308</v>
      </c>
      <c r="F1140" s="121" t="s">
        <v>1347</v>
      </c>
      <c r="G1140" s="359"/>
      <c r="H1140" s="121" t="s">
        <v>7386</v>
      </c>
      <c r="I1140" s="359"/>
      <c r="J1140" s="121" t="s">
        <v>7170</v>
      </c>
      <c r="K1140" s="121" t="s">
        <v>7126</v>
      </c>
      <c r="L1140" s="430" t="s">
        <v>1256</v>
      </c>
      <c r="M1140" s="121" t="s">
        <v>7158</v>
      </c>
      <c r="N1140" s="430"/>
      <c r="O1140" s="433">
        <v>314</v>
      </c>
      <c r="P1140" s="433">
        <v>314</v>
      </c>
      <c r="Q1140" s="395" t="s">
        <v>7388</v>
      </c>
      <c r="R1140" s="431"/>
      <c r="S1140" s="431">
        <v>0</v>
      </c>
      <c r="T1140" s="431">
        <v>0</v>
      </c>
      <c r="U1140" s="433">
        <v>314</v>
      </c>
      <c r="V1140" s="433">
        <v>0</v>
      </c>
      <c r="W1140" s="433">
        <v>1884</v>
      </c>
      <c r="X1140" s="433">
        <v>0</v>
      </c>
      <c r="Y1140" s="431">
        <v>314</v>
      </c>
      <c r="Z1140" s="431">
        <v>0</v>
      </c>
      <c r="AA1140" s="433">
        <v>314</v>
      </c>
      <c r="AB1140" s="433">
        <v>0</v>
      </c>
      <c r="AC1140" s="433">
        <v>0</v>
      </c>
      <c r="AD1140" s="431">
        <v>0</v>
      </c>
      <c r="AE1140" s="431">
        <v>0</v>
      </c>
      <c r="AF1140" s="431">
        <v>0</v>
      </c>
      <c r="AG1140" s="431">
        <v>0</v>
      </c>
      <c r="AH1140" s="431">
        <v>0</v>
      </c>
      <c r="AI1140" s="431">
        <v>0</v>
      </c>
      <c r="AJ1140" s="431">
        <v>0</v>
      </c>
      <c r="AK1140" s="431">
        <v>0</v>
      </c>
      <c r="AL1140" s="434">
        <v>0</v>
      </c>
      <c r="AM1140" s="433">
        <v>0</v>
      </c>
      <c r="AN1140" s="432">
        <v>0</v>
      </c>
      <c r="AO1140" s="431">
        <v>0</v>
      </c>
      <c r="AP1140" s="433">
        <v>0</v>
      </c>
      <c r="AQ1140" s="431">
        <v>0</v>
      </c>
    </row>
    <row r="1141" spans="1:43" ht="12.75" customHeight="1">
      <c r="A1141" s="157">
        <v>1159</v>
      </c>
      <c r="B1141" s="418">
        <v>42320</v>
      </c>
      <c r="C1141" s="430" t="s">
        <v>1321</v>
      </c>
      <c r="D1141" s="430" t="s">
        <v>1251</v>
      </c>
      <c r="E1141" s="261" t="s">
        <v>1308</v>
      </c>
      <c r="F1141" s="121" t="s">
        <v>1347</v>
      </c>
      <c r="G1141" s="359"/>
      <c r="H1141" s="121" t="s">
        <v>7386</v>
      </c>
      <c r="I1141" s="359"/>
      <c r="J1141" s="121" t="s">
        <v>1262</v>
      </c>
      <c r="K1141" s="121" t="s">
        <v>7126</v>
      </c>
      <c r="L1141" s="430" t="s">
        <v>1256</v>
      </c>
      <c r="M1141" s="121" t="s">
        <v>7158</v>
      </c>
      <c r="N1141" s="430"/>
      <c r="O1141" s="44">
        <v>120</v>
      </c>
      <c r="P1141" s="44"/>
      <c r="Q1141" s="395" t="s">
        <v>7388</v>
      </c>
      <c r="R1141" s="431"/>
      <c r="S1141" s="431">
        <v>0</v>
      </c>
      <c r="T1141" s="431">
        <v>0</v>
      </c>
      <c r="U1141" s="433">
        <v>120</v>
      </c>
      <c r="V1141" s="433">
        <v>0</v>
      </c>
      <c r="W1141" s="433">
        <v>0</v>
      </c>
      <c r="X1141" s="433">
        <v>0</v>
      </c>
      <c r="Y1141" s="431">
        <v>0</v>
      </c>
      <c r="Z1141" s="431">
        <v>0</v>
      </c>
      <c r="AA1141" s="433">
        <v>0</v>
      </c>
      <c r="AB1141" s="433">
        <v>0</v>
      </c>
      <c r="AC1141" s="433">
        <v>0</v>
      </c>
      <c r="AD1141" s="431">
        <v>0</v>
      </c>
      <c r="AE1141" s="431">
        <v>0</v>
      </c>
      <c r="AF1141" s="431">
        <v>0</v>
      </c>
      <c r="AG1141" s="431">
        <v>0</v>
      </c>
      <c r="AH1141" s="431">
        <v>0</v>
      </c>
      <c r="AI1141" s="431">
        <v>0</v>
      </c>
      <c r="AJ1141" s="431">
        <v>0</v>
      </c>
      <c r="AK1141" s="431">
        <v>0</v>
      </c>
      <c r="AL1141" s="434">
        <v>0</v>
      </c>
      <c r="AM1141" s="433">
        <v>0</v>
      </c>
      <c r="AN1141" s="432">
        <v>0</v>
      </c>
      <c r="AO1141" s="431">
        <v>0</v>
      </c>
      <c r="AP1141" s="433">
        <v>0</v>
      </c>
      <c r="AQ1141" s="431">
        <v>0</v>
      </c>
    </row>
    <row r="1142" spans="1:43" ht="12.75" customHeight="1">
      <c r="A1142" s="157">
        <v>1160</v>
      </c>
      <c r="B1142" s="418">
        <v>42320</v>
      </c>
      <c r="C1142" s="430" t="s">
        <v>1321</v>
      </c>
      <c r="D1142" s="430" t="s">
        <v>1251</v>
      </c>
      <c r="E1142" s="261" t="s">
        <v>1321</v>
      </c>
      <c r="F1142" s="121" t="s">
        <v>7108</v>
      </c>
      <c r="G1142" s="359"/>
      <c r="H1142" s="121" t="s">
        <v>7369</v>
      </c>
      <c r="I1142" s="359"/>
      <c r="J1142" s="121" t="s">
        <v>7169</v>
      </c>
      <c r="K1142" s="121" t="s">
        <v>1259</v>
      </c>
      <c r="L1142" s="430" t="s">
        <v>1256</v>
      </c>
      <c r="M1142" s="121" t="s">
        <v>7158</v>
      </c>
      <c r="N1142" s="430"/>
      <c r="O1142" s="433">
        <v>275</v>
      </c>
      <c r="P1142" s="433">
        <v>275</v>
      </c>
      <c r="Q1142" s="395" t="s">
        <v>7384</v>
      </c>
      <c r="R1142" s="431"/>
      <c r="S1142" s="431">
        <v>0</v>
      </c>
      <c r="T1142" s="431">
        <v>0</v>
      </c>
      <c r="U1142" s="433">
        <v>275</v>
      </c>
      <c r="V1142" s="433">
        <v>825</v>
      </c>
      <c r="W1142" s="433">
        <v>1650</v>
      </c>
      <c r="X1142" s="433">
        <v>275</v>
      </c>
      <c r="Y1142" s="431">
        <v>0</v>
      </c>
      <c r="Z1142" s="431">
        <v>0</v>
      </c>
      <c r="AA1142" s="433">
        <v>0</v>
      </c>
      <c r="AB1142" s="433">
        <v>275</v>
      </c>
      <c r="AC1142" s="433">
        <v>275</v>
      </c>
      <c r="AD1142" s="431">
        <v>0</v>
      </c>
      <c r="AE1142" s="431">
        <v>0</v>
      </c>
      <c r="AF1142" s="431">
        <v>0</v>
      </c>
      <c r="AG1142" s="431">
        <v>0</v>
      </c>
      <c r="AH1142" s="431">
        <v>0</v>
      </c>
      <c r="AI1142" s="431">
        <v>275</v>
      </c>
      <c r="AJ1142" s="431">
        <v>0</v>
      </c>
      <c r="AK1142" s="431">
        <v>0</v>
      </c>
      <c r="AL1142" s="434">
        <v>0</v>
      </c>
      <c r="AM1142" s="433">
        <v>0</v>
      </c>
      <c r="AN1142" s="432">
        <v>0</v>
      </c>
      <c r="AO1142" s="431">
        <v>0</v>
      </c>
      <c r="AP1142" s="433">
        <v>0</v>
      </c>
      <c r="AQ1142" s="431">
        <v>0</v>
      </c>
    </row>
    <row r="1143" spans="1:43" ht="12.75" customHeight="1">
      <c r="A1143" s="157">
        <v>1161</v>
      </c>
      <c r="B1143" s="418">
        <v>42322</v>
      </c>
      <c r="C1143" s="430" t="s">
        <v>1321</v>
      </c>
      <c r="D1143" s="430" t="s">
        <v>1251</v>
      </c>
      <c r="E1143" s="465" t="s">
        <v>1308</v>
      </c>
      <c r="F1143" s="121" t="s">
        <v>1347</v>
      </c>
      <c r="G1143" s="359"/>
      <c r="H1143" s="121" t="s">
        <v>7386</v>
      </c>
      <c r="I1143" s="359"/>
      <c r="J1143" s="121" t="s">
        <v>1262</v>
      </c>
      <c r="K1143" s="121" t="s">
        <v>7126</v>
      </c>
      <c r="L1143" s="430" t="s">
        <v>1256</v>
      </c>
      <c r="M1143" s="121" t="s">
        <v>7158</v>
      </c>
      <c r="N1143" s="430"/>
      <c r="O1143" s="44">
        <v>250</v>
      </c>
      <c r="P1143" s="44"/>
      <c r="Q1143" s="466" t="s">
        <v>7388</v>
      </c>
      <c r="R1143" s="431"/>
      <c r="S1143" s="431">
        <v>250</v>
      </c>
      <c r="T1143" s="431">
        <v>250</v>
      </c>
      <c r="U1143" s="433">
        <v>0</v>
      </c>
      <c r="V1143" s="433">
        <v>0</v>
      </c>
      <c r="W1143" s="433">
        <v>0</v>
      </c>
      <c r="X1143" s="433">
        <v>0</v>
      </c>
      <c r="Y1143" s="431">
        <v>0</v>
      </c>
      <c r="Z1143" s="431">
        <v>0</v>
      </c>
      <c r="AA1143" s="433">
        <v>0</v>
      </c>
      <c r="AB1143" s="433">
        <v>0</v>
      </c>
      <c r="AC1143" s="433">
        <v>0</v>
      </c>
      <c r="AD1143" s="431">
        <v>0</v>
      </c>
      <c r="AE1143" s="431">
        <v>0</v>
      </c>
      <c r="AF1143" s="431">
        <v>0</v>
      </c>
      <c r="AG1143" s="431">
        <v>0</v>
      </c>
      <c r="AH1143" s="431">
        <v>0</v>
      </c>
      <c r="AI1143" s="431">
        <v>0</v>
      </c>
      <c r="AJ1143" s="431">
        <v>0</v>
      </c>
      <c r="AK1143" s="431">
        <v>0</v>
      </c>
      <c r="AL1143" s="434">
        <v>0</v>
      </c>
      <c r="AM1143" s="433">
        <v>0</v>
      </c>
      <c r="AN1143" s="432">
        <v>0</v>
      </c>
      <c r="AO1143" s="431">
        <v>0</v>
      </c>
      <c r="AP1143" s="433">
        <v>0</v>
      </c>
      <c r="AQ1143" s="431">
        <v>0</v>
      </c>
    </row>
    <row r="1144" spans="1:43" ht="12.75" customHeight="1">
      <c r="A1144" s="157">
        <v>1162</v>
      </c>
      <c r="B1144" s="418">
        <v>42322</v>
      </c>
      <c r="C1144" s="430" t="s">
        <v>1321</v>
      </c>
      <c r="D1144" s="430" t="s">
        <v>1251</v>
      </c>
      <c r="E1144" s="465" t="s">
        <v>1308</v>
      </c>
      <c r="F1144" s="121" t="s">
        <v>1347</v>
      </c>
      <c r="G1144" s="359"/>
      <c r="H1144" s="121" t="s">
        <v>7386</v>
      </c>
      <c r="I1144" s="359"/>
      <c r="J1144" s="121" t="s">
        <v>7170</v>
      </c>
      <c r="K1144" s="121" t="s">
        <v>7126</v>
      </c>
      <c r="L1144" s="430" t="s">
        <v>1256</v>
      </c>
      <c r="M1144" s="121" t="s">
        <v>7158</v>
      </c>
      <c r="N1144" s="430"/>
      <c r="O1144" s="433">
        <v>600</v>
      </c>
      <c r="P1144" s="433">
        <v>600</v>
      </c>
      <c r="Q1144" s="466" t="s">
        <v>7388</v>
      </c>
      <c r="R1144" s="431"/>
      <c r="S1144" s="431">
        <v>0</v>
      </c>
      <c r="T1144" s="431">
        <v>0</v>
      </c>
      <c r="U1144" s="433">
        <v>600</v>
      </c>
      <c r="V1144" s="433">
        <v>0</v>
      </c>
      <c r="W1144" s="433">
        <v>3600</v>
      </c>
      <c r="X1144" s="433">
        <v>0</v>
      </c>
      <c r="Y1144" s="431">
        <v>600</v>
      </c>
      <c r="Z1144" s="431">
        <v>0</v>
      </c>
      <c r="AA1144" s="433">
        <v>600</v>
      </c>
      <c r="AB1144" s="433">
        <v>0</v>
      </c>
      <c r="AC1144" s="433">
        <v>0</v>
      </c>
      <c r="AD1144" s="431">
        <v>0</v>
      </c>
      <c r="AE1144" s="431">
        <v>0</v>
      </c>
      <c r="AF1144" s="431">
        <v>0</v>
      </c>
      <c r="AG1144" s="431">
        <v>0</v>
      </c>
      <c r="AH1144" s="431">
        <v>0</v>
      </c>
      <c r="AI1144" s="431">
        <v>0</v>
      </c>
      <c r="AJ1144" s="431">
        <v>0</v>
      </c>
      <c r="AK1144" s="431">
        <v>0</v>
      </c>
      <c r="AL1144" s="434">
        <v>0</v>
      </c>
      <c r="AM1144" s="433">
        <v>0</v>
      </c>
      <c r="AN1144" s="432">
        <v>0</v>
      </c>
      <c r="AO1144" s="431">
        <v>0</v>
      </c>
      <c r="AP1144" s="433">
        <v>0</v>
      </c>
      <c r="AQ1144" s="431">
        <v>0</v>
      </c>
    </row>
    <row r="1145" spans="1:43" ht="12.75" customHeight="1">
      <c r="A1145" s="157">
        <v>1163</v>
      </c>
      <c r="B1145" s="418">
        <v>42323</v>
      </c>
      <c r="C1145" s="430" t="s">
        <v>1321</v>
      </c>
      <c r="D1145" s="430" t="s">
        <v>1251</v>
      </c>
      <c r="E1145" s="261" t="s">
        <v>1321</v>
      </c>
      <c r="F1145" s="121" t="s">
        <v>7101</v>
      </c>
      <c r="G1145" s="359"/>
      <c r="H1145" s="121" t="s">
        <v>7339</v>
      </c>
      <c r="I1145" s="359"/>
      <c r="J1145" s="121" t="s">
        <v>7170</v>
      </c>
      <c r="K1145" s="121" t="s">
        <v>1259</v>
      </c>
      <c r="L1145" s="430" t="s">
        <v>1256</v>
      </c>
      <c r="M1145" s="121" t="s">
        <v>7158</v>
      </c>
      <c r="N1145" s="430"/>
      <c r="O1145" s="44">
        <v>304</v>
      </c>
      <c r="P1145" s="44"/>
      <c r="Q1145" s="395" t="s">
        <v>7388</v>
      </c>
      <c r="R1145" s="431"/>
      <c r="S1145" s="431">
        <v>0</v>
      </c>
      <c r="T1145" s="431">
        <v>0</v>
      </c>
      <c r="U1145" s="433">
        <v>304</v>
      </c>
      <c r="V1145" s="433">
        <v>0</v>
      </c>
      <c r="W1145" s="433">
        <v>0</v>
      </c>
      <c r="X1145" s="433">
        <v>0</v>
      </c>
      <c r="Y1145" s="431">
        <v>0</v>
      </c>
      <c r="Z1145" s="431">
        <v>0</v>
      </c>
      <c r="AA1145" s="433">
        <v>0</v>
      </c>
      <c r="AB1145" s="433">
        <v>0</v>
      </c>
      <c r="AC1145" s="433">
        <v>0</v>
      </c>
      <c r="AD1145" s="431">
        <v>0</v>
      </c>
      <c r="AE1145" s="431">
        <v>0</v>
      </c>
      <c r="AF1145" s="431">
        <v>0</v>
      </c>
      <c r="AG1145" s="431">
        <v>0</v>
      </c>
      <c r="AH1145" s="431">
        <v>0</v>
      </c>
      <c r="AI1145" s="431">
        <v>0</v>
      </c>
      <c r="AJ1145" s="431">
        <v>0</v>
      </c>
      <c r="AK1145" s="431">
        <v>0</v>
      </c>
      <c r="AL1145" s="434">
        <v>0</v>
      </c>
      <c r="AM1145" s="433">
        <v>0</v>
      </c>
      <c r="AN1145" s="432">
        <v>0</v>
      </c>
      <c r="AO1145" s="431">
        <v>0</v>
      </c>
      <c r="AP1145" s="433">
        <v>0</v>
      </c>
      <c r="AQ1145" s="431">
        <v>0</v>
      </c>
    </row>
    <row r="1146" spans="1:43" ht="12.75" customHeight="1">
      <c r="A1146" s="157">
        <v>1164</v>
      </c>
      <c r="B1146" s="418">
        <v>42323</v>
      </c>
      <c r="C1146" s="430" t="s">
        <v>1321</v>
      </c>
      <c r="D1146" s="430" t="s">
        <v>1251</v>
      </c>
      <c r="E1146" s="465" t="s">
        <v>1308</v>
      </c>
      <c r="F1146" s="121" t="s">
        <v>1347</v>
      </c>
      <c r="G1146" s="359"/>
      <c r="H1146" s="121" t="s">
        <v>7386</v>
      </c>
      <c r="I1146" s="359"/>
      <c r="J1146" s="121" t="s">
        <v>7170</v>
      </c>
      <c r="K1146" s="121" t="s">
        <v>7126</v>
      </c>
      <c r="L1146" s="430" t="s">
        <v>1256</v>
      </c>
      <c r="M1146" s="121" t="s">
        <v>7158</v>
      </c>
      <c r="N1146" s="430"/>
      <c r="O1146" s="433">
        <v>150</v>
      </c>
      <c r="P1146" s="433">
        <v>150</v>
      </c>
      <c r="Q1146" s="466" t="s">
        <v>7388</v>
      </c>
      <c r="R1146" s="431"/>
      <c r="S1146" s="431">
        <v>0</v>
      </c>
      <c r="T1146" s="431">
        <v>0</v>
      </c>
      <c r="U1146" s="433">
        <v>150</v>
      </c>
      <c r="V1146" s="433">
        <v>0</v>
      </c>
      <c r="W1146" s="433">
        <v>900</v>
      </c>
      <c r="X1146" s="433">
        <v>0</v>
      </c>
      <c r="Y1146" s="431">
        <v>150</v>
      </c>
      <c r="Z1146" s="431">
        <v>0</v>
      </c>
      <c r="AA1146" s="433">
        <v>150</v>
      </c>
      <c r="AB1146" s="433">
        <v>0</v>
      </c>
      <c r="AC1146" s="433">
        <v>0</v>
      </c>
      <c r="AD1146" s="431">
        <v>0</v>
      </c>
      <c r="AE1146" s="431">
        <v>0</v>
      </c>
      <c r="AF1146" s="431">
        <v>0</v>
      </c>
      <c r="AG1146" s="431">
        <v>0</v>
      </c>
      <c r="AH1146" s="431">
        <v>0</v>
      </c>
      <c r="AI1146" s="431">
        <v>0</v>
      </c>
      <c r="AJ1146" s="431">
        <v>0</v>
      </c>
      <c r="AK1146" s="431">
        <v>0</v>
      </c>
      <c r="AL1146" s="434">
        <v>0</v>
      </c>
      <c r="AM1146" s="433">
        <v>0</v>
      </c>
      <c r="AN1146" s="432">
        <v>0</v>
      </c>
      <c r="AO1146" s="431">
        <v>0</v>
      </c>
      <c r="AP1146" s="433">
        <v>0</v>
      </c>
      <c r="AQ1146" s="431">
        <v>0</v>
      </c>
    </row>
    <row r="1147" spans="1:43" ht="12.75" customHeight="1">
      <c r="A1147" s="157">
        <v>1165</v>
      </c>
      <c r="B1147" s="418">
        <v>42323</v>
      </c>
      <c r="C1147" s="430" t="s">
        <v>1321</v>
      </c>
      <c r="D1147" s="430" t="s">
        <v>1251</v>
      </c>
      <c r="E1147" s="261" t="s">
        <v>1308</v>
      </c>
      <c r="F1147" s="121" t="s">
        <v>7095</v>
      </c>
      <c r="G1147" s="359"/>
      <c r="H1147" s="121" t="s">
        <v>7307</v>
      </c>
      <c r="I1147" s="359"/>
      <c r="J1147" s="121" t="s">
        <v>7165</v>
      </c>
      <c r="K1147" s="121" t="s">
        <v>7126</v>
      </c>
      <c r="L1147" s="430" t="s">
        <v>1256</v>
      </c>
      <c r="M1147" s="121" t="s">
        <v>7158</v>
      </c>
      <c r="N1147" s="430"/>
      <c r="O1147" s="433">
        <v>500</v>
      </c>
      <c r="P1147" s="433">
        <v>500</v>
      </c>
      <c r="Q1147" s="395" t="s">
        <v>7384</v>
      </c>
      <c r="R1147" s="431"/>
      <c r="S1147" s="431">
        <v>0</v>
      </c>
      <c r="T1147" s="431">
        <v>0</v>
      </c>
      <c r="U1147" s="433">
        <v>500</v>
      </c>
      <c r="V1147" s="433">
        <v>0</v>
      </c>
      <c r="W1147" s="433">
        <v>3000</v>
      </c>
      <c r="X1147" s="433">
        <v>0</v>
      </c>
      <c r="Y1147" s="431">
        <v>0</v>
      </c>
      <c r="Z1147" s="431">
        <v>0</v>
      </c>
      <c r="AA1147" s="433">
        <v>500</v>
      </c>
      <c r="AB1147" s="433">
        <v>0</v>
      </c>
      <c r="AC1147" s="433">
        <v>0</v>
      </c>
      <c r="AD1147" s="431">
        <v>0</v>
      </c>
      <c r="AE1147" s="431">
        <v>0</v>
      </c>
      <c r="AF1147" s="431">
        <v>0</v>
      </c>
      <c r="AG1147" s="431">
        <v>0</v>
      </c>
      <c r="AH1147" s="431">
        <v>0</v>
      </c>
      <c r="AI1147" s="431">
        <v>0</v>
      </c>
      <c r="AJ1147" s="431">
        <v>0</v>
      </c>
      <c r="AK1147" s="431">
        <v>0</v>
      </c>
      <c r="AL1147" s="434">
        <v>0</v>
      </c>
      <c r="AM1147" s="433">
        <v>0</v>
      </c>
      <c r="AN1147" s="432">
        <v>0</v>
      </c>
      <c r="AO1147" s="431">
        <v>0</v>
      </c>
      <c r="AP1147" s="433">
        <v>0</v>
      </c>
      <c r="AQ1147" s="431">
        <v>0</v>
      </c>
    </row>
    <row r="1148" spans="1:43" ht="12.75" customHeight="1">
      <c r="A1148" s="157">
        <v>1166</v>
      </c>
      <c r="B1148" s="418">
        <v>42323</v>
      </c>
      <c r="C1148" s="430" t="s">
        <v>1321</v>
      </c>
      <c r="D1148" s="430" t="s">
        <v>1251</v>
      </c>
      <c r="E1148" s="261" t="s">
        <v>1325</v>
      </c>
      <c r="F1148" s="121" t="s">
        <v>7104</v>
      </c>
      <c r="G1148" s="359"/>
      <c r="H1148" s="121" t="s">
        <v>7407</v>
      </c>
      <c r="I1148" s="359"/>
      <c r="J1148" s="121" t="s">
        <v>7165</v>
      </c>
      <c r="K1148" s="121" t="s">
        <v>7126</v>
      </c>
      <c r="L1148" s="430" t="s">
        <v>1256</v>
      </c>
      <c r="M1148" s="121" t="s">
        <v>7158</v>
      </c>
      <c r="N1148" s="430"/>
      <c r="O1148" s="433">
        <v>167</v>
      </c>
      <c r="P1148" s="433">
        <v>167</v>
      </c>
      <c r="Q1148" s="395" t="s">
        <v>7384</v>
      </c>
      <c r="R1148" s="431"/>
      <c r="S1148" s="431">
        <v>0</v>
      </c>
      <c r="T1148" s="431">
        <v>0</v>
      </c>
      <c r="U1148" s="433">
        <v>0</v>
      </c>
      <c r="V1148" s="433">
        <v>1002</v>
      </c>
      <c r="W1148" s="433">
        <v>1002</v>
      </c>
      <c r="X1148" s="433">
        <v>0</v>
      </c>
      <c r="Y1148" s="431">
        <v>167</v>
      </c>
      <c r="Z1148" s="431">
        <v>0</v>
      </c>
      <c r="AA1148" s="433">
        <v>167</v>
      </c>
      <c r="AB1148" s="433">
        <v>167</v>
      </c>
      <c r="AC1148" s="433">
        <v>0</v>
      </c>
      <c r="AD1148" s="431">
        <v>0</v>
      </c>
      <c r="AE1148" s="431">
        <v>0</v>
      </c>
      <c r="AF1148" s="431">
        <v>0</v>
      </c>
      <c r="AG1148" s="431">
        <v>0</v>
      </c>
      <c r="AH1148" s="431">
        <v>0</v>
      </c>
      <c r="AI1148" s="431">
        <v>0</v>
      </c>
      <c r="AJ1148" s="431">
        <v>0</v>
      </c>
      <c r="AK1148" s="431">
        <v>0</v>
      </c>
      <c r="AL1148" s="434">
        <v>0</v>
      </c>
      <c r="AM1148" s="433">
        <v>0</v>
      </c>
      <c r="AN1148" s="432">
        <v>0</v>
      </c>
      <c r="AO1148" s="431">
        <v>0</v>
      </c>
      <c r="AP1148" s="433">
        <v>0</v>
      </c>
      <c r="AQ1148" s="431">
        <v>0</v>
      </c>
    </row>
    <row r="1149" spans="1:43" ht="12.75" customHeight="1">
      <c r="A1149" s="157">
        <v>1167</v>
      </c>
      <c r="B1149" s="418">
        <v>42324</v>
      </c>
      <c r="C1149" s="430" t="s">
        <v>1321</v>
      </c>
      <c r="D1149" s="430" t="s">
        <v>1251</v>
      </c>
      <c r="E1149" s="261" t="s">
        <v>1308</v>
      </c>
      <c r="F1149" s="121" t="s">
        <v>1347</v>
      </c>
      <c r="G1149" s="359"/>
      <c r="H1149" s="121" t="s">
        <v>7386</v>
      </c>
      <c r="I1149" s="359"/>
      <c r="J1149" s="121" t="s">
        <v>1262</v>
      </c>
      <c r="K1149" s="121" t="s">
        <v>7126</v>
      </c>
      <c r="L1149" s="430" t="s">
        <v>1256</v>
      </c>
      <c r="M1149" s="121" t="s">
        <v>7158</v>
      </c>
      <c r="N1149" s="430"/>
      <c r="O1149" s="44">
        <v>399</v>
      </c>
      <c r="P1149" s="44"/>
      <c r="Q1149" s="395" t="s">
        <v>7388</v>
      </c>
      <c r="R1149" s="431"/>
      <c r="S1149" s="431">
        <v>0</v>
      </c>
      <c r="T1149" s="431">
        <v>0</v>
      </c>
      <c r="U1149" s="433">
        <v>399</v>
      </c>
      <c r="V1149" s="433">
        <v>0</v>
      </c>
      <c r="W1149" s="433">
        <v>0</v>
      </c>
      <c r="X1149" s="433">
        <v>0</v>
      </c>
      <c r="Y1149" s="431">
        <v>0</v>
      </c>
      <c r="Z1149" s="431">
        <v>0</v>
      </c>
      <c r="AA1149" s="433">
        <v>0</v>
      </c>
      <c r="AB1149" s="433">
        <v>0</v>
      </c>
      <c r="AC1149" s="433">
        <v>0</v>
      </c>
      <c r="AD1149" s="431">
        <v>0</v>
      </c>
      <c r="AE1149" s="431">
        <v>0</v>
      </c>
      <c r="AF1149" s="431">
        <v>0</v>
      </c>
      <c r="AG1149" s="431">
        <v>0</v>
      </c>
      <c r="AH1149" s="431">
        <v>0</v>
      </c>
      <c r="AI1149" s="431">
        <v>0</v>
      </c>
      <c r="AJ1149" s="431">
        <v>0</v>
      </c>
      <c r="AK1149" s="431">
        <v>0</v>
      </c>
      <c r="AL1149" s="434">
        <v>0</v>
      </c>
      <c r="AM1149" s="433">
        <v>0</v>
      </c>
      <c r="AN1149" s="432">
        <v>0</v>
      </c>
      <c r="AO1149" s="431">
        <v>0</v>
      </c>
      <c r="AP1149" s="433">
        <v>0</v>
      </c>
      <c r="AQ1149" s="431">
        <v>0</v>
      </c>
    </row>
    <row r="1150" spans="1:43" ht="12.75" customHeight="1">
      <c r="A1150" s="157">
        <v>1168</v>
      </c>
      <c r="B1150" s="418">
        <v>42324</v>
      </c>
      <c r="C1150" s="430" t="s">
        <v>1321</v>
      </c>
      <c r="D1150" s="430" t="s">
        <v>1251</v>
      </c>
      <c r="E1150" s="261" t="s">
        <v>1308</v>
      </c>
      <c r="F1150" s="121" t="s">
        <v>1347</v>
      </c>
      <c r="G1150" s="359"/>
      <c r="H1150" s="121" t="s">
        <v>7386</v>
      </c>
      <c r="I1150" s="359"/>
      <c r="J1150" s="121" t="s">
        <v>7417</v>
      </c>
      <c r="K1150" s="121" t="s">
        <v>7126</v>
      </c>
      <c r="L1150" s="430" t="s">
        <v>1256</v>
      </c>
      <c r="M1150" s="121" t="s">
        <v>7158</v>
      </c>
      <c r="N1150" s="430"/>
      <c r="O1150" s="44">
        <v>421</v>
      </c>
      <c r="P1150" s="44"/>
      <c r="Q1150" s="395" t="s">
        <v>7388</v>
      </c>
      <c r="R1150" s="431"/>
      <c r="S1150" s="431">
        <v>450</v>
      </c>
      <c r="T1150" s="431">
        <v>450</v>
      </c>
      <c r="U1150" s="433">
        <v>0</v>
      </c>
      <c r="V1150" s="433">
        <v>0</v>
      </c>
      <c r="W1150" s="433">
        <v>0</v>
      </c>
      <c r="X1150" s="433">
        <v>0</v>
      </c>
      <c r="Y1150" s="431">
        <v>0</v>
      </c>
      <c r="Z1150" s="431">
        <v>0</v>
      </c>
      <c r="AA1150" s="433">
        <v>0</v>
      </c>
      <c r="AB1150" s="433">
        <v>0</v>
      </c>
      <c r="AC1150" s="433">
        <v>0</v>
      </c>
      <c r="AD1150" s="431">
        <v>0</v>
      </c>
      <c r="AE1150" s="431">
        <v>0</v>
      </c>
      <c r="AF1150" s="431">
        <v>0</v>
      </c>
      <c r="AG1150" s="431">
        <v>0</v>
      </c>
      <c r="AH1150" s="431">
        <v>0</v>
      </c>
      <c r="AI1150" s="431">
        <v>0</v>
      </c>
      <c r="AJ1150" s="431">
        <v>0</v>
      </c>
      <c r="AK1150" s="431">
        <v>0</v>
      </c>
      <c r="AL1150" s="434">
        <v>0</v>
      </c>
      <c r="AM1150" s="433">
        <v>0</v>
      </c>
      <c r="AN1150" s="432">
        <v>0</v>
      </c>
      <c r="AO1150" s="431">
        <v>0</v>
      </c>
      <c r="AP1150" s="433">
        <v>0</v>
      </c>
      <c r="AQ1150" s="431">
        <v>0</v>
      </c>
    </row>
    <row r="1151" spans="1:43" ht="12.75" customHeight="1">
      <c r="A1151" s="157">
        <v>1169</v>
      </c>
      <c r="B1151" s="418">
        <v>42324</v>
      </c>
      <c r="C1151" s="430" t="s">
        <v>1321</v>
      </c>
      <c r="D1151" s="430" t="s">
        <v>1251</v>
      </c>
      <c r="E1151" s="261" t="s">
        <v>1272</v>
      </c>
      <c r="F1151" s="121" t="s">
        <v>7095</v>
      </c>
      <c r="G1151" s="359"/>
      <c r="H1151" s="121" t="s">
        <v>7307</v>
      </c>
      <c r="I1151" s="359"/>
      <c r="J1151" s="121" t="s">
        <v>1262</v>
      </c>
      <c r="K1151" s="121" t="s">
        <v>7126</v>
      </c>
      <c r="L1151" s="430" t="s">
        <v>1256</v>
      </c>
      <c r="M1151" s="121" t="s">
        <v>7158</v>
      </c>
      <c r="N1151" s="430"/>
      <c r="O1151" s="44">
        <v>35</v>
      </c>
      <c r="P1151" s="44"/>
      <c r="Q1151" s="395" t="s">
        <v>7384</v>
      </c>
      <c r="R1151" s="431"/>
      <c r="S1151" s="431">
        <v>0</v>
      </c>
      <c r="T1151" s="431">
        <v>0</v>
      </c>
      <c r="U1151" s="433">
        <v>150</v>
      </c>
      <c r="V1151" s="433">
        <v>0</v>
      </c>
      <c r="W1151" s="433">
        <v>0</v>
      </c>
      <c r="X1151" s="433">
        <v>0</v>
      </c>
      <c r="Y1151" s="431">
        <v>0</v>
      </c>
      <c r="Z1151" s="431">
        <v>0</v>
      </c>
      <c r="AA1151" s="433">
        <v>0</v>
      </c>
      <c r="AB1151" s="433">
        <v>0</v>
      </c>
      <c r="AC1151" s="433">
        <v>0</v>
      </c>
      <c r="AD1151" s="431">
        <v>0</v>
      </c>
      <c r="AE1151" s="431">
        <v>0</v>
      </c>
      <c r="AF1151" s="431">
        <v>0</v>
      </c>
      <c r="AG1151" s="431">
        <v>0</v>
      </c>
      <c r="AH1151" s="431">
        <v>0</v>
      </c>
      <c r="AI1151" s="431">
        <v>0</v>
      </c>
      <c r="AJ1151" s="431">
        <v>0</v>
      </c>
      <c r="AK1151" s="431">
        <v>0</v>
      </c>
      <c r="AL1151" s="434">
        <v>0</v>
      </c>
      <c r="AM1151" s="433">
        <v>0</v>
      </c>
      <c r="AN1151" s="432">
        <v>0</v>
      </c>
      <c r="AO1151" s="431">
        <v>0</v>
      </c>
      <c r="AP1151" s="433">
        <v>0</v>
      </c>
      <c r="AQ1151" s="431">
        <v>0</v>
      </c>
    </row>
    <row r="1152" spans="1:43" ht="12.75" customHeight="1">
      <c r="A1152" s="157">
        <v>1170</v>
      </c>
      <c r="B1152" s="418">
        <v>42324</v>
      </c>
      <c r="C1152" s="430" t="s">
        <v>1321</v>
      </c>
      <c r="D1152" s="430" t="s">
        <v>1251</v>
      </c>
      <c r="E1152" s="261" t="s">
        <v>7385</v>
      </c>
      <c r="F1152" s="121" t="s">
        <v>7082</v>
      </c>
      <c r="G1152" s="359"/>
      <c r="H1152" s="121" t="s">
        <v>7408</v>
      </c>
      <c r="I1152" s="359"/>
      <c r="J1152" s="121" t="s">
        <v>7165</v>
      </c>
      <c r="K1152" s="121" t="s">
        <v>7126</v>
      </c>
      <c r="L1152" s="430" t="s">
        <v>1256</v>
      </c>
      <c r="M1152" s="121" t="s">
        <v>7158</v>
      </c>
      <c r="N1152" s="430"/>
      <c r="O1152" s="433">
        <v>1000</v>
      </c>
      <c r="P1152" s="433">
        <v>1000</v>
      </c>
      <c r="Q1152" s="395" t="s">
        <v>7384</v>
      </c>
      <c r="R1152" s="431"/>
      <c r="S1152" s="431">
        <v>0</v>
      </c>
      <c r="T1152" s="431">
        <v>0</v>
      </c>
      <c r="U1152" s="433">
        <v>1000</v>
      </c>
      <c r="V1152" s="433">
        <v>0</v>
      </c>
      <c r="W1152" s="433">
        <v>6000</v>
      </c>
      <c r="X1152" s="433">
        <v>1000</v>
      </c>
      <c r="Y1152" s="431">
        <v>1000</v>
      </c>
      <c r="Z1152" s="431">
        <v>0</v>
      </c>
      <c r="AA1152" s="433">
        <v>1000</v>
      </c>
      <c r="AB1152" s="433">
        <v>0</v>
      </c>
      <c r="AC1152" s="433">
        <v>0</v>
      </c>
      <c r="AD1152" s="431">
        <v>0</v>
      </c>
      <c r="AE1152" s="431">
        <v>0</v>
      </c>
      <c r="AF1152" s="431">
        <v>0</v>
      </c>
      <c r="AG1152" s="431">
        <v>0</v>
      </c>
      <c r="AH1152" s="431">
        <v>0</v>
      </c>
      <c r="AI1152" s="431">
        <v>0</v>
      </c>
      <c r="AJ1152" s="431">
        <v>0</v>
      </c>
      <c r="AK1152" s="431">
        <v>0</v>
      </c>
      <c r="AL1152" s="434">
        <v>0</v>
      </c>
      <c r="AM1152" s="433">
        <v>0</v>
      </c>
      <c r="AN1152" s="432">
        <v>0</v>
      </c>
      <c r="AO1152" s="431">
        <v>0</v>
      </c>
      <c r="AP1152" s="433">
        <v>0</v>
      </c>
      <c r="AQ1152" s="431">
        <v>0</v>
      </c>
    </row>
    <row r="1153" spans="1:43" ht="12.75" customHeight="1">
      <c r="A1153" s="157">
        <v>1171</v>
      </c>
      <c r="B1153" s="418">
        <v>42326</v>
      </c>
      <c r="C1153" s="430" t="s">
        <v>1321</v>
      </c>
      <c r="D1153" s="430" t="s">
        <v>1251</v>
      </c>
      <c r="E1153" s="261" t="s">
        <v>1321</v>
      </c>
      <c r="F1153" s="121" t="s">
        <v>7101</v>
      </c>
      <c r="G1153" s="359"/>
      <c r="H1153" s="121" t="s">
        <v>7339</v>
      </c>
      <c r="I1153" s="359"/>
      <c r="J1153" s="121" t="s">
        <v>7169</v>
      </c>
      <c r="K1153" s="121" t="s">
        <v>1259</v>
      </c>
      <c r="L1153" s="430" t="s">
        <v>1256</v>
      </c>
      <c r="M1153" s="121" t="s">
        <v>7158</v>
      </c>
      <c r="N1153" s="430"/>
      <c r="O1153" s="433">
        <v>51</v>
      </c>
      <c r="P1153" s="433">
        <v>51</v>
      </c>
      <c r="Q1153" s="395" t="s">
        <v>7384</v>
      </c>
      <c r="R1153" s="431"/>
      <c r="S1153" s="431">
        <v>0</v>
      </c>
      <c r="T1153" s="431">
        <v>0</v>
      </c>
      <c r="U1153" s="433">
        <v>51</v>
      </c>
      <c r="V1153" s="433">
        <v>153</v>
      </c>
      <c r="W1153" s="433">
        <v>306</v>
      </c>
      <c r="X1153" s="433">
        <v>51</v>
      </c>
      <c r="Y1153" s="431">
        <v>51</v>
      </c>
      <c r="Z1153" s="431">
        <v>0</v>
      </c>
      <c r="AA1153" s="433">
        <v>51</v>
      </c>
      <c r="AB1153" s="433">
        <v>51</v>
      </c>
      <c r="AC1153" s="433">
        <v>51</v>
      </c>
      <c r="AD1153" s="431">
        <v>0</v>
      </c>
      <c r="AE1153" s="431">
        <v>0</v>
      </c>
      <c r="AF1153" s="431">
        <v>0</v>
      </c>
      <c r="AG1153" s="431">
        <v>0</v>
      </c>
      <c r="AH1153" s="431">
        <v>0</v>
      </c>
      <c r="AI1153" s="431">
        <v>0</v>
      </c>
      <c r="AJ1153" s="431">
        <v>0</v>
      </c>
      <c r="AK1153" s="431">
        <v>0</v>
      </c>
      <c r="AL1153" s="434">
        <v>0</v>
      </c>
      <c r="AM1153" s="433">
        <v>0</v>
      </c>
      <c r="AN1153" s="432">
        <v>0</v>
      </c>
      <c r="AO1153" s="431">
        <v>0</v>
      </c>
      <c r="AP1153" s="433">
        <v>0</v>
      </c>
      <c r="AQ1153" s="431">
        <v>0</v>
      </c>
    </row>
    <row r="1154" spans="1:43" ht="12.75" customHeight="1">
      <c r="A1154" s="157">
        <v>1172</v>
      </c>
      <c r="B1154" s="418">
        <v>42326</v>
      </c>
      <c r="C1154" s="430" t="s">
        <v>1321</v>
      </c>
      <c r="D1154" s="430" t="s">
        <v>1251</v>
      </c>
      <c r="E1154" s="261" t="s">
        <v>1321</v>
      </c>
      <c r="F1154" s="121" t="s">
        <v>7101</v>
      </c>
      <c r="G1154" s="359"/>
      <c r="H1154" s="121" t="s">
        <v>7300</v>
      </c>
      <c r="I1154" s="359"/>
      <c r="J1154" s="121" t="s">
        <v>7169</v>
      </c>
      <c r="K1154" s="121" t="s">
        <v>1259</v>
      </c>
      <c r="L1154" s="430" t="s">
        <v>1256</v>
      </c>
      <c r="M1154" s="121" t="s">
        <v>7158</v>
      </c>
      <c r="N1154" s="430"/>
      <c r="O1154" s="433">
        <v>65</v>
      </c>
      <c r="P1154" s="433">
        <v>65</v>
      </c>
      <c r="Q1154" s="395" t="s">
        <v>7384</v>
      </c>
      <c r="R1154" s="431"/>
      <c r="S1154" s="431">
        <v>0</v>
      </c>
      <c r="T1154" s="431">
        <v>0</v>
      </c>
      <c r="U1154" s="433">
        <v>65</v>
      </c>
      <c r="V1154" s="433">
        <v>195</v>
      </c>
      <c r="W1154" s="433">
        <v>390</v>
      </c>
      <c r="X1154" s="433">
        <v>65</v>
      </c>
      <c r="Y1154" s="431">
        <v>65</v>
      </c>
      <c r="Z1154" s="431">
        <v>0</v>
      </c>
      <c r="AA1154" s="433">
        <v>65</v>
      </c>
      <c r="AB1154" s="433">
        <v>65</v>
      </c>
      <c r="AC1154" s="433">
        <v>65</v>
      </c>
      <c r="AD1154" s="431">
        <v>0</v>
      </c>
      <c r="AE1154" s="431">
        <v>0</v>
      </c>
      <c r="AF1154" s="431">
        <v>0</v>
      </c>
      <c r="AG1154" s="431">
        <v>0</v>
      </c>
      <c r="AH1154" s="431">
        <v>0</v>
      </c>
      <c r="AI1154" s="431">
        <v>0</v>
      </c>
      <c r="AJ1154" s="431">
        <v>0</v>
      </c>
      <c r="AK1154" s="431">
        <v>0</v>
      </c>
      <c r="AL1154" s="434">
        <v>0</v>
      </c>
      <c r="AM1154" s="433">
        <v>0</v>
      </c>
      <c r="AN1154" s="432">
        <v>0</v>
      </c>
      <c r="AO1154" s="431">
        <v>0</v>
      </c>
      <c r="AP1154" s="433">
        <v>0</v>
      </c>
      <c r="AQ1154" s="431">
        <v>0</v>
      </c>
    </row>
    <row r="1155" spans="1:43" ht="12.75" customHeight="1">
      <c r="A1155" s="157">
        <v>1173</v>
      </c>
      <c r="B1155" s="418">
        <v>42326</v>
      </c>
      <c r="C1155" s="430" t="s">
        <v>1321</v>
      </c>
      <c r="D1155" s="430" t="s">
        <v>1251</v>
      </c>
      <c r="E1155" s="261" t="s">
        <v>1321</v>
      </c>
      <c r="F1155" s="121" t="s">
        <v>7101</v>
      </c>
      <c r="G1155" s="359"/>
      <c r="H1155" s="121" t="s">
        <v>7339</v>
      </c>
      <c r="I1155" s="359"/>
      <c r="J1155" s="121" t="s">
        <v>7356</v>
      </c>
      <c r="K1155" s="121" t="s">
        <v>1259</v>
      </c>
      <c r="L1155" s="430" t="s">
        <v>1256</v>
      </c>
      <c r="M1155" s="121" t="s">
        <v>7158</v>
      </c>
      <c r="N1155" s="430"/>
      <c r="O1155" s="433">
        <v>58</v>
      </c>
      <c r="P1155" s="433">
        <v>58</v>
      </c>
      <c r="Q1155" s="395" t="s">
        <v>7384</v>
      </c>
      <c r="R1155" s="431"/>
      <c r="S1155" s="431">
        <v>0</v>
      </c>
      <c r="T1155" s="431">
        <v>0</v>
      </c>
      <c r="U1155" s="433">
        <v>58</v>
      </c>
      <c r="V1155" s="433">
        <v>174</v>
      </c>
      <c r="W1155" s="433">
        <v>348</v>
      </c>
      <c r="X1155" s="433">
        <v>58</v>
      </c>
      <c r="Y1155" s="431">
        <v>58</v>
      </c>
      <c r="Z1155" s="431">
        <v>0</v>
      </c>
      <c r="AA1155" s="433">
        <v>58</v>
      </c>
      <c r="AB1155" s="433">
        <v>58</v>
      </c>
      <c r="AC1155" s="433">
        <v>58</v>
      </c>
      <c r="AD1155" s="431">
        <v>0</v>
      </c>
      <c r="AE1155" s="431">
        <v>0</v>
      </c>
      <c r="AF1155" s="431">
        <v>0</v>
      </c>
      <c r="AG1155" s="431">
        <v>0</v>
      </c>
      <c r="AH1155" s="431">
        <v>0</v>
      </c>
      <c r="AI1155" s="431">
        <v>0</v>
      </c>
      <c r="AJ1155" s="431">
        <v>0</v>
      </c>
      <c r="AK1155" s="431">
        <v>0</v>
      </c>
      <c r="AL1155" s="434">
        <v>0</v>
      </c>
      <c r="AM1155" s="433">
        <v>0</v>
      </c>
      <c r="AN1155" s="432">
        <v>0</v>
      </c>
      <c r="AO1155" s="431">
        <v>0</v>
      </c>
      <c r="AP1155" s="433">
        <v>0</v>
      </c>
      <c r="AQ1155" s="431">
        <v>0</v>
      </c>
    </row>
    <row r="1156" spans="1:43" ht="12.75" customHeight="1">
      <c r="A1156" s="157">
        <v>1174</v>
      </c>
      <c r="B1156" s="418">
        <v>42326</v>
      </c>
      <c r="C1156" s="430" t="s">
        <v>1321</v>
      </c>
      <c r="D1156" s="430" t="s">
        <v>1251</v>
      </c>
      <c r="E1156" s="261" t="s">
        <v>1321</v>
      </c>
      <c r="F1156" s="121" t="s">
        <v>7101</v>
      </c>
      <c r="G1156" s="359"/>
      <c r="H1156" s="121" t="s">
        <v>7339</v>
      </c>
      <c r="I1156" s="359"/>
      <c r="J1156" s="121" t="s">
        <v>7169</v>
      </c>
      <c r="K1156" s="121" t="s">
        <v>1259</v>
      </c>
      <c r="L1156" s="430" t="s">
        <v>1256</v>
      </c>
      <c r="M1156" s="121" t="s">
        <v>7158</v>
      </c>
      <c r="N1156" s="430"/>
      <c r="O1156" s="433">
        <v>87</v>
      </c>
      <c r="P1156" s="433">
        <v>87</v>
      </c>
      <c r="Q1156" s="395" t="s">
        <v>7384</v>
      </c>
      <c r="R1156" s="431"/>
      <c r="S1156" s="431">
        <v>0</v>
      </c>
      <c r="T1156" s="431">
        <v>0</v>
      </c>
      <c r="U1156" s="433">
        <v>87</v>
      </c>
      <c r="V1156" s="433">
        <v>261</v>
      </c>
      <c r="W1156" s="433">
        <v>522</v>
      </c>
      <c r="X1156" s="433">
        <v>87</v>
      </c>
      <c r="Y1156" s="431">
        <v>87</v>
      </c>
      <c r="Z1156" s="431">
        <v>0</v>
      </c>
      <c r="AA1156" s="433">
        <v>87</v>
      </c>
      <c r="AB1156" s="433">
        <v>87</v>
      </c>
      <c r="AC1156" s="433">
        <v>87</v>
      </c>
      <c r="AD1156" s="431">
        <v>0</v>
      </c>
      <c r="AE1156" s="431">
        <v>0</v>
      </c>
      <c r="AF1156" s="431">
        <v>0</v>
      </c>
      <c r="AG1156" s="431">
        <v>0</v>
      </c>
      <c r="AH1156" s="431">
        <v>0</v>
      </c>
      <c r="AI1156" s="431">
        <v>0</v>
      </c>
      <c r="AJ1156" s="431">
        <v>0</v>
      </c>
      <c r="AK1156" s="431">
        <v>0</v>
      </c>
      <c r="AL1156" s="434">
        <v>0</v>
      </c>
      <c r="AM1156" s="433">
        <v>0</v>
      </c>
      <c r="AN1156" s="432">
        <v>0</v>
      </c>
      <c r="AO1156" s="431">
        <v>0</v>
      </c>
      <c r="AP1156" s="433">
        <v>0</v>
      </c>
      <c r="AQ1156" s="431">
        <v>0</v>
      </c>
    </row>
    <row r="1157" spans="1:43" ht="12.75" customHeight="1">
      <c r="A1157" s="157">
        <v>1175</v>
      </c>
      <c r="B1157" s="418">
        <v>42326</v>
      </c>
      <c r="C1157" s="430" t="s">
        <v>1321</v>
      </c>
      <c r="D1157" s="430" t="s">
        <v>1251</v>
      </c>
      <c r="E1157" s="261" t="s">
        <v>1321</v>
      </c>
      <c r="F1157" s="121" t="s">
        <v>7101</v>
      </c>
      <c r="G1157" s="359"/>
      <c r="H1157" s="121" t="s">
        <v>7306</v>
      </c>
      <c r="I1157" s="359"/>
      <c r="J1157" s="121" t="s">
        <v>7169</v>
      </c>
      <c r="K1157" s="121" t="s">
        <v>1259</v>
      </c>
      <c r="L1157" s="430" t="s">
        <v>1256</v>
      </c>
      <c r="M1157" s="121" t="s">
        <v>7158</v>
      </c>
      <c r="N1157" s="430"/>
      <c r="O1157" s="433">
        <v>80</v>
      </c>
      <c r="P1157" s="433">
        <v>80</v>
      </c>
      <c r="Q1157" s="395" t="s">
        <v>7384</v>
      </c>
      <c r="R1157" s="431"/>
      <c r="S1157" s="431">
        <v>0</v>
      </c>
      <c r="T1157" s="431">
        <v>0</v>
      </c>
      <c r="U1157" s="433">
        <v>80</v>
      </c>
      <c r="V1157" s="433">
        <v>240</v>
      </c>
      <c r="W1157" s="433">
        <v>480</v>
      </c>
      <c r="X1157" s="433">
        <v>80</v>
      </c>
      <c r="Y1157" s="431">
        <v>80</v>
      </c>
      <c r="Z1157" s="431">
        <v>0</v>
      </c>
      <c r="AA1157" s="433">
        <v>80</v>
      </c>
      <c r="AB1157" s="433">
        <v>80</v>
      </c>
      <c r="AC1157" s="433">
        <v>80</v>
      </c>
      <c r="AD1157" s="431">
        <v>0</v>
      </c>
      <c r="AE1157" s="431">
        <v>0</v>
      </c>
      <c r="AF1157" s="431">
        <v>0</v>
      </c>
      <c r="AG1157" s="431">
        <v>0</v>
      </c>
      <c r="AH1157" s="431">
        <v>0</v>
      </c>
      <c r="AI1157" s="431">
        <v>0</v>
      </c>
      <c r="AJ1157" s="431">
        <v>0</v>
      </c>
      <c r="AK1157" s="431">
        <v>0</v>
      </c>
      <c r="AL1157" s="434">
        <v>0</v>
      </c>
      <c r="AM1157" s="433">
        <v>0</v>
      </c>
      <c r="AN1157" s="432">
        <v>0</v>
      </c>
      <c r="AO1157" s="431">
        <v>0</v>
      </c>
      <c r="AP1157" s="433">
        <v>0</v>
      </c>
      <c r="AQ1157" s="431">
        <v>0</v>
      </c>
    </row>
    <row r="1158" spans="1:43" ht="12.75" customHeight="1">
      <c r="A1158" s="157">
        <v>1176</v>
      </c>
      <c r="B1158" s="418">
        <v>42326</v>
      </c>
      <c r="C1158" s="430" t="s">
        <v>1321</v>
      </c>
      <c r="D1158" s="430" t="s">
        <v>1251</v>
      </c>
      <c r="E1158" s="261" t="s">
        <v>1308</v>
      </c>
      <c r="F1158" s="121" t="s">
        <v>1347</v>
      </c>
      <c r="G1158" s="359"/>
      <c r="H1158" s="121" t="s">
        <v>7409</v>
      </c>
      <c r="I1158" s="359"/>
      <c r="J1158" s="121" t="s">
        <v>1262</v>
      </c>
      <c r="K1158" s="121" t="s">
        <v>7126</v>
      </c>
      <c r="L1158" s="430" t="s">
        <v>1256</v>
      </c>
      <c r="M1158" s="121" t="s">
        <v>7158</v>
      </c>
      <c r="N1158" s="430"/>
      <c r="O1158" s="44">
        <v>1380</v>
      </c>
      <c r="P1158" s="44"/>
      <c r="Q1158" s="395" t="s">
        <v>7384</v>
      </c>
      <c r="R1158" s="431"/>
      <c r="S1158" s="431">
        <v>0</v>
      </c>
      <c r="T1158" s="431">
        <v>0</v>
      </c>
      <c r="U1158" s="433">
        <v>1408</v>
      </c>
      <c r="V1158" s="433">
        <v>0</v>
      </c>
      <c r="W1158" s="433">
        <v>0</v>
      </c>
      <c r="X1158" s="433">
        <v>0</v>
      </c>
      <c r="Y1158" s="431">
        <v>0</v>
      </c>
      <c r="Z1158" s="431">
        <v>0</v>
      </c>
      <c r="AA1158" s="433">
        <v>0</v>
      </c>
      <c r="AB1158" s="433">
        <v>0</v>
      </c>
      <c r="AC1158" s="433">
        <v>0</v>
      </c>
      <c r="AD1158" s="431">
        <v>0</v>
      </c>
      <c r="AE1158" s="431">
        <v>0</v>
      </c>
      <c r="AF1158" s="431">
        <v>0</v>
      </c>
      <c r="AG1158" s="431">
        <v>0</v>
      </c>
      <c r="AH1158" s="431">
        <v>0</v>
      </c>
      <c r="AI1158" s="431">
        <v>0</v>
      </c>
      <c r="AJ1158" s="431">
        <v>0</v>
      </c>
      <c r="AK1158" s="431">
        <v>0</v>
      </c>
      <c r="AL1158" s="434">
        <v>0</v>
      </c>
      <c r="AM1158" s="433">
        <v>0</v>
      </c>
      <c r="AN1158" s="432">
        <v>0</v>
      </c>
      <c r="AO1158" s="431">
        <v>0</v>
      </c>
      <c r="AP1158" s="433">
        <v>0</v>
      </c>
      <c r="AQ1158" s="431">
        <v>0</v>
      </c>
    </row>
    <row r="1159" spans="1:43" ht="12.75" customHeight="1">
      <c r="A1159" s="157">
        <v>1177</v>
      </c>
      <c r="B1159" s="418">
        <v>42326</v>
      </c>
      <c r="C1159" s="430" t="s">
        <v>1321</v>
      </c>
      <c r="D1159" s="430" t="s">
        <v>1251</v>
      </c>
      <c r="E1159" s="261" t="s">
        <v>1308</v>
      </c>
      <c r="F1159" s="121" t="s">
        <v>1347</v>
      </c>
      <c r="G1159" s="359"/>
      <c r="H1159" s="121" t="s">
        <v>7386</v>
      </c>
      <c r="I1159" s="359"/>
      <c r="J1159" s="121" t="s">
        <v>1262</v>
      </c>
      <c r="K1159" s="121" t="s">
        <v>7126</v>
      </c>
      <c r="L1159" s="430" t="s">
        <v>1256</v>
      </c>
      <c r="M1159" s="121" t="s">
        <v>7158</v>
      </c>
      <c r="N1159" s="430"/>
      <c r="O1159" s="44">
        <v>1238</v>
      </c>
      <c r="P1159" s="44"/>
      <c r="Q1159" s="395" t="s">
        <v>7384</v>
      </c>
      <c r="R1159" s="431"/>
      <c r="S1159" s="431">
        <v>0</v>
      </c>
      <c r="T1159" s="431">
        <v>0</v>
      </c>
      <c r="U1159" s="433">
        <v>0</v>
      </c>
      <c r="V1159" s="433">
        <v>0</v>
      </c>
      <c r="W1159" s="433">
        <v>0</v>
      </c>
      <c r="X1159" s="433">
        <v>0</v>
      </c>
      <c r="Y1159" s="431">
        <v>1238</v>
      </c>
      <c r="Z1159" s="431">
        <v>0</v>
      </c>
      <c r="AA1159" s="433">
        <v>1238</v>
      </c>
      <c r="AB1159" s="433">
        <v>0</v>
      </c>
      <c r="AC1159" s="433">
        <v>0</v>
      </c>
      <c r="AD1159" s="431">
        <v>0</v>
      </c>
      <c r="AE1159" s="431">
        <v>0</v>
      </c>
      <c r="AF1159" s="431">
        <v>0</v>
      </c>
      <c r="AG1159" s="431">
        <v>0</v>
      </c>
      <c r="AH1159" s="431">
        <v>0</v>
      </c>
      <c r="AI1159" s="431">
        <v>0</v>
      </c>
      <c r="AJ1159" s="431">
        <v>0</v>
      </c>
      <c r="AK1159" s="431">
        <v>0</v>
      </c>
      <c r="AL1159" s="434">
        <v>0</v>
      </c>
      <c r="AM1159" s="433">
        <v>0</v>
      </c>
      <c r="AN1159" s="432">
        <v>0</v>
      </c>
      <c r="AO1159" s="431">
        <v>0</v>
      </c>
      <c r="AP1159" s="433">
        <v>0</v>
      </c>
      <c r="AQ1159" s="431">
        <v>0</v>
      </c>
    </row>
    <row r="1160" spans="1:43" ht="12.75" customHeight="1">
      <c r="A1160" s="157">
        <v>1178</v>
      </c>
      <c r="B1160" s="418">
        <v>42326</v>
      </c>
      <c r="C1160" s="430" t="s">
        <v>1321</v>
      </c>
      <c r="D1160" s="430" t="s">
        <v>1251</v>
      </c>
      <c r="E1160" s="261" t="s">
        <v>1321</v>
      </c>
      <c r="F1160" s="121" t="s">
        <v>7082</v>
      </c>
      <c r="G1160" s="359"/>
      <c r="H1160" s="121" t="s">
        <v>7366</v>
      </c>
      <c r="I1160" s="359"/>
      <c r="J1160" s="121" t="s">
        <v>7164</v>
      </c>
      <c r="K1160" s="121" t="s">
        <v>1259</v>
      </c>
      <c r="L1160" s="430" t="s">
        <v>1256</v>
      </c>
      <c r="M1160" s="121" t="s">
        <v>7158</v>
      </c>
      <c r="N1160" s="430"/>
      <c r="O1160" s="433">
        <v>540</v>
      </c>
      <c r="P1160" s="433">
        <v>540</v>
      </c>
      <c r="Q1160" s="395" t="s">
        <v>7387</v>
      </c>
      <c r="R1160" s="431"/>
      <c r="S1160" s="431">
        <v>0</v>
      </c>
      <c r="T1160" s="431">
        <v>0</v>
      </c>
      <c r="U1160" s="433">
        <v>540</v>
      </c>
      <c r="V1160" s="433">
        <v>1156</v>
      </c>
      <c r="W1160" s="433">
        <v>3240</v>
      </c>
      <c r="X1160" s="433">
        <v>540</v>
      </c>
      <c r="Y1160" s="431">
        <v>540</v>
      </c>
      <c r="Z1160" s="431">
        <v>0</v>
      </c>
      <c r="AA1160" s="433">
        <v>540</v>
      </c>
      <c r="AB1160" s="433">
        <v>540</v>
      </c>
      <c r="AC1160" s="433">
        <v>540</v>
      </c>
      <c r="AD1160" s="431">
        <v>0</v>
      </c>
      <c r="AE1160" s="431">
        <v>0</v>
      </c>
      <c r="AF1160" s="431">
        <v>0</v>
      </c>
      <c r="AG1160" s="431">
        <v>0</v>
      </c>
      <c r="AH1160" s="431">
        <v>0</v>
      </c>
      <c r="AI1160" s="431">
        <v>0</v>
      </c>
      <c r="AJ1160" s="431">
        <v>0</v>
      </c>
      <c r="AK1160" s="431">
        <v>0</v>
      </c>
      <c r="AL1160" s="434">
        <v>0</v>
      </c>
      <c r="AM1160" s="433">
        <v>0</v>
      </c>
      <c r="AN1160" s="432">
        <v>0</v>
      </c>
      <c r="AO1160" s="431">
        <v>0</v>
      </c>
      <c r="AP1160" s="433">
        <v>0</v>
      </c>
      <c r="AQ1160" s="431">
        <v>0</v>
      </c>
    </row>
    <row r="1161" spans="1:43" ht="12.75" customHeight="1">
      <c r="A1161" s="157">
        <v>1179</v>
      </c>
      <c r="B1161" s="418">
        <v>42326</v>
      </c>
      <c r="C1161" s="430" t="s">
        <v>1321</v>
      </c>
      <c r="D1161" s="430" t="s">
        <v>1251</v>
      </c>
      <c r="E1161" s="261" t="s">
        <v>7385</v>
      </c>
      <c r="F1161" s="121" t="s">
        <v>7085</v>
      </c>
      <c r="G1161" s="359"/>
      <c r="H1161" s="121" t="s">
        <v>7302</v>
      </c>
      <c r="I1161" s="359"/>
      <c r="J1161" s="121" t="s">
        <v>1262</v>
      </c>
      <c r="K1161" s="121" t="s">
        <v>7126</v>
      </c>
      <c r="L1161" s="430" t="s">
        <v>1256</v>
      </c>
      <c r="M1161" s="121" t="s">
        <v>7158</v>
      </c>
      <c r="N1161" s="430"/>
      <c r="O1161" s="433">
        <v>1920</v>
      </c>
      <c r="P1161" s="433">
        <v>1920</v>
      </c>
      <c r="Q1161" s="395" t="s">
        <v>7384</v>
      </c>
      <c r="R1161" s="431"/>
      <c r="S1161" s="431">
        <v>1920</v>
      </c>
      <c r="T1161" s="431">
        <v>1920</v>
      </c>
      <c r="U1161" s="433">
        <v>1920</v>
      </c>
      <c r="V1161" s="433">
        <v>0</v>
      </c>
      <c r="W1161" s="433">
        <v>11520</v>
      </c>
      <c r="X1161" s="433">
        <v>0</v>
      </c>
      <c r="Y1161" s="431">
        <v>1920</v>
      </c>
      <c r="Z1161" s="431">
        <v>0</v>
      </c>
      <c r="AA1161" s="433">
        <v>1920</v>
      </c>
      <c r="AB1161" s="433">
        <v>0</v>
      </c>
      <c r="AC1161" s="433">
        <v>0</v>
      </c>
      <c r="AD1161" s="431">
        <v>0</v>
      </c>
      <c r="AE1161" s="431">
        <v>0</v>
      </c>
      <c r="AF1161" s="431">
        <v>0</v>
      </c>
      <c r="AG1161" s="431">
        <v>0</v>
      </c>
      <c r="AH1161" s="431">
        <v>0</v>
      </c>
      <c r="AI1161" s="431">
        <v>0</v>
      </c>
      <c r="AJ1161" s="431">
        <v>0</v>
      </c>
      <c r="AK1161" s="431">
        <v>0</v>
      </c>
      <c r="AL1161" s="434">
        <v>0</v>
      </c>
      <c r="AM1161" s="433">
        <v>0</v>
      </c>
      <c r="AN1161" s="432">
        <v>0</v>
      </c>
      <c r="AO1161" s="431">
        <v>0</v>
      </c>
      <c r="AP1161" s="433">
        <v>0</v>
      </c>
      <c r="AQ1161" s="431">
        <v>0</v>
      </c>
    </row>
    <row r="1162" spans="1:43" ht="12.75" customHeight="1">
      <c r="A1162" s="157">
        <v>1090</v>
      </c>
      <c r="B1162" s="418">
        <v>42327</v>
      </c>
      <c r="C1162" s="430" t="s">
        <v>1289</v>
      </c>
      <c r="D1162" s="430" t="s">
        <v>1251</v>
      </c>
      <c r="E1162" s="430" t="s">
        <v>1289</v>
      </c>
      <c r="F1162" s="360" t="s">
        <v>7099</v>
      </c>
      <c r="G1162" s="359"/>
      <c r="H1162" s="360" t="s">
        <v>7406</v>
      </c>
      <c r="I1162" s="359"/>
      <c r="J1162" s="430"/>
      <c r="K1162" s="430" t="s">
        <v>7126</v>
      </c>
      <c r="L1162" s="430" t="s">
        <v>1256</v>
      </c>
      <c r="M1162" s="430" t="s">
        <v>7158</v>
      </c>
      <c r="N1162" s="430" t="s">
        <v>1261</v>
      </c>
      <c r="O1162" s="433">
        <v>100</v>
      </c>
      <c r="P1162" s="433">
        <v>100</v>
      </c>
      <c r="Q1162" s="422"/>
      <c r="R1162" s="431"/>
      <c r="S1162" s="431">
        <v>0</v>
      </c>
      <c r="T1162" s="431">
        <v>0</v>
      </c>
      <c r="U1162" s="433">
        <v>100</v>
      </c>
      <c r="V1162" s="433">
        <v>600</v>
      </c>
      <c r="W1162" s="433">
        <v>600</v>
      </c>
      <c r="X1162" s="433">
        <v>0</v>
      </c>
      <c r="Y1162" s="431">
        <v>0</v>
      </c>
      <c r="Z1162" s="431">
        <v>0</v>
      </c>
      <c r="AA1162" s="433">
        <v>100</v>
      </c>
      <c r="AB1162" s="433">
        <v>0</v>
      </c>
      <c r="AC1162" s="433">
        <v>100</v>
      </c>
      <c r="AD1162" s="431">
        <v>0</v>
      </c>
      <c r="AE1162" s="431">
        <v>0</v>
      </c>
      <c r="AF1162" s="431">
        <v>0</v>
      </c>
      <c r="AG1162" s="431">
        <v>0</v>
      </c>
      <c r="AH1162" s="431">
        <v>0</v>
      </c>
      <c r="AI1162" s="431">
        <v>0</v>
      </c>
      <c r="AJ1162" s="431">
        <v>0</v>
      </c>
      <c r="AK1162" s="431">
        <v>0</v>
      </c>
      <c r="AL1162" s="434">
        <v>100</v>
      </c>
      <c r="AM1162" s="433">
        <v>100</v>
      </c>
      <c r="AN1162" s="432">
        <v>0</v>
      </c>
      <c r="AO1162" s="431">
        <v>0</v>
      </c>
      <c r="AP1162" s="433">
        <v>600</v>
      </c>
      <c r="AQ1162" s="431">
        <v>0</v>
      </c>
    </row>
    <row r="1163" spans="1:43" ht="12.75" customHeight="1">
      <c r="A1163" s="157">
        <v>1092</v>
      </c>
      <c r="B1163" s="418">
        <v>42327</v>
      </c>
      <c r="C1163" s="430" t="s">
        <v>1268</v>
      </c>
      <c r="D1163" s="430" t="s">
        <v>1250</v>
      </c>
      <c r="E1163" s="430" t="s">
        <v>1268</v>
      </c>
      <c r="F1163" s="360" t="s">
        <v>7087</v>
      </c>
      <c r="G1163" s="359"/>
      <c r="H1163" s="360" t="s">
        <v>7088</v>
      </c>
      <c r="I1163" s="359"/>
      <c r="J1163" s="430"/>
      <c r="K1163" s="430" t="s">
        <v>7126</v>
      </c>
      <c r="L1163" s="430" t="s">
        <v>1256</v>
      </c>
      <c r="M1163" s="430" t="s">
        <v>7158</v>
      </c>
      <c r="N1163" s="430" t="s">
        <v>7125</v>
      </c>
      <c r="O1163" s="422">
        <v>100</v>
      </c>
      <c r="P1163" s="422">
        <v>100</v>
      </c>
      <c r="Q1163" s="422"/>
      <c r="R1163" s="431"/>
      <c r="S1163" s="431">
        <v>0</v>
      </c>
      <c r="T1163" s="431">
        <v>0</v>
      </c>
      <c r="U1163" s="433">
        <v>0</v>
      </c>
      <c r="V1163" s="433">
        <v>100</v>
      </c>
      <c r="W1163" s="433">
        <v>600</v>
      </c>
      <c r="X1163" s="433">
        <v>100</v>
      </c>
      <c r="Y1163" s="431">
        <v>100</v>
      </c>
      <c r="Z1163" s="431">
        <v>0</v>
      </c>
      <c r="AA1163" s="433">
        <v>100</v>
      </c>
      <c r="AB1163" s="433">
        <v>0</v>
      </c>
      <c r="AC1163" s="433">
        <v>0</v>
      </c>
      <c r="AD1163" s="431">
        <v>0</v>
      </c>
      <c r="AE1163" s="431">
        <v>0</v>
      </c>
      <c r="AF1163" s="431">
        <v>0</v>
      </c>
      <c r="AG1163" s="431">
        <v>0</v>
      </c>
      <c r="AH1163" s="431">
        <v>0</v>
      </c>
      <c r="AI1163" s="431">
        <v>0</v>
      </c>
      <c r="AJ1163" s="431">
        <v>0</v>
      </c>
      <c r="AK1163" s="431">
        <v>0</v>
      </c>
      <c r="AL1163" s="434">
        <v>0</v>
      </c>
      <c r="AM1163" s="433">
        <v>0</v>
      </c>
      <c r="AN1163" s="432">
        <v>0</v>
      </c>
      <c r="AO1163" s="431">
        <v>0</v>
      </c>
      <c r="AP1163" s="433">
        <v>0</v>
      </c>
      <c r="AQ1163" s="431">
        <v>0</v>
      </c>
    </row>
    <row r="1164" spans="1:43" ht="12.75" customHeight="1">
      <c r="A1164" s="157">
        <v>1180</v>
      </c>
      <c r="B1164" s="418">
        <v>42327</v>
      </c>
      <c r="C1164" s="430" t="s">
        <v>1321</v>
      </c>
      <c r="D1164" s="430" t="s">
        <v>1251</v>
      </c>
      <c r="E1164" s="261" t="s">
        <v>1321</v>
      </c>
      <c r="F1164" s="121" t="s">
        <v>7101</v>
      </c>
      <c r="G1164" s="359"/>
      <c r="H1164" s="121" t="s">
        <v>7354</v>
      </c>
      <c r="I1164" s="359"/>
      <c r="J1164" s="121" t="s">
        <v>7170</v>
      </c>
      <c r="K1164" s="121" t="s">
        <v>1259</v>
      </c>
      <c r="L1164" s="430" t="s">
        <v>1256</v>
      </c>
      <c r="M1164" s="121" t="s">
        <v>7158</v>
      </c>
      <c r="N1164" s="430"/>
      <c r="O1164" s="433">
        <v>75</v>
      </c>
      <c r="P1164" s="433">
        <v>75</v>
      </c>
      <c r="Q1164" s="395" t="s">
        <v>7384</v>
      </c>
      <c r="R1164" s="431"/>
      <c r="S1164" s="431">
        <v>0</v>
      </c>
      <c r="T1164" s="431">
        <v>0</v>
      </c>
      <c r="U1164" s="433">
        <v>75</v>
      </c>
      <c r="V1164" s="433">
        <v>225</v>
      </c>
      <c r="W1164" s="433">
        <v>450</v>
      </c>
      <c r="X1164" s="433">
        <v>75</v>
      </c>
      <c r="Y1164" s="431">
        <v>75</v>
      </c>
      <c r="Z1164" s="431">
        <v>0</v>
      </c>
      <c r="AA1164" s="433">
        <v>75</v>
      </c>
      <c r="AB1164" s="433">
        <v>75</v>
      </c>
      <c r="AC1164" s="433">
        <v>75</v>
      </c>
      <c r="AD1164" s="431">
        <v>0</v>
      </c>
      <c r="AE1164" s="431">
        <v>0</v>
      </c>
      <c r="AF1164" s="431">
        <v>0</v>
      </c>
      <c r="AG1164" s="431">
        <v>0</v>
      </c>
      <c r="AH1164" s="431">
        <v>0</v>
      </c>
      <c r="AI1164" s="431">
        <v>0</v>
      </c>
      <c r="AJ1164" s="431">
        <v>0</v>
      </c>
      <c r="AK1164" s="431">
        <v>0</v>
      </c>
      <c r="AL1164" s="434">
        <v>0</v>
      </c>
      <c r="AM1164" s="433">
        <v>0</v>
      </c>
      <c r="AN1164" s="432">
        <v>0</v>
      </c>
      <c r="AO1164" s="431">
        <v>0</v>
      </c>
      <c r="AP1164" s="433">
        <v>0</v>
      </c>
      <c r="AQ1164" s="431">
        <v>0</v>
      </c>
    </row>
    <row r="1165" spans="1:43" ht="12.75" customHeight="1">
      <c r="A1165" s="157">
        <v>1181</v>
      </c>
      <c r="B1165" s="418">
        <v>42327</v>
      </c>
      <c r="C1165" s="430" t="s">
        <v>1321</v>
      </c>
      <c r="D1165" s="430" t="s">
        <v>1251</v>
      </c>
      <c r="E1165" s="261" t="s">
        <v>1321</v>
      </c>
      <c r="F1165" s="121" t="s">
        <v>7101</v>
      </c>
      <c r="G1165" s="359"/>
      <c r="H1165" s="121" t="s">
        <v>7306</v>
      </c>
      <c r="I1165" s="359"/>
      <c r="J1165" s="121" t="s">
        <v>7169</v>
      </c>
      <c r="K1165" s="121" t="s">
        <v>1259</v>
      </c>
      <c r="L1165" s="430" t="s">
        <v>1256</v>
      </c>
      <c r="M1165" s="121" t="s">
        <v>7158</v>
      </c>
      <c r="N1165" s="430"/>
      <c r="O1165" s="433">
        <v>15</v>
      </c>
      <c r="P1165" s="433">
        <v>15</v>
      </c>
      <c r="Q1165" s="395" t="s">
        <v>7384</v>
      </c>
      <c r="R1165" s="431"/>
      <c r="S1165" s="431">
        <v>0</v>
      </c>
      <c r="T1165" s="431">
        <v>0</v>
      </c>
      <c r="U1165" s="433">
        <v>15</v>
      </c>
      <c r="V1165" s="433">
        <v>45</v>
      </c>
      <c r="W1165" s="433">
        <v>90</v>
      </c>
      <c r="X1165" s="433">
        <v>15</v>
      </c>
      <c r="Y1165" s="431">
        <v>15</v>
      </c>
      <c r="Z1165" s="431">
        <v>0</v>
      </c>
      <c r="AA1165" s="433">
        <v>15</v>
      </c>
      <c r="AB1165" s="433">
        <v>15</v>
      </c>
      <c r="AC1165" s="433">
        <v>15</v>
      </c>
      <c r="AD1165" s="431">
        <v>0</v>
      </c>
      <c r="AE1165" s="431">
        <v>0</v>
      </c>
      <c r="AF1165" s="431">
        <v>0</v>
      </c>
      <c r="AG1165" s="431">
        <v>0</v>
      </c>
      <c r="AH1165" s="431">
        <v>0</v>
      </c>
      <c r="AI1165" s="431">
        <v>0</v>
      </c>
      <c r="AJ1165" s="431">
        <v>0</v>
      </c>
      <c r="AK1165" s="431">
        <v>0</v>
      </c>
      <c r="AL1165" s="434">
        <v>0</v>
      </c>
      <c r="AM1165" s="433">
        <v>0</v>
      </c>
      <c r="AN1165" s="432">
        <v>0</v>
      </c>
      <c r="AO1165" s="431">
        <v>0</v>
      </c>
      <c r="AP1165" s="433">
        <v>0</v>
      </c>
      <c r="AQ1165" s="431">
        <v>0</v>
      </c>
    </row>
    <row r="1166" spans="1:43" ht="12.75" customHeight="1">
      <c r="A1166" s="157">
        <v>1182</v>
      </c>
      <c r="B1166" s="418">
        <v>42327</v>
      </c>
      <c r="C1166" s="430" t="s">
        <v>1321</v>
      </c>
      <c r="D1166" s="430" t="s">
        <v>1251</v>
      </c>
      <c r="E1166" s="261" t="s">
        <v>1321</v>
      </c>
      <c r="F1166" s="121" t="s">
        <v>7101</v>
      </c>
      <c r="G1166" s="359"/>
      <c r="H1166" s="121" t="s">
        <v>7306</v>
      </c>
      <c r="I1166" s="359"/>
      <c r="J1166" s="121" t="s">
        <v>7169</v>
      </c>
      <c r="K1166" s="121" t="s">
        <v>1259</v>
      </c>
      <c r="L1166" s="430" t="s">
        <v>1256</v>
      </c>
      <c r="M1166" s="121" t="s">
        <v>7158</v>
      </c>
      <c r="N1166" s="430"/>
      <c r="O1166" s="433">
        <v>72</v>
      </c>
      <c r="P1166" s="433">
        <v>72</v>
      </c>
      <c r="Q1166" s="395" t="s">
        <v>7384</v>
      </c>
      <c r="R1166" s="431"/>
      <c r="S1166" s="431">
        <v>0</v>
      </c>
      <c r="T1166" s="431">
        <v>0</v>
      </c>
      <c r="U1166" s="433">
        <v>72</v>
      </c>
      <c r="V1166" s="433">
        <v>216</v>
      </c>
      <c r="W1166" s="433">
        <v>432</v>
      </c>
      <c r="X1166" s="433">
        <v>72</v>
      </c>
      <c r="Y1166" s="431">
        <v>0</v>
      </c>
      <c r="Z1166" s="431">
        <v>0</v>
      </c>
      <c r="AA1166" s="433">
        <v>72</v>
      </c>
      <c r="AB1166" s="433">
        <v>0</v>
      </c>
      <c r="AC1166" s="433">
        <v>0</v>
      </c>
      <c r="AD1166" s="431">
        <v>0</v>
      </c>
      <c r="AE1166" s="431">
        <v>0</v>
      </c>
      <c r="AF1166" s="431">
        <v>0</v>
      </c>
      <c r="AG1166" s="431">
        <v>0</v>
      </c>
      <c r="AH1166" s="431">
        <v>0</v>
      </c>
      <c r="AI1166" s="431">
        <v>0</v>
      </c>
      <c r="AJ1166" s="431">
        <v>0</v>
      </c>
      <c r="AK1166" s="431">
        <v>0</v>
      </c>
      <c r="AL1166" s="434">
        <v>0</v>
      </c>
      <c r="AM1166" s="433">
        <v>0</v>
      </c>
      <c r="AN1166" s="432">
        <v>0</v>
      </c>
      <c r="AO1166" s="431">
        <v>0</v>
      </c>
      <c r="AP1166" s="433">
        <v>0</v>
      </c>
      <c r="AQ1166" s="431">
        <v>0</v>
      </c>
    </row>
    <row r="1167" spans="1:43" ht="12.75" customHeight="1">
      <c r="A1167" s="157">
        <v>1183</v>
      </c>
      <c r="B1167" s="418">
        <v>42327</v>
      </c>
      <c r="C1167" s="430" t="s">
        <v>1321</v>
      </c>
      <c r="D1167" s="430" t="s">
        <v>1251</v>
      </c>
      <c r="E1167" s="261" t="s">
        <v>1321</v>
      </c>
      <c r="F1167" s="121" t="s">
        <v>7101</v>
      </c>
      <c r="G1167" s="359"/>
      <c r="H1167" s="121" t="s">
        <v>7306</v>
      </c>
      <c r="I1167" s="359"/>
      <c r="J1167" s="121" t="s">
        <v>7169</v>
      </c>
      <c r="K1167" s="121" t="s">
        <v>1259</v>
      </c>
      <c r="L1167" s="430" t="s">
        <v>1256</v>
      </c>
      <c r="M1167" s="121" t="s">
        <v>7158</v>
      </c>
      <c r="N1167" s="430"/>
      <c r="O1167" s="433">
        <v>100</v>
      </c>
      <c r="P1167" s="433">
        <v>100</v>
      </c>
      <c r="Q1167" s="395" t="s">
        <v>7384</v>
      </c>
      <c r="R1167" s="431"/>
      <c r="S1167" s="431">
        <v>0</v>
      </c>
      <c r="T1167" s="431">
        <v>0</v>
      </c>
      <c r="U1167" s="433">
        <v>100</v>
      </c>
      <c r="V1167" s="433">
        <v>300</v>
      </c>
      <c r="W1167" s="433">
        <v>600</v>
      </c>
      <c r="X1167" s="433">
        <v>100</v>
      </c>
      <c r="Y1167" s="431">
        <v>100</v>
      </c>
      <c r="Z1167" s="431">
        <v>0</v>
      </c>
      <c r="AA1167" s="433">
        <v>100</v>
      </c>
      <c r="AB1167" s="433">
        <v>100</v>
      </c>
      <c r="AC1167" s="433">
        <v>100</v>
      </c>
      <c r="AD1167" s="431">
        <v>0</v>
      </c>
      <c r="AE1167" s="431">
        <v>0</v>
      </c>
      <c r="AF1167" s="431">
        <v>0</v>
      </c>
      <c r="AG1167" s="431">
        <v>0</v>
      </c>
      <c r="AH1167" s="431">
        <v>0</v>
      </c>
      <c r="AI1167" s="431">
        <v>0</v>
      </c>
      <c r="AJ1167" s="431">
        <v>0</v>
      </c>
      <c r="AK1167" s="431">
        <v>0</v>
      </c>
      <c r="AL1167" s="434">
        <v>0</v>
      </c>
      <c r="AM1167" s="433">
        <v>0</v>
      </c>
      <c r="AN1167" s="432">
        <v>0</v>
      </c>
      <c r="AO1167" s="431">
        <v>0</v>
      </c>
      <c r="AP1167" s="433">
        <v>0</v>
      </c>
      <c r="AQ1167" s="431">
        <v>0</v>
      </c>
    </row>
    <row r="1168" spans="1:43" ht="12.75" customHeight="1">
      <c r="A1168" s="157">
        <v>1184</v>
      </c>
      <c r="B1168" s="418">
        <v>42327</v>
      </c>
      <c r="C1168" s="430" t="s">
        <v>1321</v>
      </c>
      <c r="D1168" s="430" t="s">
        <v>1251</v>
      </c>
      <c r="E1168" s="261" t="s">
        <v>1308</v>
      </c>
      <c r="F1168" s="121" t="s">
        <v>1347</v>
      </c>
      <c r="G1168" s="359"/>
      <c r="H1168" s="121" t="s">
        <v>7409</v>
      </c>
      <c r="I1168" s="359"/>
      <c r="J1168" s="121" t="s">
        <v>1262</v>
      </c>
      <c r="K1168" s="121" t="s">
        <v>7126</v>
      </c>
      <c r="L1168" s="430" t="s">
        <v>1256</v>
      </c>
      <c r="M1168" s="121" t="s">
        <v>7158</v>
      </c>
      <c r="N1168" s="430"/>
      <c r="O1168" s="44">
        <v>197</v>
      </c>
      <c r="P1168" s="44"/>
      <c r="Q1168" s="395" t="s">
        <v>7384</v>
      </c>
      <c r="R1168" s="431"/>
      <c r="S1168" s="431">
        <v>240</v>
      </c>
      <c r="T1168" s="431">
        <v>30</v>
      </c>
      <c r="U1168" s="433">
        <v>412</v>
      </c>
      <c r="V1168" s="433">
        <v>0</v>
      </c>
      <c r="W1168" s="433">
        <v>0</v>
      </c>
      <c r="X1168" s="433">
        <v>0</v>
      </c>
      <c r="Y1168" s="431">
        <v>0</v>
      </c>
      <c r="Z1168" s="431">
        <v>0</v>
      </c>
      <c r="AA1168" s="433">
        <v>0</v>
      </c>
      <c r="AB1168" s="433">
        <v>0</v>
      </c>
      <c r="AC1168" s="433">
        <v>0</v>
      </c>
      <c r="AD1168" s="431">
        <v>0</v>
      </c>
      <c r="AE1168" s="431">
        <v>0</v>
      </c>
      <c r="AF1168" s="431">
        <v>0</v>
      </c>
      <c r="AG1168" s="431">
        <v>0</v>
      </c>
      <c r="AH1168" s="431">
        <v>0</v>
      </c>
      <c r="AI1168" s="431">
        <v>0</v>
      </c>
      <c r="AJ1168" s="431">
        <v>0</v>
      </c>
      <c r="AK1168" s="431">
        <v>0</v>
      </c>
      <c r="AL1168" s="434">
        <v>0</v>
      </c>
      <c r="AM1168" s="433">
        <v>0</v>
      </c>
      <c r="AN1168" s="432">
        <v>0</v>
      </c>
      <c r="AO1168" s="431">
        <v>0</v>
      </c>
      <c r="AP1168" s="433">
        <v>0</v>
      </c>
      <c r="AQ1168" s="431">
        <v>0</v>
      </c>
    </row>
    <row r="1169" spans="1:43" ht="12.75" customHeight="1">
      <c r="A1169" s="157">
        <v>1185</v>
      </c>
      <c r="B1169" s="418">
        <v>42327</v>
      </c>
      <c r="C1169" s="430" t="s">
        <v>1321</v>
      </c>
      <c r="D1169" s="430" t="s">
        <v>1251</v>
      </c>
      <c r="E1169" s="261" t="s">
        <v>1308</v>
      </c>
      <c r="F1169" s="121" t="s">
        <v>1347</v>
      </c>
      <c r="G1169" s="359"/>
      <c r="H1169" s="121" t="s">
        <v>7386</v>
      </c>
      <c r="I1169" s="359"/>
      <c r="J1169" s="121" t="s">
        <v>1262</v>
      </c>
      <c r="K1169" s="121" t="s">
        <v>7126</v>
      </c>
      <c r="L1169" s="430" t="s">
        <v>1256</v>
      </c>
      <c r="M1169" s="121" t="s">
        <v>7158</v>
      </c>
      <c r="N1169" s="430"/>
      <c r="O1169" s="44">
        <v>712</v>
      </c>
      <c r="P1169" s="44"/>
      <c r="Q1169" s="395" t="s">
        <v>7384</v>
      </c>
      <c r="R1169" s="431"/>
      <c r="S1169" s="431">
        <v>0</v>
      </c>
      <c r="T1169" s="431">
        <v>0</v>
      </c>
      <c r="U1169" s="433">
        <v>0</v>
      </c>
      <c r="V1169" s="433">
        <v>0</v>
      </c>
      <c r="W1169" s="433">
        <v>0</v>
      </c>
      <c r="X1169" s="433">
        <v>0</v>
      </c>
      <c r="Y1169" s="431">
        <v>712</v>
      </c>
      <c r="Z1169" s="431"/>
      <c r="AA1169" s="433">
        <v>712</v>
      </c>
      <c r="AB1169" s="433">
        <v>0</v>
      </c>
      <c r="AC1169" s="433">
        <v>0</v>
      </c>
      <c r="AD1169" s="431">
        <v>0</v>
      </c>
      <c r="AE1169" s="431">
        <v>0</v>
      </c>
      <c r="AF1169" s="431">
        <v>0</v>
      </c>
      <c r="AG1169" s="431">
        <v>0</v>
      </c>
      <c r="AH1169" s="431">
        <v>0</v>
      </c>
      <c r="AI1169" s="431">
        <v>0</v>
      </c>
      <c r="AJ1169" s="431">
        <v>0</v>
      </c>
      <c r="AK1169" s="431">
        <v>0</v>
      </c>
      <c r="AL1169" s="434">
        <v>0</v>
      </c>
      <c r="AM1169" s="433">
        <v>0</v>
      </c>
      <c r="AN1169" s="432">
        <v>0</v>
      </c>
      <c r="AO1169" s="431">
        <v>0</v>
      </c>
      <c r="AP1169" s="433">
        <v>0</v>
      </c>
      <c r="AQ1169" s="431">
        <v>0</v>
      </c>
    </row>
    <row r="1170" spans="1:43" ht="12.75" customHeight="1">
      <c r="A1170" s="157">
        <v>1186</v>
      </c>
      <c r="B1170" s="418">
        <v>42327</v>
      </c>
      <c r="C1170" s="430" t="s">
        <v>1321</v>
      </c>
      <c r="D1170" s="430" t="s">
        <v>1251</v>
      </c>
      <c r="E1170" s="261" t="s">
        <v>1325</v>
      </c>
      <c r="F1170" s="121" t="s">
        <v>7104</v>
      </c>
      <c r="G1170" s="359"/>
      <c r="H1170" s="121" t="s">
        <v>7410</v>
      </c>
      <c r="I1170" s="359"/>
      <c r="J1170" s="121" t="s">
        <v>1262</v>
      </c>
      <c r="K1170" s="121" t="s">
        <v>7126</v>
      </c>
      <c r="L1170" s="430" t="s">
        <v>1256</v>
      </c>
      <c r="M1170" s="121" t="s">
        <v>7158</v>
      </c>
      <c r="N1170" s="430"/>
      <c r="O1170" s="433">
        <v>486</v>
      </c>
      <c r="P1170" s="433">
        <v>486</v>
      </c>
      <c r="Q1170" s="395" t="s">
        <v>7384</v>
      </c>
      <c r="R1170" s="431"/>
      <c r="S1170" s="431">
        <v>0</v>
      </c>
      <c r="T1170" s="431">
        <v>0</v>
      </c>
      <c r="U1170" s="433">
        <v>0</v>
      </c>
      <c r="V1170" s="433">
        <v>2916</v>
      </c>
      <c r="W1170" s="433">
        <v>2916</v>
      </c>
      <c r="X1170" s="433">
        <v>0</v>
      </c>
      <c r="Y1170" s="431">
        <v>486</v>
      </c>
      <c r="Z1170" s="431">
        <v>0</v>
      </c>
      <c r="AA1170" s="433">
        <v>486</v>
      </c>
      <c r="AB1170" s="433">
        <v>486</v>
      </c>
      <c r="AC1170" s="433">
        <v>0</v>
      </c>
      <c r="AD1170" s="431">
        <v>0</v>
      </c>
      <c r="AE1170" s="431">
        <v>0</v>
      </c>
      <c r="AF1170" s="431">
        <v>0</v>
      </c>
      <c r="AG1170" s="431">
        <v>0</v>
      </c>
      <c r="AH1170" s="431">
        <v>0</v>
      </c>
      <c r="AI1170" s="431">
        <v>0</v>
      </c>
      <c r="AJ1170" s="431">
        <v>0</v>
      </c>
      <c r="AK1170" s="431">
        <v>0</v>
      </c>
      <c r="AL1170" s="434">
        <v>0</v>
      </c>
      <c r="AM1170" s="433">
        <v>0</v>
      </c>
      <c r="AN1170" s="432">
        <v>0</v>
      </c>
      <c r="AO1170" s="431">
        <v>0</v>
      </c>
      <c r="AP1170" s="433">
        <v>0</v>
      </c>
      <c r="AQ1170" s="431">
        <v>0</v>
      </c>
    </row>
    <row r="1171" spans="1:43" ht="12.75" customHeight="1">
      <c r="A1171" s="157">
        <v>1187</v>
      </c>
      <c r="B1171" s="418">
        <v>42328</v>
      </c>
      <c r="C1171" s="430" t="s">
        <v>1321</v>
      </c>
      <c r="D1171" s="430" t="s">
        <v>1251</v>
      </c>
      <c r="E1171" s="261" t="s">
        <v>1321</v>
      </c>
      <c r="F1171" s="121" t="s">
        <v>7101</v>
      </c>
      <c r="G1171" s="359"/>
      <c r="H1171" s="121" t="s">
        <v>7306</v>
      </c>
      <c r="I1171" s="359"/>
      <c r="J1171" s="121" t="s">
        <v>7169</v>
      </c>
      <c r="K1171" s="121" t="s">
        <v>1259</v>
      </c>
      <c r="L1171" s="430" t="s">
        <v>1256</v>
      </c>
      <c r="M1171" s="121" t="s">
        <v>7158</v>
      </c>
      <c r="N1171" s="430"/>
      <c r="O1171" s="433">
        <v>50</v>
      </c>
      <c r="P1171" s="433">
        <v>50</v>
      </c>
      <c r="Q1171" s="395" t="s">
        <v>7384</v>
      </c>
      <c r="R1171" s="431"/>
      <c r="S1171" s="431">
        <v>0</v>
      </c>
      <c r="T1171" s="431">
        <v>0</v>
      </c>
      <c r="U1171" s="433">
        <v>50</v>
      </c>
      <c r="V1171" s="433">
        <v>150</v>
      </c>
      <c r="W1171" s="433">
        <v>300</v>
      </c>
      <c r="X1171" s="433">
        <v>50</v>
      </c>
      <c r="Y1171" s="431">
        <v>50</v>
      </c>
      <c r="Z1171" s="431">
        <v>0</v>
      </c>
      <c r="AA1171" s="433">
        <v>50</v>
      </c>
      <c r="AB1171" s="433">
        <v>50</v>
      </c>
      <c r="AC1171" s="433">
        <v>50</v>
      </c>
      <c r="AD1171" s="431">
        <v>0</v>
      </c>
      <c r="AE1171" s="431">
        <v>0</v>
      </c>
      <c r="AF1171" s="431">
        <v>0</v>
      </c>
      <c r="AG1171" s="431">
        <v>0</v>
      </c>
      <c r="AH1171" s="431">
        <v>0</v>
      </c>
      <c r="AI1171" s="431">
        <v>0</v>
      </c>
      <c r="AJ1171" s="431">
        <v>0</v>
      </c>
      <c r="AK1171" s="431">
        <v>0</v>
      </c>
      <c r="AL1171" s="434">
        <v>0</v>
      </c>
      <c r="AM1171" s="433">
        <v>0</v>
      </c>
      <c r="AN1171" s="432">
        <v>0</v>
      </c>
      <c r="AO1171" s="431">
        <v>0</v>
      </c>
      <c r="AP1171" s="433">
        <v>0</v>
      </c>
      <c r="AQ1171" s="431">
        <v>0</v>
      </c>
    </row>
    <row r="1172" spans="1:43" ht="12.75" customHeight="1">
      <c r="A1172" s="157">
        <v>1188</v>
      </c>
      <c r="B1172" s="418">
        <v>42328</v>
      </c>
      <c r="C1172" s="430" t="s">
        <v>1321</v>
      </c>
      <c r="D1172" s="430" t="s">
        <v>1251</v>
      </c>
      <c r="E1172" s="261" t="s">
        <v>1321</v>
      </c>
      <c r="F1172" s="121" t="s">
        <v>7101</v>
      </c>
      <c r="G1172" s="359"/>
      <c r="H1172" s="121" t="s">
        <v>7299</v>
      </c>
      <c r="I1172" s="359"/>
      <c r="J1172" s="121" t="s">
        <v>7170</v>
      </c>
      <c r="K1172" s="121" t="s">
        <v>1259</v>
      </c>
      <c r="L1172" s="430" t="s">
        <v>1256</v>
      </c>
      <c r="M1172" s="121" t="s">
        <v>7158</v>
      </c>
      <c r="N1172" s="430"/>
      <c r="O1172" s="433">
        <v>75</v>
      </c>
      <c r="P1172" s="433">
        <v>75</v>
      </c>
      <c r="Q1172" s="395" t="s">
        <v>7384</v>
      </c>
      <c r="R1172" s="431"/>
      <c r="S1172" s="431">
        <v>0</v>
      </c>
      <c r="T1172" s="431">
        <v>0</v>
      </c>
      <c r="U1172" s="433">
        <v>75</v>
      </c>
      <c r="V1172" s="433">
        <v>225</v>
      </c>
      <c r="W1172" s="433">
        <v>450</v>
      </c>
      <c r="X1172" s="433">
        <v>75</v>
      </c>
      <c r="Y1172" s="431">
        <v>75</v>
      </c>
      <c r="Z1172" s="431">
        <v>0</v>
      </c>
      <c r="AA1172" s="433">
        <v>75</v>
      </c>
      <c r="AB1172" s="433">
        <v>75</v>
      </c>
      <c r="AC1172" s="433">
        <v>75</v>
      </c>
      <c r="AD1172" s="431">
        <v>0</v>
      </c>
      <c r="AE1172" s="431">
        <v>0</v>
      </c>
      <c r="AF1172" s="431">
        <v>0</v>
      </c>
      <c r="AG1172" s="431">
        <v>0</v>
      </c>
      <c r="AH1172" s="431">
        <v>0</v>
      </c>
      <c r="AI1172" s="431">
        <v>0</v>
      </c>
      <c r="AJ1172" s="431">
        <v>0</v>
      </c>
      <c r="AK1172" s="431">
        <v>0</v>
      </c>
      <c r="AL1172" s="434">
        <v>0</v>
      </c>
      <c r="AM1172" s="433">
        <v>0</v>
      </c>
      <c r="AN1172" s="432">
        <v>0</v>
      </c>
      <c r="AO1172" s="431">
        <v>0</v>
      </c>
      <c r="AP1172" s="433">
        <v>0</v>
      </c>
      <c r="AQ1172" s="431">
        <v>0</v>
      </c>
    </row>
    <row r="1173" spans="1:43" ht="12.75" customHeight="1">
      <c r="A1173" s="157">
        <v>1189</v>
      </c>
      <c r="B1173" s="418">
        <v>42328</v>
      </c>
      <c r="C1173" s="430" t="s">
        <v>1321</v>
      </c>
      <c r="D1173" s="430" t="s">
        <v>1251</v>
      </c>
      <c r="E1173" s="261" t="s">
        <v>1321</v>
      </c>
      <c r="F1173" s="121" t="s">
        <v>7101</v>
      </c>
      <c r="G1173" s="359"/>
      <c r="H1173" s="121" t="s">
        <v>7314</v>
      </c>
      <c r="I1173" s="359"/>
      <c r="J1173" s="121" t="s">
        <v>1262</v>
      </c>
      <c r="K1173" s="121" t="s">
        <v>1259</v>
      </c>
      <c r="L1173" s="430" t="s">
        <v>1256</v>
      </c>
      <c r="M1173" s="121" t="s">
        <v>7158</v>
      </c>
      <c r="N1173" s="430"/>
      <c r="O1173" s="433">
        <v>10</v>
      </c>
      <c r="P1173" s="433">
        <v>10</v>
      </c>
      <c r="Q1173" s="395" t="s">
        <v>7384</v>
      </c>
      <c r="R1173" s="431"/>
      <c r="S1173" s="431">
        <v>0</v>
      </c>
      <c r="T1173" s="431">
        <v>0</v>
      </c>
      <c r="U1173" s="433">
        <v>10</v>
      </c>
      <c r="V1173" s="433">
        <v>30</v>
      </c>
      <c r="W1173" s="433">
        <v>60</v>
      </c>
      <c r="X1173" s="433">
        <v>10</v>
      </c>
      <c r="Y1173" s="431">
        <v>10</v>
      </c>
      <c r="Z1173" s="431">
        <v>0</v>
      </c>
      <c r="AA1173" s="433">
        <v>10</v>
      </c>
      <c r="AB1173" s="433">
        <v>10</v>
      </c>
      <c r="AC1173" s="433">
        <v>10</v>
      </c>
      <c r="AD1173" s="431">
        <v>0</v>
      </c>
      <c r="AE1173" s="431">
        <v>0</v>
      </c>
      <c r="AF1173" s="431">
        <v>0</v>
      </c>
      <c r="AG1173" s="431">
        <v>0</v>
      </c>
      <c r="AH1173" s="431">
        <v>0</v>
      </c>
      <c r="AI1173" s="431">
        <v>0</v>
      </c>
      <c r="AJ1173" s="431">
        <v>0</v>
      </c>
      <c r="AK1173" s="431">
        <v>0</v>
      </c>
      <c r="AL1173" s="434">
        <v>0</v>
      </c>
      <c r="AM1173" s="433">
        <v>0</v>
      </c>
      <c r="AN1173" s="432">
        <v>0</v>
      </c>
      <c r="AO1173" s="431">
        <v>0</v>
      </c>
      <c r="AP1173" s="433">
        <v>0</v>
      </c>
      <c r="AQ1173" s="431">
        <v>0</v>
      </c>
    </row>
    <row r="1174" spans="1:43" ht="12.75" customHeight="1">
      <c r="A1174" s="157">
        <v>1190</v>
      </c>
      <c r="B1174" s="418">
        <v>42328</v>
      </c>
      <c r="C1174" s="430" t="s">
        <v>1321</v>
      </c>
      <c r="D1174" s="430" t="s">
        <v>1251</v>
      </c>
      <c r="E1174" s="261" t="s">
        <v>1321</v>
      </c>
      <c r="F1174" s="121" t="s">
        <v>7089</v>
      </c>
      <c r="G1174" s="359"/>
      <c r="H1174" s="121" t="s">
        <v>7411</v>
      </c>
      <c r="I1174" s="359"/>
      <c r="J1174" s="121" t="s">
        <v>7168</v>
      </c>
      <c r="K1174" s="121" t="s">
        <v>7126</v>
      </c>
      <c r="L1174" s="430" t="s">
        <v>1256</v>
      </c>
      <c r="M1174" s="121" t="s">
        <v>7158</v>
      </c>
      <c r="N1174" s="430"/>
      <c r="O1174" s="433">
        <v>349</v>
      </c>
      <c r="P1174" s="433">
        <v>349</v>
      </c>
      <c r="Q1174" s="395" t="s">
        <v>7384</v>
      </c>
      <c r="R1174" s="431"/>
      <c r="S1174" s="431">
        <v>0</v>
      </c>
      <c r="T1174" s="431">
        <v>0</v>
      </c>
      <c r="U1174" s="433">
        <v>349</v>
      </c>
      <c r="V1174" s="433">
        <v>0</v>
      </c>
      <c r="W1174" s="433">
        <v>2094</v>
      </c>
      <c r="X1174" s="433">
        <v>349</v>
      </c>
      <c r="Y1174" s="431">
        <v>349</v>
      </c>
      <c r="Z1174" s="431">
        <v>0</v>
      </c>
      <c r="AA1174" s="433">
        <v>349</v>
      </c>
      <c r="AB1174" s="433">
        <v>0</v>
      </c>
      <c r="AC1174" s="433">
        <v>0</v>
      </c>
      <c r="AD1174" s="431">
        <v>0</v>
      </c>
      <c r="AE1174" s="431">
        <v>0</v>
      </c>
      <c r="AF1174" s="431">
        <v>0</v>
      </c>
      <c r="AG1174" s="431">
        <v>0</v>
      </c>
      <c r="AH1174" s="431">
        <v>0</v>
      </c>
      <c r="AI1174" s="431">
        <v>0</v>
      </c>
      <c r="AJ1174" s="431">
        <v>0</v>
      </c>
      <c r="AK1174" s="431">
        <v>0</v>
      </c>
      <c r="AL1174" s="434">
        <v>0</v>
      </c>
      <c r="AM1174" s="433">
        <v>0</v>
      </c>
      <c r="AN1174" s="432">
        <v>0</v>
      </c>
      <c r="AO1174" s="431">
        <v>0</v>
      </c>
      <c r="AP1174" s="433">
        <v>0</v>
      </c>
      <c r="AQ1174" s="431">
        <v>0</v>
      </c>
    </row>
    <row r="1175" spans="1:43" ht="12.75" customHeight="1">
      <c r="A1175" s="157">
        <v>1191</v>
      </c>
      <c r="B1175" s="418">
        <v>42329</v>
      </c>
      <c r="C1175" s="430" t="s">
        <v>1321</v>
      </c>
      <c r="D1175" s="430" t="s">
        <v>1251</v>
      </c>
      <c r="E1175" s="261" t="s">
        <v>1308</v>
      </c>
      <c r="F1175" s="121" t="s">
        <v>1347</v>
      </c>
      <c r="G1175" s="359"/>
      <c r="H1175" s="121" t="s">
        <v>7409</v>
      </c>
      <c r="I1175" s="359"/>
      <c r="J1175" s="121" t="s">
        <v>1262</v>
      </c>
      <c r="K1175" s="121" t="s">
        <v>7126</v>
      </c>
      <c r="L1175" s="430" t="s">
        <v>1256</v>
      </c>
      <c r="M1175" s="121" t="s">
        <v>7158</v>
      </c>
      <c r="N1175" s="430"/>
      <c r="O1175" s="44">
        <v>581</v>
      </c>
      <c r="P1175" s="44"/>
      <c r="Q1175" s="395" t="s">
        <v>7384</v>
      </c>
      <c r="R1175" s="431"/>
      <c r="S1175" s="431">
        <v>0</v>
      </c>
      <c r="T1175" s="431">
        <v>0</v>
      </c>
      <c r="U1175" s="433">
        <v>0</v>
      </c>
      <c r="V1175" s="433">
        <v>652</v>
      </c>
      <c r="W1175" s="433">
        <v>827</v>
      </c>
      <c r="X1175" s="433">
        <v>0</v>
      </c>
      <c r="Y1175" s="431">
        <v>0</v>
      </c>
      <c r="Z1175" s="431">
        <v>0</v>
      </c>
      <c r="AA1175" s="433">
        <v>196</v>
      </c>
      <c r="AB1175" s="433">
        <v>0</v>
      </c>
      <c r="AC1175" s="433">
        <v>0</v>
      </c>
      <c r="AD1175" s="431">
        <v>0</v>
      </c>
      <c r="AE1175" s="431">
        <v>0</v>
      </c>
      <c r="AF1175" s="431">
        <v>0</v>
      </c>
      <c r="AG1175" s="431">
        <v>0</v>
      </c>
      <c r="AH1175" s="431">
        <v>0</v>
      </c>
      <c r="AI1175" s="431">
        <v>0</v>
      </c>
      <c r="AJ1175" s="431">
        <v>0</v>
      </c>
      <c r="AK1175" s="431">
        <v>0</v>
      </c>
      <c r="AL1175" s="434">
        <v>0</v>
      </c>
      <c r="AM1175" s="433">
        <v>0</v>
      </c>
      <c r="AN1175" s="432">
        <v>0</v>
      </c>
      <c r="AO1175" s="431">
        <v>0</v>
      </c>
      <c r="AP1175" s="433">
        <v>0</v>
      </c>
      <c r="AQ1175" s="431">
        <v>0</v>
      </c>
    </row>
    <row r="1176" spans="1:43" ht="12.75" customHeight="1">
      <c r="A1176" s="157">
        <v>1192</v>
      </c>
      <c r="B1176" s="418">
        <v>42329</v>
      </c>
      <c r="C1176" s="430" t="s">
        <v>1321</v>
      </c>
      <c r="D1176" s="430" t="s">
        <v>1251</v>
      </c>
      <c r="E1176" s="261" t="s">
        <v>1321</v>
      </c>
      <c r="F1176" s="121" t="s">
        <v>7089</v>
      </c>
      <c r="G1176" s="359"/>
      <c r="H1176" s="121" t="s">
        <v>7411</v>
      </c>
      <c r="I1176" s="359"/>
      <c r="J1176" s="121" t="s">
        <v>7166</v>
      </c>
      <c r="K1176" s="121" t="s">
        <v>7126</v>
      </c>
      <c r="L1176" s="430" t="s">
        <v>1256</v>
      </c>
      <c r="M1176" s="121" t="s">
        <v>7158</v>
      </c>
      <c r="N1176" s="430"/>
      <c r="O1176" s="433">
        <v>9</v>
      </c>
      <c r="P1176" s="433">
        <v>9</v>
      </c>
      <c r="Q1176" s="395" t="s">
        <v>7384</v>
      </c>
      <c r="R1176" s="431"/>
      <c r="S1176" s="431">
        <v>0</v>
      </c>
      <c r="T1176" s="431">
        <v>0</v>
      </c>
      <c r="U1176" s="433">
        <v>9</v>
      </c>
      <c r="V1176" s="433">
        <v>0</v>
      </c>
      <c r="W1176" s="433">
        <v>54</v>
      </c>
      <c r="X1176" s="433">
        <v>9</v>
      </c>
      <c r="Y1176" s="431">
        <v>9</v>
      </c>
      <c r="Z1176" s="431">
        <v>0</v>
      </c>
      <c r="AA1176" s="433">
        <v>9</v>
      </c>
      <c r="AB1176" s="433">
        <v>0</v>
      </c>
      <c r="AC1176" s="433">
        <v>0</v>
      </c>
      <c r="AD1176" s="431">
        <v>0</v>
      </c>
      <c r="AE1176" s="431">
        <v>0</v>
      </c>
      <c r="AF1176" s="431">
        <v>0</v>
      </c>
      <c r="AG1176" s="431">
        <v>0</v>
      </c>
      <c r="AH1176" s="431">
        <v>0</v>
      </c>
      <c r="AI1176" s="431">
        <v>0</v>
      </c>
      <c r="AJ1176" s="431">
        <v>0</v>
      </c>
      <c r="AK1176" s="431">
        <v>0</v>
      </c>
      <c r="AL1176" s="434">
        <v>0</v>
      </c>
      <c r="AM1176" s="433">
        <v>0</v>
      </c>
      <c r="AN1176" s="432">
        <v>0</v>
      </c>
      <c r="AO1176" s="431">
        <v>0</v>
      </c>
      <c r="AP1176" s="433">
        <v>0</v>
      </c>
      <c r="AQ1176" s="431">
        <v>0</v>
      </c>
    </row>
    <row r="1177" spans="1:43" ht="12.75" customHeight="1">
      <c r="A1177" s="157">
        <v>1193</v>
      </c>
      <c r="B1177" s="418">
        <v>42329</v>
      </c>
      <c r="C1177" s="430" t="s">
        <v>1321</v>
      </c>
      <c r="D1177" s="430" t="s">
        <v>1251</v>
      </c>
      <c r="E1177" s="261" t="s">
        <v>1321</v>
      </c>
      <c r="F1177" s="121" t="s">
        <v>7089</v>
      </c>
      <c r="G1177" s="359"/>
      <c r="H1177" s="121" t="s">
        <v>7364</v>
      </c>
      <c r="I1177" s="359"/>
      <c r="J1177" s="121" t="s">
        <v>7166</v>
      </c>
      <c r="K1177" s="121" t="s">
        <v>7126</v>
      </c>
      <c r="L1177" s="430" t="s">
        <v>1256</v>
      </c>
      <c r="M1177" s="121" t="s">
        <v>7158</v>
      </c>
      <c r="N1177" s="430"/>
      <c r="O1177" s="433">
        <v>13</v>
      </c>
      <c r="P1177" s="433">
        <v>13</v>
      </c>
      <c r="Q1177" s="395" t="s">
        <v>7384</v>
      </c>
      <c r="R1177" s="431"/>
      <c r="S1177" s="431">
        <v>0</v>
      </c>
      <c r="T1177" s="431">
        <v>0</v>
      </c>
      <c r="U1177" s="433">
        <v>13</v>
      </c>
      <c r="V1177" s="433">
        <v>0</v>
      </c>
      <c r="W1177" s="433">
        <v>78</v>
      </c>
      <c r="X1177" s="433">
        <v>13</v>
      </c>
      <c r="Y1177" s="431">
        <v>13</v>
      </c>
      <c r="Z1177" s="431">
        <v>0</v>
      </c>
      <c r="AA1177" s="433">
        <v>13</v>
      </c>
      <c r="AB1177" s="433">
        <v>0</v>
      </c>
      <c r="AC1177" s="433">
        <v>0</v>
      </c>
      <c r="AD1177" s="431">
        <v>0</v>
      </c>
      <c r="AE1177" s="431">
        <v>0</v>
      </c>
      <c r="AF1177" s="431">
        <v>0</v>
      </c>
      <c r="AG1177" s="431">
        <v>0</v>
      </c>
      <c r="AH1177" s="431">
        <v>0</v>
      </c>
      <c r="AI1177" s="431">
        <v>0</v>
      </c>
      <c r="AJ1177" s="431">
        <v>0</v>
      </c>
      <c r="AK1177" s="431">
        <v>0</v>
      </c>
      <c r="AL1177" s="434">
        <v>0</v>
      </c>
      <c r="AM1177" s="433">
        <v>0</v>
      </c>
      <c r="AN1177" s="432">
        <v>0</v>
      </c>
      <c r="AO1177" s="431">
        <v>0</v>
      </c>
      <c r="AP1177" s="433">
        <v>0</v>
      </c>
      <c r="AQ1177" s="431">
        <v>0</v>
      </c>
    </row>
    <row r="1178" spans="1:43" ht="12.75" customHeight="1">
      <c r="A1178" s="157">
        <v>1194</v>
      </c>
      <c r="B1178" s="418">
        <v>42329</v>
      </c>
      <c r="C1178" s="430" t="s">
        <v>1321</v>
      </c>
      <c r="D1178" s="430" t="s">
        <v>1251</v>
      </c>
      <c r="E1178" s="261" t="s">
        <v>1321</v>
      </c>
      <c r="F1178" s="121" t="s">
        <v>7089</v>
      </c>
      <c r="G1178" s="359"/>
      <c r="H1178" s="121" t="s">
        <v>7412</v>
      </c>
      <c r="I1178" s="359"/>
      <c r="J1178" s="121" t="s">
        <v>7166</v>
      </c>
      <c r="K1178" s="121" t="s">
        <v>7126</v>
      </c>
      <c r="L1178" s="430" t="s">
        <v>1256</v>
      </c>
      <c r="M1178" s="121" t="s">
        <v>7158</v>
      </c>
      <c r="N1178" s="430"/>
      <c r="O1178" s="433">
        <v>80</v>
      </c>
      <c r="P1178" s="433">
        <v>80</v>
      </c>
      <c r="Q1178" s="395" t="s">
        <v>7384</v>
      </c>
      <c r="R1178" s="431"/>
      <c r="S1178" s="431">
        <v>0</v>
      </c>
      <c r="T1178" s="431">
        <v>0</v>
      </c>
      <c r="U1178" s="433">
        <v>80</v>
      </c>
      <c r="V1178" s="433">
        <v>0</v>
      </c>
      <c r="W1178" s="433">
        <v>480</v>
      </c>
      <c r="X1178" s="433">
        <v>80</v>
      </c>
      <c r="Y1178" s="431">
        <v>80</v>
      </c>
      <c r="Z1178" s="431">
        <v>0</v>
      </c>
      <c r="AA1178" s="433">
        <v>80</v>
      </c>
      <c r="AB1178" s="433">
        <v>0</v>
      </c>
      <c r="AC1178" s="433">
        <v>0</v>
      </c>
      <c r="AD1178" s="431">
        <v>0</v>
      </c>
      <c r="AE1178" s="431">
        <v>0</v>
      </c>
      <c r="AF1178" s="431">
        <v>0</v>
      </c>
      <c r="AG1178" s="431">
        <v>0</v>
      </c>
      <c r="AH1178" s="431">
        <v>0</v>
      </c>
      <c r="AI1178" s="431">
        <v>0</v>
      </c>
      <c r="AJ1178" s="431">
        <v>0</v>
      </c>
      <c r="AK1178" s="431">
        <v>0</v>
      </c>
      <c r="AL1178" s="434">
        <v>0</v>
      </c>
      <c r="AM1178" s="433">
        <v>0</v>
      </c>
      <c r="AN1178" s="432">
        <v>0</v>
      </c>
      <c r="AO1178" s="431">
        <v>0</v>
      </c>
      <c r="AP1178" s="433">
        <v>0</v>
      </c>
      <c r="AQ1178" s="431">
        <v>0</v>
      </c>
    </row>
    <row r="1179" spans="1:43" ht="12.75" customHeight="1">
      <c r="A1179" s="157">
        <v>1195</v>
      </c>
      <c r="B1179" s="418">
        <v>42329</v>
      </c>
      <c r="C1179" s="430" t="s">
        <v>1321</v>
      </c>
      <c r="D1179" s="430" t="s">
        <v>1251</v>
      </c>
      <c r="E1179" s="467" t="s">
        <v>1321</v>
      </c>
      <c r="F1179" s="468" t="s">
        <v>7089</v>
      </c>
      <c r="G1179" s="359"/>
      <c r="H1179" s="468" t="s">
        <v>7411</v>
      </c>
      <c r="I1179" s="359"/>
      <c r="J1179" s="468" t="s">
        <v>7166</v>
      </c>
      <c r="K1179" s="468" t="s">
        <v>7126</v>
      </c>
      <c r="L1179" s="430" t="s">
        <v>1256</v>
      </c>
      <c r="M1179" s="468" t="s">
        <v>7158</v>
      </c>
      <c r="N1179" s="430"/>
      <c r="O1179" s="433">
        <v>6</v>
      </c>
      <c r="P1179" s="433">
        <v>6</v>
      </c>
      <c r="Q1179" s="469" t="s">
        <v>7384</v>
      </c>
      <c r="R1179" s="431"/>
      <c r="S1179" s="431">
        <v>0</v>
      </c>
      <c r="T1179" s="431">
        <v>0</v>
      </c>
      <c r="U1179" s="433">
        <v>6</v>
      </c>
      <c r="V1179" s="433">
        <v>0</v>
      </c>
      <c r="W1179" s="433">
        <v>0</v>
      </c>
      <c r="X1179" s="433">
        <v>6</v>
      </c>
      <c r="Y1179" s="431">
        <v>6</v>
      </c>
      <c r="Z1179" s="431">
        <v>0</v>
      </c>
      <c r="AA1179" s="433">
        <v>6</v>
      </c>
      <c r="AB1179" s="433">
        <v>0</v>
      </c>
      <c r="AC1179" s="433">
        <v>6</v>
      </c>
      <c r="AD1179" s="431">
        <v>0</v>
      </c>
      <c r="AE1179" s="431">
        <v>0</v>
      </c>
      <c r="AF1179" s="431">
        <v>0</v>
      </c>
      <c r="AG1179" s="431">
        <v>0</v>
      </c>
      <c r="AH1179" s="431">
        <v>0</v>
      </c>
      <c r="AI1179" s="431">
        <v>0</v>
      </c>
      <c r="AJ1179" s="431">
        <v>0</v>
      </c>
      <c r="AK1179" s="431">
        <v>0</v>
      </c>
      <c r="AL1179" s="434">
        <v>0</v>
      </c>
      <c r="AM1179" s="433">
        <v>0</v>
      </c>
      <c r="AN1179" s="432">
        <v>0</v>
      </c>
      <c r="AO1179" s="431">
        <v>0</v>
      </c>
      <c r="AP1179" s="433">
        <v>0</v>
      </c>
      <c r="AQ1179" s="431">
        <v>0</v>
      </c>
    </row>
    <row r="1180" spans="1:43" ht="12.75" customHeight="1">
      <c r="A1180" s="157">
        <v>1196</v>
      </c>
      <c r="B1180" s="418">
        <v>42329</v>
      </c>
      <c r="C1180" s="430" t="s">
        <v>1321</v>
      </c>
      <c r="D1180" s="430" t="s">
        <v>1251</v>
      </c>
      <c r="E1180" s="261" t="s">
        <v>1321</v>
      </c>
      <c r="F1180" s="121" t="s">
        <v>7089</v>
      </c>
      <c r="G1180" s="359"/>
      <c r="H1180" s="121" t="s">
        <v>7364</v>
      </c>
      <c r="I1180" s="359"/>
      <c r="J1180" s="121" t="s">
        <v>7166</v>
      </c>
      <c r="K1180" s="121" t="s">
        <v>7126</v>
      </c>
      <c r="L1180" s="430" t="s">
        <v>1256</v>
      </c>
      <c r="M1180" s="121" t="s">
        <v>7158</v>
      </c>
      <c r="N1180" s="430"/>
      <c r="O1180" s="433">
        <v>89</v>
      </c>
      <c r="P1180" s="433">
        <v>89</v>
      </c>
      <c r="Q1180" s="395" t="s">
        <v>7384</v>
      </c>
      <c r="R1180" s="431"/>
      <c r="S1180" s="431">
        <v>0</v>
      </c>
      <c r="T1180" s="431">
        <v>0</v>
      </c>
      <c r="U1180" s="433">
        <v>89</v>
      </c>
      <c r="V1180" s="433">
        <v>0</v>
      </c>
      <c r="W1180" s="433">
        <v>534</v>
      </c>
      <c r="X1180" s="433">
        <v>89</v>
      </c>
      <c r="Y1180" s="431">
        <v>89</v>
      </c>
      <c r="Z1180" s="431">
        <v>0</v>
      </c>
      <c r="AA1180" s="433">
        <v>89</v>
      </c>
      <c r="AB1180" s="433">
        <v>0</v>
      </c>
      <c r="AC1180" s="433">
        <v>0</v>
      </c>
      <c r="AD1180" s="431">
        <v>0</v>
      </c>
      <c r="AE1180" s="431">
        <v>0</v>
      </c>
      <c r="AF1180" s="431">
        <v>0</v>
      </c>
      <c r="AG1180" s="431">
        <v>0</v>
      </c>
      <c r="AH1180" s="431">
        <v>0</v>
      </c>
      <c r="AI1180" s="431">
        <v>0</v>
      </c>
      <c r="AJ1180" s="431">
        <v>0</v>
      </c>
      <c r="AK1180" s="431">
        <v>0</v>
      </c>
      <c r="AL1180" s="434">
        <v>0</v>
      </c>
      <c r="AM1180" s="433">
        <v>0</v>
      </c>
      <c r="AN1180" s="432">
        <v>0</v>
      </c>
      <c r="AO1180" s="431">
        <v>0</v>
      </c>
      <c r="AP1180" s="433">
        <v>0</v>
      </c>
      <c r="AQ1180" s="431">
        <v>0</v>
      </c>
    </row>
    <row r="1181" spans="1:43" ht="12.75" customHeight="1">
      <c r="A1181" s="157">
        <v>1197</v>
      </c>
      <c r="B1181" s="418">
        <v>42329</v>
      </c>
      <c r="C1181" s="430" t="s">
        <v>1321</v>
      </c>
      <c r="D1181" s="430" t="s">
        <v>1251</v>
      </c>
      <c r="E1181" s="261" t="s">
        <v>1321</v>
      </c>
      <c r="F1181" s="121" t="s">
        <v>7089</v>
      </c>
      <c r="G1181" s="359"/>
      <c r="H1181" s="121" t="s">
        <v>7411</v>
      </c>
      <c r="I1181" s="359"/>
      <c r="J1181" s="121" t="s">
        <v>7166</v>
      </c>
      <c r="K1181" s="121" t="s">
        <v>7126</v>
      </c>
      <c r="L1181" s="430" t="s">
        <v>1256</v>
      </c>
      <c r="M1181" s="121" t="s">
        <v>7158</v>
      </c>
      <c r="N1181" s="430"/>
      <c r="O1181" s="433">
        <v>25</v>
      </c>
      <c r="P1181" s="433">
        <v>25</v>
      </c>
      <c r="Q1181" s="395" t="s">
        <v>7384</v>
      </c>
      <c r="R1181" s="431"/>
      <c r="S1181" s="431">
        <v>0</v>
      </c>
      <c r="T1181" s="431">
        <v>0</v>
      </c>
      <c r="U1181" s="433">
        <v>25</v>
      </c>
      <c r="V1181" s="433">
        <v>0</v>
      </c>
      <c r="W1181" s="433">
        <v>125</v>
      </c>
      <c r="X1181" s="433">
        <v>25</v>
      </c>
      <c r="Y1181" s="431">
        <v>25</v>
      </c>
      <c r="Z1181" s="431">
        <v>0</v>
      </c>
      <c r="AA1181" s="433">
        <v>25</v>
      </c>
      <c r="AB1181" s="433">
        <v>0</v>
      </c>
      <c r="AC1181" s="433">
        <v>0</v>
      </c>
      <c r="AD1181" s="431">
        <v>0</v>
      </c>
      <c r="AE1181" s="431">
        <v>0</v>
      </c>
      <c r="AF1181" s="431">
        <v>0</v>
      </c>
      <c r="AG1181" s="431">
        <v>0</v>
      </c>
      <c r="AH1181" s="431">
        <v>0</v>
      </c>
      <c r="AI1181" s="431">
        <v>0</v>
      </c>
      <c r="AJ1181" s="431">
        <v>0</v>
      </c>
      <c r="AK1181" s="431">
        <v>0</v>
      </c>
      <c r="AL1181" s="434">
        <v>0</v>
      </c>
      <c r="AM1181" s="433">
        <v>0</v>
      </c>
      <c r="AN1181" s="432">
        <v>0</v>
      </c>
      <c r="AO1181" s="431">
        <v>0</v>
      </c>
      <c r="AP1181" s="433">
        <v>0</v>
      </c>
      <c r="AQ1181" s="431">
        <v>0</v>
      </c>
    </row>
    <row r="1182" spans="1:43" ht="12.75" customHeight="1">
      <c r="A1182" s="157">
        <v>1198</v>
      </c>
      <c r="B1182" s="418">
        <v>42329</v>
      </c>
      <c r="C1182" s="430" t="s">
        <v>1321</v>
      </c>
      <c r="D1182" s="430" t="s">
        <v>1251</v>
      </c>
      <c r="E1182" s="261" t="s">
        <v>1321</v>
      </c>
      <c r="F1182" s="121" t="s">
        <v>7089</v>
      </c>
      <c r="G1182" s="359"/>
      <c r="H1182" s="121" t="s">
        <v>7364</v>
      </c>
      <c r="I1182" s="359"/>
      <c r="J1182" s="121" t="s">
        <v>7166</v>
      </c>
      <c r="K1182" s="121" t="s">
        <v>7126</v>
      </c>
      <c r="L1182" s="430" t="s">
        <v>1256</v>
      </c>
      <c r="M1182" s="121" t="s">
        <v>7158</v>
      </c>
      <c r="N1182" s="430"/>
      <c r="O1182" s="433">
        <v>32</v>
      </c>
      <c r="P1182" s="433">
        <v>32</v>
      </c>
      <c r="Q1182" s="395" t="s">
        <v>7384</v>
      </c>
      <c r="R1182" s="431"/>
      <c r="S1182" s="431">
        <v>0</v>
      </c>
      <c r="T1182" s="431">
        <v>0</v>
      </c>
      <c r="U1182" s="433">
        <v>32</v>
      </c>
      <c r="V1182" s="433">
        <v>0</v>
      </c>
      <c r="W1182" s="433">
        <v>192</v>
      </c>
      <c r="X1182" s="433">
        <v>32</v>
      </c>
      <c r="Y1182" s="431">
        <v>32</v>
      </c>
      <c r="Z1182" s="431">
        <v>0</v>
      </c>
      <c r="AA1182" s="433">
        <v>32</v>
      </c>
      <c r="AB1182" s="433">
        <v>0</v>
      </c>
      <c r="AC1182" s="433">
        <v>0</v>
      </c>
      <c r="AD1182" s="431">
        <v>0</v>
      </c>
      <c r="AE1182" s="431">
        <v>0</v>
      </c>
      <c r="AF1182" s="431">
        <v>0</v>
      </c>
      <c r="AG1182" s="431">
        <v>0</v>
      </c>
      <c r="AH1182" s="431">
        <v>0</v>
      </c>
      <c r="AI1182" s="431">
        <v>0</v>
      </c>
      <c r="AJ1182" s="431">
        <v>0</v>
      </c>
      <c r="AK1182" s="431">
        <v>0</v>
      </c>
      <c r="AL1182" s="434">
        <v>0</v>
      </c>
      <c r="AM1182" s="433">
        <v>0</v>
      </c>
      <c r="AN1182" s="432">
        <v>0</v>
      </c>
      <c r="AO1182" s="431">
        <v>0</v>
      </c>
      <c r="AP1182" s="433">
        <v>0</v>
      </c>
      <c r="AQ1182" s="431">
        <v>0</v>
      </c>
    </row>
    <row r="1183" spans="1:43" ht="12.75" customHeight="1">
      <c r="A1183" s="157">
        <v>1199</v>
      </c>
      <c r="B1183" s="418">
        <v>42329</v>
      </c>
      <c r="C1183" s="430" t="s">
        <v>1321</v>
      </c>
      <c r="D1183" s="430" t="s">
        <v>1251</v>
      </c>
      <c r="E1183" s="261" t="s">
        <v>1321</v>
      </c>
      <c r="F1183" s="121" t="s">
        <v>7089</v>
      </c>
      <c r="G1183" s="359"/>
      <c r="H1183" s="121" t="s">
        <v>7364</v>
      </c>
      <c r="I1183" s="359"/>
      <c r="J1183" s="121" t="s">
        <v>7168</v>
      </c>
      <c r="K1183" s="121" t="s">
        <v>7126</v>
      </c>
      <c r="L1183" s="430" t="s">
        <v>1256</v>
      </c>
      <c r="M1183" s="121" t="s">
        <v>7158</v>
      </c>
      <c r="N1183" s="430"/>
      <c r="O1183" s="433">
        <v>27</v>
      </c>
      <c r="P1183" s="433">
        <v>27</v>
      </c>
      <c r="Q1183" s="395" t="s">
        <v>7384</v>
      </c>
      <c r="R1183" s="431"/>
      <c r="S1183" s="431">
        <v>0</v>
      </c>
      <c r="T1183" s="431">
        <v>0</v>
      </c>
      <c r="U1183" s="433">
        <v>27</v>
      </c>
      <c r="V1183" s="433">
        <v>0</v>
      </c>
      <c r="W1183" s="433">
        <v>162</v>
      </c>
      <c r="X1183" s="433">
        <v>27</v>
      </c>
      <c r="Y1183" s="431">
        <v>27</v>
      </c>
      <c r="Z1183" s="431">
        <v>0</v>
      </c>
      <c r="AA1183" s="433">
        <v>27</v>
      </c>
      <c r="AB1183" s="433">
        <v>0</v>
      </c>
      <c r="AC1183" s="433">
        <v>0</v>
      </c>
      <c r="AD1183" s="431">
        <v>0</v>
      </c>
      <c r="AE1183" s="431">
        <v>0</v>
      </c>
      <c r="AF1183" s="431">
        <v>0</v>
      </c>
      <c r="AG1183" s="431">
        <v>0</v>
      </c>
      <c r="AH1183" s="431">
        <v>0</v>
      </c>
      <c r="AI1183" s="431">
        <v>0</v>
      </c>
      <c r="AJ1183" s="431">
        <v>0</v>
      </c>
      <c r="AK1183" s="431">
        <v>0</v>
      </c>
      <c r="AL1183" s="434">
        <v>0</v>
      </c>
      <c r="AM1183" s="433">
        <v>0</v>
      </c>
      <c r="AN1183" s="432">
        <v>0</v>
      </c>
      <c r="AO1183" s="431">
        <v>0</v>
      </c>
      <c r="AP1183" s="433">
        <v>0</v>
      </c>
      <c r="AQ1183" s="431">
        <v>0</v>
      </c>
    </row>
    <row r="1184" spans="1:43" ht="12.75" customHeight="1">
      <c r="A1184" s="157">
        <v>1200</v>
      </c>
      <c r="B1184" s="418">
        <v>42329</v>
      </c>
      <c r="C1184" s="430" t="s">
        <v>1321</v>
      </c>
      <c r="D1184" s="430" t="s">
        <v>1251</v>
      </c>
      <c r="E1184" s="261" t="s">
        <v>1321</v>
      </c>
      <c r="F1184" s="121" t="s">
        <v>7089</v>
      </c>
      <c r="G1184" s="359"/>
      <c r="H1184" s="121" t="s">
        <v>7411</v>
      </c>
      <c r="I1184" s="359"/>
      <c r="J1184" s="121" t="s">
        <v>7166</v>
      </c>
      <c r="K1184" s="121" t="s">
        <v>7126</v>
      </c>
      <c r="L1184" s="430" t="s">
        <v>1256</v>
      </c>
      <c r="M1184" s="121" t="s">
        <v>7158</v>
      </c>
      <c r="N1184" s="430"/>
      <c r="O1184" s="433">
        <v>25</v>
      </c>
      <c r="P1184" s="433">
        <v>25</v>
      </c>
      <c r="Q1184" s="395" t="s">
        <v>7384</v>
      </c>
      <c r="R1184" s="431"/>
      <c r="S1184" s="431">
        <v>0</v>
      </c>
      <c r="T1184" s="431">
        <v>0</v>
      </c>
      <c r="U1184" s="433">
        <v>25</v>
      </c>
      <c r="V1184" s="433">
        <v>0</v>
      </c>
      <c r="W1184" s="433">
        <v>125</v>
      </c>
      <c r="X1184" s="433">
        <v>25</v>
      </c>
      <c r="Y1184" s="431">
        <v>25</v>
      </c>
      <c r="Z1184" s="431">
        <v>0</v>
      </c>
      <c r="AA1184" s="433">
        <v>25</v>
      </c>
      <c r="AB1184" s="433">
        <v>0</v>
      </c>
      <c r="AC1184" s="433">
        <v>0</v>
      </c>
      <c r="AD1184" s="431">
        <v>0</v>
      </c>
      <c r="AE1184" s="431">
        <v>0</v>
      </c>
      <c r="AF1184" s="431">
        <v>0</v>
      </c>
      <c r="AG1184" s="431">
        <v>0</v>
      </c>
      <c r="AH1184" s="431">
        <v>0</v>
      </c>
      <c r="AI1184" s="431">
        <v>0</v>
      </c>
      <c r="AJ1184" s="431">
        <v>0</v>
      </c>
      <c r="AK1184" s="431">
        <v>0</v>
      </c>
      <c r="AL1184" s="434">
        <v>0</v>
      </c>
      <c r="AM1184" s="433">
        <v>0</v>
      </c>
      <c r="AN1184" s="432">
        <v>0</v>
      </c>
      <c r="AO1184" s="431">
        <v>0</v>
      </c>
      <c r="AP1184" s="433">
        <v>0</v>
      </c>
      <c r="AQ1184" s="431">
        <v>0</v>
      </c>
    </row>
    <row r="1185" spans="1:43" ht="12.75" customHeight="1">
      <c r="A1185" s="157">
        <v>1201</v>
      </c>
      <c r="B1185" s="418">
        <v>42330</v>
      </c>
      <c r="C1185" s="430" t="s">
        <v>1321</v>
      </c>
      <c r="D1185" s="430" t="s">
        <v>1251</v>
      </c>
      <c r="E1185" s="261" t="s">
        <v>1321</v>
      </c>
      <c r="F1185" s="121" t="s">
        <v>1349</v>
      </c>
      <c r="G1185" s="359"/>
      <c r="H1185" s="121" t="s">
        <v>7280</v>
      </c>
      <c r="I1185" s="359"/>
      <c r="J1185" s="121" t="s">
        <v>1262</v>
      </c>
      <c r="K1185" s="121" t="s">
        <v>1259</v>
      </c>
      <c r="L1185" s="430" t="s">
        <v>1256</v>
      </c>
      <c r="M1185" s="121" t="s">
        <v>7158</v>
      </c>
      <c r="N1185" s="430"/>
      <c r="O1185" s="433">
        <v>250</v>
      </c>
      <c r="P1185" s="433">
        <v>250</v>
      </c>
      <c r="Q1185" s="395" t="s">
        <v>7384</v>
      </c>
      <c r="R1185" s="431"/>
      <c r="S1185" s="431">
        <v>0</v>
      </c>
      <c r="T1185" s="431">
        <v>0</v>
      </c>
      <c r="U1185" s="433">
        <v>250</v>
      </c>
      <c r="V1185" s="433">
        <v>750</v>
      </c>
      <c r="W1185" s="433">
        <v>1500</v>
      </c>
      <c r="X1185" s="433">
        <v>250</v>
      </c>
      <c r="Y1185" s="431">
        <v>250</v>
      </c>
      <c r="Z1185" s="431">
        <v>0</v>
      </c>
      <c r="AA1185" s="433">
        <v>250</v>
      </c>
      <c r="AB1185" s="433">
        <v>250</v>
      </c>
      <c r="AC1185" s="433">
        <v>250</v>
      </c>
      <c r="AD1185" s="431">
        <v>0</v>
      </c>
      <c r="AE1185" s="431">
        <v>0</v>
      </c>
      <c r="AF1185" s="431">
        <v>0</v>
      </c>
      <c r="AG1185" s="431">
        <v>0</v>
      </c>
      <c r="AH1185" s="431">
        <v>0</v>
      </c>
      <c r="AI1185" s="431">
        <v>0</v>
      </c>
      <c r="AJ1185" s="431">
        <v>0</v>
      </c>
      <c r="AK1185" s="431">
        <v>0</v>
      </c>
      <c r="AL1185" s="434">
        <v>0</v>
      </c>
      <c r="AM1185" s="433">
        <v>0</v>
      </c>
      <c r="AN1185" s="432">
        <v>0</v>
      </c>
      <c r="AO1185" s="431">
        <v>0</v>
      </c>
      <c r="AP1185" s="433">
        <v>0</v>
      </c>
      <c r="AQ1185" s="431">
        <v>0</v>
      </c>
    </row>
    <row r="1186" spans="1:43" ht="12.75" customHeight="1">
      <c r="A1186" s="157">
        <v>1202</v>
      </c>
      <c r="B1186" s="418">
        <v>42330</v>
      </c>
      <c r="C1186" s="430" t="s">
        <v>1321</v>
      </c>
      <c r="D1186" s="430" t="s">
        <v>1251</v>
      </c>
      <c r="E1186" s="261" t="s">
        <v>1321</v>
      </c>
      <c r="F1186" s="121" t="s">
        <v>1349</v>
      </c>
      <c r="G1186" s="359"/>
      <c r="H1186" s="121" t="s">
        <v>7280</v>
      </c>
      <c r="I1186" s="359"/>
      <c r="J1186" s="121" t="s">
        <v>7170</v>
      </c>
      <c r="K1186" s="121" t="s">
        <v>1259</v>
      </c>
      <c r="L1186" s="430" t="s">
        <v>1256</v>
      </c>
      <c r="M1186" s="121" t="s">
        <v>7158</v>
      </c>
      <c r="N1186" s="430"/>
      <c r="O1186" s="433">
        <v>175</v>
      </c>
      <c r="P1186" s="433">
        <v>175</v>
      </c>
      <c r="Q1186" s="395" t="s">
        <v>7384</v>
      </c>
      <c r="R1186" s="431"/>
      <c r="S1186" s="431">
        <v>0</v>
      </c>
      <c r="T1186" s="431">
        <v>0</v>
      </c>
      <c r="U1186" s="433">
        <v>175</v>
      </c>
      <c r="V1186" s="433">
        <v>525</v>
      </c>
      <c r="W1186" s="433">
        <v>1050</v>
      </c>
      <c r="X1186" s="433">
        <v>175</v>
      </c>
      <c r="Y1186" s="431">
        <v>175</v>
      </c>
      <c r="Z1186" s="431">
        <v>0</v>
      </c>
      <c r="AA1186" s="433">
        <v>175</v>
      </c>
      <c r="AB1186" s="433">
        <v>175</v>
      </c>
      <c r="AC1186" s="433">
        <v>175</v>
      </c>
      <c r="AD1186" s="431">
        <v>0</v>
      </c>
      <c r="AE1186" s="431">
        <v>0</v>
      </c>
      <c r="AF1186" s="431">
        <v>0</v>
      </c>
      <c r="AG1186" s="431">
        <v>0</v>
      </c>
      <c r="AH1186" s="431">
        <v>0</v>
      </c>
      <c r="AI1186" s="431">
        <v>0</v>
      </c>
      <c r="AJ1186" s="431">
        <v>0</v>
      </c>
      <c r="AK1186" s="431">
        <v>0</v>
      </c>
      <c r="AL1186" s="434">
        <v>0</v>
      </c>
      <c r="AM1186" s="433">
        <v>0</v>
      </c>
      <c r="AN1186" s="432">
        <v>0</v>
      </c>
      <c r="AO1186" s="431">
        <v>0</v>
      </c>
      <c r="AP1186" s="433">
        <v>0</v>
      </c>
      <c r="AQ1186" s="431">
        <v>0</v>
      </c>
    </row>
    <row r="1187" spans="1:43" ht="12.75" customHeight="1">
      <c r="A1187" s="157">
        <v>1203</v>
      </c>
      <c r="B1187" s="418">
        <v>42330</v>
      </c>
      <c r="C1187" s="430" t="s">
        <v>1321</v>
      </c>
      <c r="D1187" s="430" t="s">
        <v>1251</v>
      </c>
      <c r="E1187" s="261" t="s">
        <v>1321</v>
      </c>
      <c r="F1187" s="121" t="s">
        <v>7101</v>
      </c>
      <c r="G1187" s="359"/>
      <c r="H1187" s="121" t="s">
        <v>7354</v>
      </c>
      <c r="I1187" s="359"/>
      <c r="J1187" s="121" t="s">
        <v>7170</v>
      </c>
      <c r="K1187" s="121" t="s">
        <v>1259</v>
      </c>
      <c r="L1187" s="430" t="s">
        <v>1256</v>
      </c>
      <c r="M1187" s="121" t="s">
        <v>7158</v>
      </c>
      <c r="N1187" s="430"/>
      <c r="O1187" s="433">
        <v>100</v>
      </c>
      <c r="P1187" s="433">
        <v>100</v>
      </c>
      <c r="Q1187" s="395" t="s">
        <v>7384</v>
      </c>
      <c r="R1187" s="431"/>
      <c r="S1187" s="431">
        <v>0</v>
      </c>
      <c r="T1187" s="431">
        <v>0</v>
      </c>
      <c r="U1187" s="433">
        <v>100</v>
      </c>
      <c r="V1187" s="433">
        <v>300</v>
      </c>
      <c r="W1187" s="433">
        <v>600</v>
      </c>
      <c r="X1187" s="433">
        <v>300</v>
      </c>
      <c r="Y1187" s="431">
        <v>100</v>
      </c>
      <c r="Z1187" s="431">
        <v>100</v>
      </c>
      <c r="AA1187" s="433">
        <v>100</v>
      </c>
      <c r="AB1187" s="433">
        <v>100</v>
      </c>
      <c r="AC1187" s="433">
        <v>100</v>
      </c>
      <c r="AD1187" s="431">
        <v>0</v>
      </c>
      <c r="AE1187" s="431">
        <v>0</v>
      </c>
      <c r="AF1187" s="431">
        <v>0</v>
      </c>
      <c r="AG1187" s="431">
        <v>0</v>
      </c>
      <c r="AH1187" s="431">
        <v>0</v>
      </c>
      <c r="AI1187" s="431">
        <v>0</v>
      </c>
      <c r="AJ1187" s="431">
        <v>0</v>
      </c>
      <c r="AK1187" s="431">
        <v>0</v>
      </c>
      <c r="AL1187" s="434">
        <v>0</v>
      </c>
      <c r="AM1187" s="433">
        <v>0</v>
      </c>
      <c r="AN1187" s="432">
        <v>0</v>
      </c>
      <c r="AO1187" s="431">
        <v>0</v>
      </c>
      <c r="AP1187" s="433">
        <v>0</v>
      </c>
      <c r="AQ1187" s="431">
        <v>0</v>
      </c>
    </row>
    <row r="1188" spans="1:43" ht="12.75" customHeight="1">
      <c r="A1188" s="157">
        <v>1204</v>
      </c>
      <c r="B1188" s="418">
        <v>42330</v>
      </c>
      <c r="C1188" s="430" t="s">
        <v>1321</v>
      </c>
      <c r="D1188" s="430" t="s">
        <v>1251</v>
      </c>
      <c r="E1188" s="261" t="s">
        <v>1321</v>
      </c>
      <c r="F1188" s="121" t="s">
        <v>7101</v>
      </c>
      <c r="G1188" s="359"/>
      <c r="H1188" s="121" t="s">
        <v>7306</v>
      </c>
      <c r="I1188" s="359"/>
      <c r="J1188" s="121" t="s">
        <v>1262</v>
      </c>
      <c r="K1188" s="121" t="s">
        <v>7126</v>
      </c>
      <c r="L1188" s="430" t="s">
        <v>1256</v>
      </c>
      <c r="M1188" s="121" t="s">
        <v>7158</v>
      </c>
      <c r="N1188" s="430"/>
      <c r="O1188" s="433">
        <v>500</v>
      </c>
      <c r="P1188" s="433">
        <v>500</v>
      </c>
      <c r="Q1188" s="395" t="s">
        <v>7384</v>
      </c>
      <c r="R1188" s="431"/>
      <c r="S1188" s="431">
        <v>0</v>
      </c>
      <c r="T1188" s="431">
        <v>0</v>
      </c>
      <c r="U1188" s="433">
        <v>500</v>
      </c>
      <c r="V1188" s="433">
        <v>3000</v>
      </c>
      <c r="W1188" s="433">
        <v>0</v>
      </c>
      <c r="X1188" s="433">
        <v>500</v>
      </c>
      <c r="Y1188" s="431">
        <v>500</v>
      </c>
      <c r="Z1188" s="431">
        <v>0</v>
      </c>
      <c r="AA1188" s="433">
        <v>500</v>
      </c>
      <c r="AB1188" s="433">
        <v>0</v>
      </c>
      <c r="AC1188" s="433">
        <v>0</v>
      </c>
      <c r="AD1188" s="431">
        <v>0</v>
      </c>
      <c r="AE1188" s="431">
        <v>0</v>
      </c>
      <c r="AF1188" s="431">
        <v>0</v>
      </c>
      <c r="AG1188" s="431">
        <v>0</v>
      </c>
      <c r="AH1188" s="431">
        <v>0</v>
      </c>
      <c r="AI1188" s="431">
        <v>0</v>
      </c>
      <c r="AJ1188" s="431">
        <v>0</v>
      </c>
      <c r="AK1188" s="431">
        <v>0</v>
      </c>
      <c r="AL1188" s="434">
        <v>0</v>
      </c>
      <c r="AM1188" s="433">
        <v>0</v>
      </c>
      <c r="AN1188" s="432">
        <v>0</v>
      </c>
      <c r="AO1188" s="431">
        <v>0</v>
      </c>
      <c r="AP1188" s="433">
        <v>0</v>
      </c>
      <c r="AQ1188" s="431">
        <v>0</v>
      </c>
    </row>
    <row r="1189" spans="1:43" ht="12.75" customHeight="1">
      <c r="A1189" s="157">
        <v>1205</v>
      </c>
      <c r="B1189" s="418">
        <v>42330</v>
      </c>
      <c r="C1189" s="430" t="s">
        <v>1321</v>
      </c>
      <c r="D1189" s="430" t="s">
        <v>1251</v>
      </c>
      <c r="E1189" s="261" t="s">
        <v>1308</v>
      </c>
      <c r="F1189" s="121" t="s">
        <v>1347</v>
      </c>
      <c r="G1189" s="359"/>
      <c r="H1189" s="121" t="s">
        <v>7386</v>
      </c>
      <c r="I1189" s="359"/>
      <c r="J1189" s="121" t="s">
        <v>7166</v>
      </c>
      <c r="K1189" s="121" t="s">
        <v>7126</v>
      </c>
      <c r="L1189" s="430" t="s">
        <v>1256</v>
      </c>
      <c r="M1189" s="121" t="s">
        <v>7158</v>
      </c>
      <c r="N1189" s="430"/>
      <c r="O1189" s="433">
        <v>140</v>
      </c>
      <c r="P1189" s="433">
        <v>140</v>
      </c>
      <c r="Q1189" s="395" t="s">
        <v>7384</v>
      </c>
      <c r="R1189" s="431"/>
      <c r="S1189" s="431">
        <v>0</v>
      </c>
      <c r="T1189" s="431">
        <v>0</v>
      </c>
      <c r="U1189" s="433">
        <v>140</v>
      </c>
      <c r="V1189" s="433">
        <v>0</v>
      </c>
      <c r="W1189" s="433">
        <v>840</v>
      </c>
      <c r="X1189" s="433">
        <v>0</v>
      </c>
      <c r="Y1189" s="431">
        <v>140</v>
      </c>
      <c r="Z1189" s="431">
        <v>0</v>
      </c>
      <c r="AA1189" s="433">
        <v>140</v>
      </c>
      <c r="AB1189" s="433">
        <v>0</v>
      </c>
      <c r="AC1189" s="433">
        <v>0</v>
      </c>
      <c r="AD1189" s="431">
        <v>0</v>
      </c>
      <c r="AE1189" s="431">
        <v>0</v>
      </c>
      <c r="AF1189" s="431">
        <v>0</v>
      </c>
      <c r="AG1189" s="431">
        <v>0</v>
      </c>
      <c r="AH1189" s="431">
        <v>0</v>
      </c>
      <c r="AI1189" s="431">
        <v>0</v>
      </c>
      <c r="AJ1189" s="431">
        <v>0</v>
      </c>
      <c r="AK1189" s="431">
        <v>0</v>
      </c>
      <c r="AL1189" s="434">
        <v>0</v>
      </c>
      <c r="AM1189" s="433">
        <v>0</v>
      </c>
      <c r="AN1189" s="432">
        <v>0</v>
      </c>
      <c r="AO1189" s="431">
        <v>0</v>
      </c>
      <c r="AP1189" s="433">
        <v>0</v>
      </c>
      <c r="AQ1189" s="431">
        <v>0</v>
      </c>
    </row>
    <row r="1190" spans="1:43" ht="12.75" customHeight="1">
      <c r="A1190" s="157">
        <v>1206</v>
      </c>
      <c r="B1190" s="418">
        <v>42330</v>
      </c>
      <c r="C1190" s="430" t="s">
        <v>1321</v>
      </c>
      <c r="D1190" s="430" t="s">
        <v>1251</v>
      </c>
      <c r="E1190" s="261" t="s">
        <v>7385</v>
      </c>
      <c r="F1190" s="121" t="s">
        <v>7082</v>
      </c>
      <c r="G1190" s="359"/>
      <c r="H1190" s="121" t="s">
        <v>7310</v>
      </c>
      <c r="I1190" s="359"/>
      <c r="J1190" s="121" t="s">
        <v>7165</v>
      </c>
      <c r="K1190" s="121" t="s">
        <v>1259</v>
      </c>
      <c r="L1190" s="430" t="s">
        <v>1256</v>
      </c>
      <c r="M1190" s="121" t="s">
        <v>7158</v>
      </c>
      <c r="N1190" s="430"/>
      <c r="O1190" s="433">
        <v>260</v>
      </c>
      <c r="P1190" s="433">
        <v>260</v>
      </c>
      <c r="Q1190" s="395" t="s">
        <v>7384</v>
      </c>
      <c r="R1190" s="431"/>
      <c r="S1190" s="431">
        <v>0</v>
      </c>
      <c r="T1190" s="431">
        <v>0</v>
      </c>
      <c r="U1190" s="433">
        <v>0</v>
      </c>
      <c r="V1190" s="433">
        <v>1992</v>
      </c>
      <c r="W1190" s="433">
        <v>1992</v>
      </c>
      <c r="X1190" s="433">
        <v>332</v>
      </c>
      <c r="Y1190" s="431">
        <v>332</v>
      </c>
      <c r="Z1190" s="431">
        <v>0</v>
      </c>
      <c r="AA1190" s="433">
        <v>0</v>
      </c>
      <c r="AB1190" s="433">
        <v>332</v>
      </c>
      <c r="AC1190" s="433">
        <v>332</v>
      </c>
      <c r="AD1190" s="431">
        <v>0</v>
      </c>
      <c r="AE1190" s="431">
        <v>0</v>
      </c>
      <c r="AF1190" s="431">
        <v>0</v>
      </c>
      <c r="AG1190" s="431">
        <v>0</v>
      </c>
      <c r="AH1190" s="431">
        <v>0</v>
      </c>
      <c r="AI1190" s="431">
        <v>0</v>
      </c>
      <c r="AJ1190" s="431">
        <v>0</v>
      </c>
      <c r="AK1190" s="431">
        <v>0</v>
      </c>
      <c r="AL1190" s="434">
        <v>0</v>
      </c>
      <c r="AM1190" s="433">
        <v>0</v>
      </c>
      <c r="AN1190" s="432">
        <v>0</v>
      </c>
      <c r="AO1190" s="431">
        <v>0</v>
      </c>
      <c r="AP1190" s="433">
        <v>0</v>
      </c>
      <c r="AQ1190" s="431">
        <v>0</v>
      </c>
    </row>
    <row r="1191" spans="1:43" ht="12.75" customHeight="1">
      <c r="A1191" s="157">
        <v>1207</v>
      </c>
      <c r="B1191" s="418">
        <v>42331</v>
      </c>
      <c r="C1191" s="430" t="s">
        <v>1321</v>
      </c>
      <c r="D1191" s="430" t="s">
        <v>1251</v>
      </c>
      <c r="E1191" s="261" t="s">
        <v>1321</v>
      </c>
      <c r="F1191" s="121" t="s">
        <v>7101</v>
      </c>
      <c r="G1191" s="359"/>
      <c r="H1191" s="121" t="s">
        <v>7314</v>
      </c>
      <c r="I1191" s="359"/>
      <c r="J1191" s="121" t="s">
        <v>7166</v>
      </c>
      <c r="K1191" s="121" t="s">
        <v>1259</v>
      </c>
      <c r="L1191" s="430" t="s">
        <v>1256</v>
      </c>
      <c r="M1191" s="121" t="s">
        <v>7158</v>
      </c>
      <c r="N1191" s="430"/>
      <c r="O1191" s="433">
        <v>67</v>
      </c>
      <c r="P1191" s="433">
        <v>67</v>
      </c>
      <c r="Q1191" s="395" t="s">
        <v>7384</v>
      </c>
      <c r="R1191" s="431"/>
      <c r="S1191" s="431">
        <v>0</v>
      </c>
      <c r="T1191" s="431">
        <v>0</v>
      </c>
      <c r="U1191" s="433">
        <v>67</v>
      </c>
      <c r="V1191" s="433">
        <v>201</v>
      </c>
      <c r="W1191" s="433">
        <v>402</v>
      </c>
      <c r="X1191" s="433">
        <v>67</v>
      </c>
      <c r="Y1191" s="431">
        <v>0</v>
      </c>
      <c r="Z1191" s="431">
        <v>0</v>
      </c>
      <c r="AA1191" s="433">
        <v>67</v>
      </c>
      <c r="AB1191" s="433">
        <v>67</v>
      </c>
      <c r="AC1191" s="433">
        <v>67</v>
      </c>
      <c r="AD1191" s="431">
        <v>0</v>
      </c>
      <c r="AE1191" s="431">
        <v>0</v>
      </c>
      <c r="AF1191" s="431">
        <v>0</v>
      </c>
      <c r="AG1191" s="431">
        <v>0</v>
      </c>
      <c r="AH1191" s="431">
        <v>0</v>
      </c>
      <c r="AI1191" s="431">
        <v>0</v>
      </c>
      <c r="AJ1191" s="431">
        <v>0</v>
      </c>
      <c r="AK1191" s="431">
        <v>0</v>
      </c>
      <c r="AL1191" s="434">
        <v>0</v>
      </c>
      <c r="AM1191" s="433">
        <v>0</v>
      </c>
      <c r="AN1191" s="432">
        <v>0</v>
      </c>
      <c r="AO1191" s="431">
        <v>0</v>
      </c>
      <c r="AP1191" s="433">
        <v>0</v>
      </c>
      <c r="AQ1191" s="431">
        <v>0</v>
      </c>
    </row>
    <row r="1192" spans="1:43" ht="12.75" customHeight="1">
      <c r="A1192" s="157">
        <v>1208</v>
      </c>
      <c r="B1192" s="418">
        <v>42331</v>
      </c>
      <c r="C1192" s="430" t="s">
        <v>1321</v>
      </c>
      <c r="D1192" s="430" t="s">
        <v>1251</v>
      </c>
      <c r="E1192" s="261" t="s">
        <v>1321</v>
      </c>
      <c r="F1192" s="121" t="s">
        <v>7101</v>
      </c>
      <c r="G1192" s="359"/>
      <c r="H1192" s="121" t="s">
        <v>7365</v>
      </c>
      <c r="I1192" s="359"/>
      <c r="J1192" s="121" t="s">
        <v>7169</v>
      </c>
      <c r="K1192" s="121" t="s">
        <v>1259</v>
      </c>
      <c r="L1192" s="430" t="s">
        <v>1256</v>
      </c>
      <c r="M1192" s="121" t="s">
        <v>7158</v>
      </c>
      <c r="N1192" s="430"/>
      <c r="O1192" s="433">
        <v>9</v>
      </c>
      <c r="P1192" s="433">
        <v>9</v>
      </c>
      <c r="Q1192" s="395" t="s">
        <v>7384</v>
      </c>
      <c r="R1192" s="431"/>
      <c r="S1192" s="431">
        <v>0</v>
      </c>
      <c r="T1192" s="431">
        <v>0</v>
      </c>
      <c r="U1192" s="433">
        <v>9</v>
      </c>
      <c r="V1192" s="433">
        <v>27</v>
      </c>
      <c r="W1192" s="433">
        <v>54</v>
      </c>
      <c r="X1192" s="433">
        <v>9</v>
      </c>
      <c r="Y1192" s="431">
        <v>0</v>
      </c>
      <c r="Z1192" s="431">
        <v>0</v>
      </c>
      <c r="AA1192" s="433">
        <v>9</v>
      </c>
      <c r="AB1192" s="433">
        <v>9</v>
      </c>
      <c r="AC1192" s="433">
        <v>9</v>
      </c>
      <c r="AD1192" s="431">
        <v>0</v>
      </c>
      <c r="AE1192" s="431">
        <v>0</v>
      </c>
      <c r="AF1192" s="431">
        <v>0</v>
      </c>
      <c r="AG1192" s="431">
        <v>0</v>
      </c>
      <c r="AH1192" s="431">
        <v>0</v>
      </c>
      <c r="AI1192" s="431">
        <v>0</v>
      </c>
      <c r="AJ1192" s="431">
        <v>0</v>
      </c>
      <c r="AK1192" s="431">
        <v>0</v>
      </c>
      <c r="AL1192" s="434">
        <v>0</v>
      </c>
      <c r="AM1192" s="433">
        <v>0</v>
      </c>
      <c r="AN1192" s="432">
        <v>0</v>
      </c>
      <c r="AO1192" s="431">
        <v>0</v>
      </c>
      <c r="AP1192" s="433">
        <v>0</v>
      </c>
      <c r="AQ1192" s="431">
        <v>0</v>
      </c>
    </row>
    <row r="1193" spans="1:43" ht="12.75" customHeight="1">
      <c r="A1193" s="157">
        <v>1209</v>
      </c>
      <c r="B1193" s="418">
        <v>42331</v>
      </c>
      <c r="C1193" s="430" t="s">
        <v>1321</v>
      </c>
      <c r="D1193" s="430" t="s">
        <v>1251</v>
      </c>
      <c r="E1193" s="261" t="s">
        <v>1321</v>
      </c>
      <c r="F1193" s="121" t="s">
        <v>7101</v>
      </c>
      <c r="G1193" s="359"/>
      <c r="H1193" s="121" t="s">
        <v>7306</v>
      </c>
      <c r="I1193" s="359"/>
      <c r="J1193" s="121" t="s">
        <v>7169</v>
      </c>
      <c r="K1193" s="121" t="s">
        <v>1259</v>
      </c>
      <c r="L1193" s="430" t="s">
        <v>1256</v>
      </c>
      <c r="M1193" s="121" t="s">
        <v>7158</v>
      </c>
      <c r="N1193" s="430"/>
      <c r="O1193" s="433">
        <v>63</v>
      </c>
      <c r="P1193" s="433">
        <v>63</v>
      </c>
      <c r="Q1193" s="395" t="s">
        <v>7384</v>
      </c>
      <c r="R1193" s="431"/>
      <c r="S1193" s="431">
        <v>0</v>
      </c>
      <c r="T1193" s="431">
        <v>0</v>
      </c>
      <c r="U1193" s="433">
        <v>63</v>
      </c>
      <c r="V1193" s="433">
        <v>189</v>
      </c>
      <c r="W1193" s="433">
        <v>378</v>
      </c>
      <c r="X1193" s="433">
        <v>63</v>
      </c>
      <c r="Y1193" s="431">
        <v>0</v>
      </c>
      <c r="Z1193" s="431">
        <v>0</v>
      </c>
      <c r="AA1193" s="433">
        <v>63</v>
      </c>
      <c r="AB1193" s="433">
        <v>63</v>
      </c>
      <c r="AC1193" s="433">
        <v>63</v>
      </c>
      <c r="AD1193" s="431">
        <v>0</v>
      </c>
      <c r="AE1193" s="431">
        <v>0</v>
      </c>
      <c r="AF1193" s="431">
        <v>0</v>
      </c>
      <c r="AG1193" s="431">
        <v>0</v>
      </c>
      <c r="AH1193" s="431">
        <v>0</v>
      </c>
      <c r="AI1193" s="431">
        <v>0</v>
      </c>
      <c r="AJ1193" s="431">
        <v>0</v>
      </c>
      <c r="AK1193" s="431">
        <v>0</v>
      </c>
      <c r="AL1193" s="434">
        <v>0</v>
      </c>
      <c r="AM1193" s="433">
        <v>0</v>
      </c>
      <c r="AN1193" s="432">
        <v>0</v>
      </c>
      <c r="AO1193" s="431">
        <v>0</v>
      </c>
      <c r="AP1193" s="433">
        <v>0</v>
      </c>
      <c r="AQ1193" s="431">
        <v>0</v>
      </c>
    </row>
    <row r="1194" spans="1:43" ht="12.75" customHeight="1">
      <c r="A1194" s="157">
        <v>1210</v>
      </c>
      <c r="B1194" s="418">
        <v>42331</v>
      </c>
      <c r="C1194" s="430" t="s">
        <v>1321</v>
      </c>
      <c r="D1194" s="430" t="s">
        <v>1251</v>
      </c>
      <c r="E1194" s="261" t="s">
        <v>1321</v>
      </c>
      <c r="F1194" s="121" t="s">
        <v>7101</v>
      </c>
      <c r="G1194" s="359"/>
      <c r="H1194" s="121" t="s">
        <v>7370</v>
      </c>
      <c r="I1194" s="359"/>
      <c r="J1194" s="121" t="s">
        <v>7169</v>
      </c>
      <c r="K1194" s="121" t="s">
        <v>1259</v>
      </c>
      <c r="L1194" s="430" t="s">
        <v>1256</v>
      </c>
      <c r="M1194" s="121" t="s">
        <v>7158</v>
      </c>
      <c r="N1194" s="430"/>
      <c r="O1194" s="433">
        <v>100</v>
      </c>
      <c r="P1194" s="433">
        <v>100</v>
      </c>
      <c r="Q1194" s="395" t="s">
        <v>7384</v>
      </c>
      <c r="R1194" s="431"/>
      <c r="S1194" s="431">
        <v>0</v>
      </c>
      <c r="T1194" s="431">
        <v>0</v>
      </c>
      <c r="U1194" s="433">
        <v>100</v>
      </c>
      <c r="V1194" s="433">
        <v>300</v>
      </c>
      <c r="W1194" s="433">
        <v>600</v>
      </c>
      <c r="X1194" s="433">
        <v>100</v>
      </c>
      <c r="Y1194" s="431">
        <v>0</v>
      </c>
      <c r="Z1194" s="431">
        <v>0</v>
      </c>
      <c r="AA1194" s="433">
        <v>100</v>
      </c>
      <c r="AB1194" s="433">
        <v>100</v>
      </c>
      <c r="AC1194" s="433">
        <v>100</v>
      </c>
      <c r="AD1194" s="431">
        <v>0</v>
      </c>
      <c r="AE1194" s="431">
        <v>0</v>
      </c>
      <c r="AF1194" s="431">
        <v>0</v>
      </c>
      <c r="AG1194" s="431">
        <v>0</v>
      </c>
      <c r="AH1194" s="431">
        <v>0</v>
      </c>
      <c r="AI1194" s="431">
        <v>0</v>
      </c>
      <c r="AJ1194" s="431">
        <v>0</v>
      </c>
      <c r="AK1194" s="431">
        <v>0</v>
      </c>
      <c r="AL1194" s="434">
        <v>0</v>
      </c>
      <c r="AM1194" s="433">
        <v>0</v>
      </c>
      <c r="AN1194" s="432">
        <v>0</v>
      </c>
      <c r="AO1194" s="431">
        <v>0</v>
      </c>
      <c r="AP1194" s="433">
        <v>0</v>
      </c>
      <c r="AQ1194" s="431">
        <v>0</v>
      </c>
    </row>
    <row r="1195" spans="1:43" ht="12.75" customHeight="1">
      <c r="A1195" s="157">
        <v>1211</v>
      </c>
      <c r="B1195" s="418">
        <v>42331</v>
      </c>
      <c r="C1195" s="430" t="s">
        <v>1321</v>
      </c>
      <c r="D1195" s="430" t="s">
        <v>1251</v>
      </c>
      <c r="E1195" s="261" t="s">
        <v>1321</v>
      </c>
      <c r="F1195" s="121" t="s">
        <v>7101</v>
      </c>
      <c r="G1195" s="359"/>
      <c r="H1195" s="121" t="s">
        <v>7339</v>
      </c>
      <c r="I1195" s="359"/>
      <c r="J1195" s="121" t="s">
        <v>7169</v>
      </c>
      <c r="K1195" s="121" t="s">
        <v>1259</v>
      </c>
      <c r="L1195" s="430" t="s">
        <v>1256</v>
      </c>
      <c r="M1195" s="121" t="s">
        <v>7158</v>
      </c>
      <c r="N1195" s="430"/>
      <c r="O1195" s="433">
        <v>93</v>
      </c>
      <c r="P1195" s="433">
        <v>93</v>
      </c>
      <c r="Q1195" s="395" t="s">
        <v>7384</v>
      </c>
      <c r="R1195" s="431"/>
      <c r="S1195" s="431">
        <v>0</v>
      </c>
      <c r="T1195" s="431">
        <v>0</v>
      </c>
      <c r="U1195" s="433">
        <v>93</v>
      </c>
      <c r="V1195" s="433">
        <v>279</v>
      </c>
      <c r="W1195" s="433">
        <v>558</v>
      </c>
      <c r="X1195" s="433">
        <v>93</v>
      </c>
      <c r="Y1195" s="431">
        <v>0</v>
      </c>
      <c r="Z1195" s="431">
        <v>0</v>
      </c>
      <c r="AA1195" s="433">
        <v>93</v>
      </c>
      <c r="AB1195" s="433">
        <v>93</v>
      </c>
      <c r="AC1195" s="433">
        <v>93</v>
      </c>
      <c r="AD1195" s="431">
        <v>0</v>
      </c>
      <c r="AE1195" s="431">
        <v>0</v>
      </c>
      <c r="AF1195" s="431">
        <v>0</v>
      </c>
      <c r="AG1195" s="431">
        <v>0</v>
      </c>
      <c r="AH1195" s="431">
        <v>0</v>
      </c>
      <c r="AI1195" s="431">
        <v>0</v>
      </c>
      <c r="AJ1195" s="431">
        <v>0</v>
      </c>
      <c r="AK1195" s="431">
        <v>0</v>
      </c>
      <c r="AL1195" s="434">
        <v>0</v>
      </c>
      <c r="AM1195" s="433">
        <v>0</v>
      </c>
      <c r="AN1195" s="432">
        <v>0</v>
      </c>
      <c r="AO1195" s="431">
        <v>0</v>
      </c>
      <c r="AP1195" s="433">
        <v>0</v>
      </c>
      <c r="AQ1195" s="431">
        <v>0</v>
      </c>
    </row>
    <row r="1196" spans="1:43" ht="12.75" customHeight="1">
      <c r="A1196" s="157">
        <v>1212</v>
      </c>
      <c r="B1196" s="418">
        <v>42331</v>
      </c>
      <c r="C1196" s="430" t="s">
        <v>1321</v>
      </c>
      <c r="D1196" s="430" t="s">
        <v>1251</v>
      </c>
      <c r="E1196" s="261" t="s">
        <v>1308</v>
      </c>
      <c r="F1196" s="121" t="s">
        <v>1347</v>
      </c>
      <c r="G1196" s="359"/>
      <c r="H1196" s="121" t="s">
        <v>7409</v>
      </c>
      <c r="I1196" s="359"/>
      <c r="J1196" s="121" t="s">
        <v>7166</v>
      </c>
      <c r="K1196" s="121" t="s">
        <v>7126</v>
      </c>
      <c r="L1196" s="430" t="s">
        <v>1256</v>
      </c>
      <c r="M1196" s="121" t="s">
        <v>7158</v>
      </c>
      <c r="N1196" s="430"/>
      <c r="O1196" s="433">
        <v>550</v>
      </c>
      <c r="P1196" s="433">
        <v>550</v>
      </c>
      <c r="Q1196" s="395" t="s">
        <v>7384</v>
      </c>
      <c r="R1196" s="431"/>
      <c r="S1196" s="431">
        <v>0</v>
      </c>
      <c r="T1196" s="431">
        <v>0</v>
      </c>
      <c r="U1196" s="433">
        <v>550</v>
      </c>
      <c r="V1196" s="433">
        <v>0</v>
      </c>
      <c r="W1196" s="433">
        <v>1650</v>
      </c>
      <c r="X1196" s="433">
        <v>0</v>
      </c>
      <c r="Y1196" s="431">
        <v>550</v>
      </c>
      <c r="Z1196" s="431">
        <v>0</v>
      </c>
      <c r="AA1196" s="433">
        <v>550</v>
      </c>
      <c r="AB1196" s="433">
        <v>0</v>
      </c>
      <c r="AC1196" s="433">
        <v>0</v>
      </c>
      <c r="AD1196" s="431">
        <v>0</v>
      </c>
      <c r="AE1196" s="431">
        <v>0</v>
      </c>
      <c r="AF1196" s="431">
        <v>0</v>
      </c>
      <c r="AG1196" s="431">
        <v>0</v>
      </c>
      <c r="AH1196" s="431">
        <v>0</v>
      </c>
      <c r="AI1196" s="431">
        <v>0</v>
      </c>
      <c r="AJ1196" s="431">
        <v>0</v>
      </c>
      <c r="AK1196" s="431">
        <v>0</v>
      </c>
      <c r="AL1196" s="434">
        <v>0</v>
      </c>
      <c r="AM1196" s="433">
        <v>0</v>
      </c>
      <c r="AN1196" s="432">
        <v>0</v>
      </c>
      <c r="AO1196" s="431">
        <v>0</v>
      </c>
      <c r="AP1196" s="433">
        <v>0</v>
      </c>
      <c r="AQ1196" s="431">
        <v>0</v>
      </c>
    </row>
    <row r="1197" spans="1:43" ht="12.75" customHeight="1">
      <c r="A1197" s="157">
        <v>1213</v>
      </c>
      <c r="B1197" s="418">
        <v>42331</v>
      </c>
      <c r="C1197" s="430" t="s">
        <v>1321</v>
      </c>
      <c r="D1197" s="430" t="s">
        <v>1251</v>
      </c>
      <c r="E1197" s="261" t="s">
        <v>1308</v>
      </c>
      <c r="F1197" s="121" t="s">
        <v>1347</v>
      </c>
      <c r="G1197" s="359"/>
      <c r="H1197" s="121" t="s">
        <v>7386</v>
      </c>
      <c r="I1197" s="359"/>
      <c r="J1197" s="121" t="s">
        <v>1262</v>
      </c>
      <c r="K1197" s="121" t="s">
        <v>7126</v>
      </c>
      <c r="L1197" s="430" t="s">
        <v>1256</v>
      </c>
      <c r="M1197" s="121" t="s">
        <v>7158</v>
      </c>
      <c r="N1197" s="430"/>
      <c r="O1197" s="44">
        <v>3</v>
      </c>
      <c r="P1197" s="44"/>
      <c r="Q1197" s="395" t="s">
        <v>7384</v>
      </c>
      <c r="R1197" s="431"/>
      <c r="S1197" s="431">
        <v>0</v>
      </c>
      <c r="T1197" s="431">
        <v>3</v>
      </c>
      <c r="U1197" s="433">
        <v>0</v>
      </c>
      <c r="V1197" s="433">
        <v>0</v>
      </c>
      <c r="W1197" s="433">
        <v>0</v>
      </c>
      <c r="X1197" s="433">
        <v>0</v>
      </c>
      <c r="Y1197" s="431">
        <v>0</v>
      </c>
      <c r="Z1197" s="431">
        <v>0</v>
      </c>
      <c r="AA1197" s="433">
        <v>0</v>
      </c>
      <c r="AB1197" s="433">
        <v>0</v>
      </c>
      <c r="AC1197" s="433">
        <v>0</v>
      </c>
      <c r="AD1197" s="431">
        <v>0</v>
      </c>
      <c r="AE1197" s="431">
        <v>0</v>
      </c>
      <c r="AF1197" s="431">
        <v>0</v>
      </c>
      <c r="AG1197" s="431">
        <v>0</v>
      </c>
      <c r="AH1197" s="431">
        <v>0</v>
      </c>
      <c r="AI1197" s="431">
        <v>0</v>
      </c>
      <c r="AJ1197" s="431">
        <v>0</v>
      </c>
      <c r="AK1197" s="431">
        <v>0</v>
      </c>
      <c r="AL1197" s="434">
        <v>0</v>
      </c>
      <c r="AM1197" s="433">
        <v>0</v>
      </c>
      <c r="AN1197" s="432">
        <v>0</v>
      </c>
      <c r="AO1197" s="431">
        <v>0</v>
      </c>
      <c r="AP1197" s="433">
        <v>0</v>
      </c>
      <c r="AQ1197" s="431">
        <v>0</v>
      </c>
    </row>
    <row r="1198" spans="1:43" ht="12.75" customHeight="1">
      <c r="A1198" s="157">
        <v>1214</v>
      </c>
      <c r="B1198" s="418">
        <v>42331</v>
      </c>
      <c r="C1198" s="430" t="s">
        <v>1321</v>
      </c>
      <c r="D1198" s="430" t="s">
        <v>1251</v>
      </c>
      <c r="E1198" s="261" t="s">
        <v>7385</v>
      </c>
      <c r="F1198" s="121" t="s">
        <v>7082</v>
      </c>
      <c r="G1198" s="359"/>
      <c r="H1198" s="121" t="s">
        <v>7310</v>
      </c>
      <c r="I1198" s="359"/>
      <c r="J1198" s="121" t="s">
        <v>7165</v>
      </c>
      <c r="K1198" s="121" t="s">
        <v>7126</v>
      </c>
      <c r="L1198" s="430" t="s">
        <v>1256</v>
      </c>
      <c r="M1198" s="121" t="s">
        <v>7158</v>
      </c>
      <c r="N1198" s="430"/>
      <c r="O1198" s="433">
        <v>210</v>
      </c>
      <c r="P1198" s="433">
        <v>210</v>
      </c>
      <c r="Q1198" s="395" t="s">
        <v>7384</v>
      </c>
      <c r="R1198" s="431"/>
      <c r="S1198" s="431">
        <v>0</v>
      </c>
      <c r="T1198" s="431">
        <v>0</v>
      </c>
      <c r="U1198" s="433">
        <v>210</v>
      </c>
      <c r="V1198" s="433">
        <v>0</v>
      </c>
      <c r="W1198" s="433">
        <v>1260</v>
      </c>
      <c r="X1198" s="433">
        <v>210</v>
      </c>
      <c r="Y1198" s="431">
        <v>210</v>
      </c>
      <c r="Z1198" s="431">
        <v>0</v>
      </c>
      <c r="AA1198" s="433">
        <v>210</v>
      </c>
      <c r="AB1198" s="433">
        <v>0</v>
      </c>
      <c r="AC1198" s="433">
        <v>0</v>
      </c>
      <c r="AD1198" s="431">
        <v>0</v>
      </c>
      <c r="AE1198" s="431">
        <v>0</v>
      </c>
      <c r="AF1198" s="431">
        <v>0</v>
      </c>
      <c r="AG1198" s="431">
        <v>0</v>
      </c>
      <c r="AH1198" s="431">
        <v>0</v>
      </c>
      <c r="AI1198" s="431">
        <v>0</v>
      </c>
      <c r="AJ1198" s="431">
        <v>0</v>
      </c>
      <c r="AK1198" s="431">
        <v>0</v>
      </c>
      <c r="AL1198" s="434">
        <v>0</v>
      </c>
      <c r="AM1198" s="433">
        <v>0</v>
      </c>
      <c r="AN1198" s="432">
        <v>0</v>
      </c>
      <c r="AO1198" s="431">
        <v>0</v>
      </c>
      <c r="AP1198" s="433">
        <v>0</v>
      </c>
      <c r="AQ1198" s="431">
        <v>0</v>
      </c>
    </row>
    <row r="1199" spans="1:43" ht="12.75" customHeight="1">
      <c r="A1199" s="157">
        <v>1215</v>
      </c>
      <c r="B1199" s="418">
        <v>42331</v>
      </c>
      <c r="C1199" s="430" t="s">
        <v>1321</v>
      </c>
      <c r="D1199" s="430" t="s">
        <v>1251</v>
      </c>
      <c r="E1199" s="261" t="s">
        <v>7385</v>
      </c>
      <c r="F1199" s="121" t="s">
        <v>7082</v>
      </c>
      <c r="G1199" s="359"/>
      <c r="H1199" s="121" t="s">
        <v>7310</v>
      </c>
      <c r="I1199" s="359"/>
      <c r="J1199" s="121" t="s">
        <v>1262</v>
      </c>
      <c r="K1199" s="121" t="s">
        <v>7126</v>
      </c>
      <c r="L1199" s="430" t="s">
        <v>1256</v>
      </c>
      <c r="M1199" s="121" t="s">
        <v>7158</v>
      </c>
      <c r="N1199" s="430"/>
      <c r="O1199" s="433">
        <v>800</v>
      </c>
      <c r="P1199" s="433">
        <v>800</v>
      </c>
      <c r="Q1199" s="395" t="s">
        <v>7384</v>
      </c>
      <c r="R1199" s="431"/>
      <c r="S1199" s="431">
        <v>0</v>
      </c>
      <c r="T1199" s="431">
        <v>0</v>
      </c>
      <c r="U1199" s="433">
        <v>650</v>
      </c>
      <c r="V1199" s="433">
        <v>0</v>
      </c>
      <c r="W1199" s="433">
        <v>3900</v>
      </c>
      <c r="X1199" s="433">
        <v>650</v>
      </c>
      <c r="Y1199" s="431">
        <v>650</v>
      </c>
      <c r="Z1199" s="431">
        <v>0</v>
      </c>
      <c r="AA1199" s="433">
        <v>650</v>
      </c>
      <c r="AB1199" s="433">
        <v>0</v>
      </c>
      <c r="AC1199" s="433">
        <v>0</v>
      </c>
      <c r="AD1199" s="431">
        <v>0</v>
      </c>
      <c r="AE1199" s="431">
        <v>0</v>
      </c>
      <c r="AF1199" s="431">
        <v>0</v>
      </c>
      <c r="AG1199" s="431">
        <v>0</v>
      </c>
      <c r="AH1199" s="431">
        <v>0</v>
      </c>
      <c r="AI1199" s="431">
        <v>0</v>
      </c>
      <c r="AJ1199" s="431">
        <v>0</v>
      </c>
      <c r="AK1199" s="431">
        <v>0</v>
      </c>
      <c r="AL1199" s="434">
        <v>0</v>
      </c>
      <c r="AM1199" s="433">
        <v>0</v>
      </c>
      <c r="AN1199" s="432">
        <v>0</v>
      </c>
      <c r="AO1199" s="431">
        <v>0</v>
      </c>
      <c r="AP1199" s="433">
        <v>0</v>
      </c>
      <c r="AQ1199" s="431">
        <v>0</v>
      </c>
    </row>
    <row r="1200" spans="1:43" ht="12.75" customHeight="1">
      <c r="A1200" s="157">
        <v>1216</v>
      </c>
      <c r="B1200" s="418">
        <v>42331</v>
      </c>
      <c r="C1200" s="430" t="s">
        <v>1321</v>
      </c>
      <c r="D1200" s="430" t="s">
        <v>1251</v>
      </c>
      <c r="E1200" s="261" t="s">
        <v>7385</v>
      </c>
      <c r="F1200" s="121" t="s">
        <v>7082</v>
      </c>
      <c r="G1200" s="359"/>
      <c r="H1200" s="121" t="s">
        <v>7310</v>
      </c>
      <c r="I1200" s="359"/>
      <c r="J1200" s="121" t="s">
        <v>7165</v>
      </c>
      <c r="K1200" s="121" t="s">
        <v>7126</v>
      </c>
      <c r="L1200" s="430" t="s">
        <v>1256</v>
      </c>
      <c r="M1200" s="121" t="s">
        <v>7158</v>
      </c>
      <c r="N1200" s="430"/>
      <c r="O1200" s="433">
        <v>211</v>
      </c>
      <c r="P1200" s="433">
        <v>211</v>
      </c>
      <c r="Q1200" s="395" t="s">
        <v>7384</v>
      </c>
      <c r="R1200" s="431"/>
      <c r="S1200" s="431">
        <v>0</v>
      </c>
      <c r="T1200" s="431">
        <v>0</v>
      </c>
      <c r="U1200" s="433">
        <v>330</v>
      </c>
      <c r="V1200" s="433">
        <v>0</v>
      </c>
      <c r="W1200" s="433">
        <v>1980</v>
      </c>
      <c r="X1200" s="433">
        <v>330</v>
      </c>
      <c r="Y1200" s="431">
        <v>330</v>
      </c>
      <c r="Z1200" s="431">
        <v>0</v>
      </c>
      <c r="AA1200" s="433">
        <v>330</v>
      </c>
      <c r="AB1200" s="433">
        <v>0</v>
      </c>
      <c r="AC1200" s="433">
        <v>0</v>
      </c>
      <c r="AD1200" s="431">
        <v>0</v>
      </c>
      <c r="AE1200" s="431">
        <v>0</v>
      </c>
      <c r="AF1200" s="431">
        <v>0</v>
      </c>
      <c r="AG1200" s="431">
        <v>0</v>
      </c>
      <c r="AH1200" s="431">
        <v>0</v>
      </c>
      <c r="AI1200" s="431">
        <v>0</v>
      </c>
      <c r="AJ1200" s="431">
        <v>0</v>
      </c>
      <c r="AK1200" s="431">
        <v>0</v>
      </c>
      <c r="AL1200" s="434">
        <v>0</v>
      </c>
      <c r="AM1200" s="433">
        <v>0</v>
      </c>
      <c r="AN1200" s="432">
        <v>0</v>
      </c>
      <c r="AO1200" s="431">
        <v>0</v>
      </c>
      <c r="AP1200" s="433">
        <v>0</v>
      </c>
      <c r="AQ1200" s="431">
        <v>0</v>
      </c>
    </row>
    <row r="1201" spans="1:43" ht="12.75" customHeight="1">
      <c r="A1201" s="157">
        <v>1217</v>
      </c>
      <c r="B1201" s="418">
        <v>42331</v>
      </c>
      <c r="C1201" s="430" t="s">
        <v>1321</v>
      </c>
      <c r="D1201" s="430" t="s">
        <v>1251</v>
      </c>
      <c r="E1201" s="261" t="s">
        <v>7385</v>
      </c>
      <c r="F1201" s="121" t="s">
        <v>7082</v>
      </c>
      <c r="G1201" s="359"/>
      <c r="H1201" s="121" t="s">
        <v>7310</v>
      </c>
      <c r="I1201" s="359"/>
      <c r="J1201" s="121" t="s">
        <v>7165</v>
      </c>
      <c r="K1201" s="121" t="s">
        <v>7126</v>
      </c>
      <c r="L1201" s="430" t="s">
        <v>1256</v>
      </c>
      <c r="M1201" s="121" t="s">
        <v>7158</v>
      </c>
      <c r="N1201" s="430"/>
      <c r="O1201" s="433">
        <v>129</v>
      </c>
      <c r="P1201" s="433">
        <v>129</v>
      </c>
      <c r="Q1201" s="395" t="s">
        <v>7384</v>
      </c>
      <c r="R1201" s="431"/>
      <c r="S1201" s="431">
        <v>0</v>
      </c>
      <c r="T1201" s="431">
        <v>0</v>
      </c>
      <c r="U1201" s="433">
        <v>150</v>
      </c>
      <c r="V1201" s="433">
        <v>0</v>
      </c>
      <c r="W1201" s="433">
        <v>750</v>
      </c>
      <c r="X1201" s="433">
        <v>150</v>
      </c>
      <c r="Y1201" s="431">
        <v>150</v>
      </c>
      <c r="Z1201" s="431">
        <v>0</v>
      </c>
      <c r="AA1201" s="433">
        <v>150</v>
      </c>
      <c r="AB1201" s="433">
        <v>0</v>
      </c>
      <c r="AC1201" s="433">
        <v>0</v>
      </c>
      <c r="AD1201" s="431">
        <v>0</v>
      </c>
      <c r="AE1201" s="431">
        <v>0</v>
      </c>
      <c r="AF1201" s="431">
        <v>0</v>
      </c>
      <c r="AG1201" s="431">
        <v>0</v>
      </c>
      <c r="AH1201" s="431">
        <v>0</v>
      </c>
      <c r="AI1201" s="431">
        <v>0</v>
      </c>
      <c r="AJ1201" s="431">
        <v>0</v>
      </c>
      <c r="AK1201" s="431">
        <v>0</v>
      </c>
      <c r="AL1201" s="434">
        <v>0</v>
      </c>
      <c r="AM1201" s="433">
        <v>0</v>
      </c>
      <c r="AN1201" s="432">
        <v>0</v>
      </c>
      <c r="AO1201" s="431">
        <v>0</v>
      </c>
      <c r="AP1201" s="433">
        <v>0</v>
      </c>
      <c r="AQ1201" s="431">
        <v>0</v>
      </c>
    </row>
    <row r="1202" spans="1:43" ht="12.75" customHeight="1">
      <c r="A1202" s="157">
        <v>1218</v>
      </c>
      <c r="B1202" s="418">
        <v>42331</v>
      </c>
      <c r="C1202" s="430" t="s">
        <v>1321</v>
      </c>
      <c r="D1202" s="430" t="s">
        <v>1251</v>
      </c>
      <c r="E1202" s="261" t="s">
        <v>7385</v>
      </c>
      <c r="F1202" s="121" t="s">
        <v>7082</v>
      </c>
      <c r="G1202" s="359"/>
      <c r="H1202" s="121" t="s">
        <v>7310</v>
      </c>
      <c r="I1202" s="359"/>
      <c r="J1202" s="121" t="s">
        <v>7165</v>
      </c>
      <c r="K1202" s="121" t="s">
        <v>7126</v>
      </c>
      <c r="L1202" s="430" t="s">
        <v>1256</v>
      </c>
      <c r="M1202" s="121" t="s">
        <v>7158</v>
      </c>
      <c r="N1202" s="430"/>
      <c r="O1202" s="433">
        <v>374</v>
      </c>
      <c r="P1202" s="433">
        <v>374</v>
      </c>
      <c r="Q1202" s="395" t="s">
        <v>7384</v>
      </c>
      <c r="R1202" s="431"/>
      <c r="S1202" s="431">
        <v>0</v>
      </c>
      <c r="T1202" s="431">
        <v>0</v>
      </c>
      <c r="U1202" s="433">
        <v>500</v>
      </c>
      <c r="V1202" s="433">
        <v>0</v>
      </c>
      <c r="W1202" s="433">
        <v>3000</v>
      </c>
      <c r="X1202" s="433">
        <v>500</v>
      </c>
      <c r="Y1202" s="431">
        <v>500</v>
      </c>
      <c r="Z1202" s="431">
        <v>0</v>
      </c>
      <c r="AA1202" s="433">
        <v>500</v>
      </c>
      <c r="AB1202" s="433">
        <v>0</v>
      </c>
      <c r="AC1202" s="433">
        <v>0</v>
      </c>
      <c r="AD1202" s="431">
        <v>0</v>
      </c>
      <c r="AE1202" s="431">
        <v>0</v>
      </c>
      <c r="AF1202" s="431">
        <v>0</v>
      </c>
      <c r="AG1202" s="431">
        <v>0</v>
      </c>
      <c r="AH1202" s="431">
        <v>0</v>
      </c>
      <c r="AI1202" s="431">
        <v>0</v>
      </c>
      <c r="AJ1202" s="431">
        <v>0</v>
      </c>
      <c r="AK1202" s="431">
        <v>0</v>
      </c>
      <c r="AL1202" s="434">
        <v>0</v>
      </c>
      <c r="AM1202" s="433">
        <v>0</v>
      </c>
      <c r="AN1202" s="432">
        <v>0</v>
      </c>
      <c r="AO1202" s="431">
        <v>0</v>
      </c>
      <c r="AP1202" s="433">
        <v>0</v>
      </c>
      <c r="AQ1202" s="431">
        <v>0</v>
      </c>
    </row>
    <row r="1203" spans="1:43" ht="12.75" customHeight="1">
      <c r="A1203" s="157">
        <v>1219</v>
      </c>
      <c r="B1203" s="418">
        <v>42331</v>
      </c>
      <c r="C1203" s="430" t="s">
        <v>1321</v>
      </c>
      <c r="D1203" s="430" t="s">
        <v>1251</v>
      </c>
      <c r="E1203" s="261" t="s">
        <v>7385</v>
      </c>
      <c r="F1203" s="121" t="s">
        <v>7082</v>
      </c>
      <c r="G1203" s="359"/>
      <c r="H1203" s="121" t="s">
        <v>7310</v>
      </c>
      <c r="I1203" s="359"/>
      <c r="J1203" s="121" t="s">
        <v>7165</v>
      </c>
      <c r="K1203" s="121" t="s">
        <v>7126</v>
      </c>
      <c r="L1203" s="430" t="s">
        <v>1256</v>
      </c>
      <c r="M1203" s="121" t="s">
        <v>7158</v>
      </c>
      <c r="N1203" s="430"/>
      <c r="O1203" s="433">
        <v>50</v>
      </c>
      <c r="P1203" s="433">
        <v>50</v>
      </c>
      <c r="Q1203" s="395" t="s">
        <v>7384</v>
      </c>
      <c r="R1203" s="431"/>
      <c r="S1203" s="431">
        <v>0</v>
      </c>
      <c r="T1203" s="431">
        <v>0</v>
      </c>
      <c r="U1203" s="433">
        <v>55</v>
      </c>
      <c r="V1203" s="433">
        <v>0</v>
      </c>
      <c r="W1203" s="433">
        <v>330</v>
      </c>
      <c r="X1203" s="433">
        <v>55</v>
      </c>
      <c r="Y1203" s="431">
        <v>55</v>
      </c>
      <c r="Z1203" s="431">
        <v>0</v>
      </c>
      <c r="AA1203" s="433">
        <v>55</v>
      </c>
      <c r="AB1203" s="433">
        <v>0</v>
      </c>
      <c r="AC1203" s="433">
        <v>0</v>
      </c>
      <c r="AD1203" s="431">
        <v>0</v>
      </c>
      <c r="AE1203" s="431">
        <v>0</v>
      </c>
      <c r="AF1203" s="431">
        <v>0</v>
      </c>
      <c r="AG1203" s="431">
        <v>0</v>
      </c>
      <c r="AH1203" s="431">
        <v>0</v>
      </c>
      <c r="AI1203" s="431">
        <v>0</v>
      </c>
      <c r="AJ1203" s="431">
        <v>0</v>
      </c>
      <c r="AK1203" s="431">
        <v>0</v>
      </c>
      <c r="AL1203" s="434">
        <v>0</v>
      </c>
      <c r="AM1203" s="433">
        <v>0</v>
      </c>
      <c r="AN1203" s="432">
        <v>0</v>
      </c>
      <c r="AO1203" s="431">
        <v>0</v>
      </c>
      <c r="AP1203" s="433">
        <v>0</v>
      </c>
      <c r="AQ1203" s="431">
        <v>0</v>
      </c>
    </row>
    <row r="1204" spans="1:43" ht="12.75" customHeight="1">
      <c r="A1204" s="157">
        <v>1220</v>
      </c>
      <c r="B1204" s="418">
        <v>42331</v>
      </c>
      <c r="C1204" s="430" t="s">
        <v>1321</v>
      </c>
      <c r="D1204" s="430" t="s">
        <v>1251</v>
      </c>
      <c r="E1204" s="261" t="s">
        <v>7385</v>
      </c>
      <c r="F1204" s="121" t="s">
        <v>7082</v>
      </c>
      <c r="G1204" s="359"/>
      <c r="H1204" s="121" t="s">
        <v>7310</v>
      </c>
      <c r="I1204" s="359"/>
      <c r="J1204" s="121" t="s">
        <v>7165</v>
      </c>
      <c r="K1204" s="121" t="s">
        <v>7126</v>
      </c>
      <c r="L1204" s="430" t="s">
        <v>1256</v>
      </c>
      <c r="M1204" s="121" t="s">
        <v>7158</v>
      </c>
      <c r="N1204" s="430"/>
      <c r="O1204" s="433">
        <v>51</v>
      </c>
      <c r="P1204" s="433">
        <v>51</v>
      </c>
      <c r="Q1204" s="395" t="s">
        <v>7384</v>
      </c>
      <c r="R1204" s="431"/>
      <c r="S1204" s="431">
        <v>0</v>
      </c>
      <c r="T1204" s="431">
        <v>0</v>
      </c>
      <c r="U1204" s="433">
        <v>50</v>
      </c>
      <c r="V1204" s="433">
        <v>0</v>
      </c>
      <c r="W1204" s="433">
        <v>300</v>
      </c>
      <c r="X1204" s="433">
        <v>50</v>
      </c>
      <c r="Y1204" s="431">
        <v>50</v>
      </c>
      <c r="Z1204" s="431">
        <v>0</v>
      </c>
      <c r="AA1204" s="433">
        <v>50</v>
      </c>
      <c r="AB1204" s="433">
        <v>0</v>
      </c>
      <c r="AC1204" s="433">
        <v>0</v>
      </c>
      <c r="AD1204" s="431">
        <v>0</v>
      </c>
      <c r="AE1204" s="431">
        <v>0</v>
      </c>
      <c r="AF1204" s="431">
        <v>0</v>
      </c>
      <c r="AG1204" s="431">
        <v>0</v>
      </c>
      <c r="AH1204" s="431">
        <v>0</v>
      </c>
      <c r="AI1204" s="431">
        <v>0</v>
      </c>
      <c r="AJ1204" s="431">
        <v>0</v>
      </c>
      <c r="AK1204" s="431">
        <v>0</v>
      </c>
      <c r="AL1204" s="434">
        <v>0</v>
      </c>
      <c r="AM1204" s="433">
        <v>0</v>
      </c>
      <c r="AN1204" s="432">
        <v>0</v>
      </c>
      <c r="AO1204" s="431">
        <v>0</v>
      </c>
      <c r="AP1204" s="433">
        <v>0</v>
      </c>
      <c r="AQ1204" s="431">
        <v>0</v>
      </c>
    </row>
    <row r="1205" spans="1:43" ht="12.75" customHeight="1">
      <c r="A1205" s="157">
        <v>1221</v>
      </c>
      <c r="B1205" s="418">
        <v>42331</v>
      </c>
      <c r="C1205" s="430" t="s">
        <v>1321</v>
      </c>
      <c r="D1205" s="430" t="s">
        <v>1251</v>
      </c>
      <c r="E1205" s="261" t="s">
        <v>7385</v>
      </c>
      <c r="F1205" s="121" t="s">
        <v>7082</v>
      </c>
      <c r="G1205" s="359"/>
      <c r="H1205" s="121" t="s">
        <v>7310</v>
      </c>
      <c r="I1205" s="359"/>
      <c r="J1205" s="121" t="s">
        <v>7165</v>
      </c>
      <c r="K1205" s="121" t="s">
        <v>7126</v>
      </c>
      <c r="L1205" s="430" t="s">
        <v>1256</v>
      </c>
      <c r="M1205" s="121" t="s">
        <v>7158</v>
      </c>
      <c r="N1205" s="430"/>
      <c r="O1205" s="433">
        <v>500</v>
      </c>
      <c r="P1205" s="433">
        <v>500</v>
      </c>
      <c r="Q1205" s="395" t="s">
        <v>7384</v>
      </c>
      <c r="R1205" s="431"/>
      <c r="S1205" s="431">
        <v>0</v>
      </c>
      <c r="T1205" s="431">
        <v>0</v>
      </c>
      <c r="U1205" s="433">
        <v>500</v>
      </c>
      <c r="V1205" s="433">
        <v>0</v>
      </c>
      <c r="W1205" s="433">
        <v>3000</v>
      </c>
      <c r="X1205" s="433">
        <v>500</v>
      </c>
      <c r="Y1205" s="431">
        <v>500</v>
      </c>
      <c r="Z1205" s="431">
        <v>0</v>
      </c>
      <c r="AA1205" s="433">
        <v>500</v>
      </c>
      <c r="AB1205" s="433">
        <v>0</v>
      </c>
      <c r="AC1205" s="433">
        <v>0</v>
      </c>
      <c r="AD1205" s="431">
        <v>0</v>
      </c>
      <c r="AE1205" s="431">
        <v>0</v>
      </c>
      <c r="AF1205" s="431">
        <v>0</v>
      </c>
      <c r="AG1205" s="431">
        <v>0</v>
      </c>
      <c r="AH1205" s="431">
        <v>0</v>
      </c>
      <c r="AI1205" s="431">
        <v>0</v>
      </c>
      <c r="AJ1205" s="431">
        <v>0</v>
      </c>
      <c r="AK1205" s="431">
        <v>0</v>
      </c>
      <c r="AL1205" s="434">
        <v>0</v>
      </c>
      <c r="AM1205" s="433">
        <v>0</v>
      </c>
      <c r="AN1205" s="432">
        <v>0</v>
      </c>
      <c r="AO1205" s="431">
        <v>0</v>
      </c>
      <c r="AP1205" s="433">
        <v>0</v>
      </c>
      <c r="AQ1205" s="431">
        <v>0</v>
      </c>
    </row>
    <row r="1206" spans="1:43" ht="12.75" customHeight="1">
      <c r="A1206" s="157">
        <v>1222</v>
      </c>
      <c r="B1206" s="418">
        <v>42331</v>
      </c>
      <c r="C1206" s="430" t="s">
        <v>1321</v>
      </c>
      <c r="D1206" s="430" t="s">
        <v>1251</v>
      </c>
      <c r="E1206" s="261" t="s">
        <v>7385</v>
      </c>
      <c r="F1206" s="121" t="s">
        <v>7082</v>
      </c>
      <c r="G1206" s="359"/>
      <c r="H1206" s="121" t="s">
        <v>7310</v>
      </c>
      <c r="I1206" s="359"/>
      <c r="J1206" s="121" t="s">
        <v>7165</v>
      </c>
      <c r="K1206" s="121" t="s">
        <v>7126</v>
      </c>
      <c r="L1206" s="430" t="s">
        <v>1256</v>
      </c>
      <c r="M1206" s="121" t="s">
        <v>7158</v>
      </c>
      <c r="N1206" s="430"/>
      <c r="O1206" s="433">
        <v>94</v>
      </c>
      <c r="P1206" s="433">
        <v>94</v>
      </c>
      <c r="Q1206" s="395" t="s">
        <v>7384</v>
      </c>
      <c r="R1206" s="431"/>
      <c r="S1206" s="431">
        <v>0</v>
      </c>
      <c r="T1206" s="431">
        <v>0</v>
      </c>
      <c r="U1206" s="433">
        <v>100</v>
      </c>
      <c r="V1206" s="433">
        <v>0</v>
      </c>
      <c r="W1206" s="433">
        <v>600</v>
      </c>
      <c r="X1206" s="433">
        <v>100</v>
      </c>
      <c r="Y1206" s="431">
        <v>100</v>
      </c>
      <c r="Z1206" s="431">
        <v>0</v>
      </c>
      <c r="AA1206" s="433">
        <v>100</v>
      </c>
      <c r="AB1206" s="433">
        <v>0</v>
      </c>
      <c r="AC1206" s="433">
        <v>0</v>
      </c>
      <c r="AD1206" s="431">
        <v>0</v>
      </c>
      <c r="AE1206" s="431">
        <v>0</v>
      </c>
      <c r="AF1206" s="431">
        <v>0</v>
      </c>
      <c r="AG1206" s="431">
        <v>0</v>
      </c>
      <c r="AH1206" s="431">
        <v>0</v>
      </c>
      <c r="AI1206" s="431">
        <v>0</v>
      </c>
      <c r="AJ1206" s="431">
        <v>0</v>
      </c>
      <c r="AK1206" s="431">
        <v>0</v>
      </c>
      <c r="AL1206" s="434">
        <v>0</v>
      </c>
      <c r="AM1206" s="433">
        <v>0</v>
      </c>
      <c r="AN1206" s="432">
        <v>0</v>
      </c>
      <c r="AO1206" s="431">
        <v>0</v>
      </c>
      <c r="AP1206" s="433">
        <v>0</v>
      </c>
      <c r="AQ1206" s="431">
        <v>0</v>
      </c>
    </row>
    <row r="1207" spans="1:43" ht="12.75" customHeight="1">
      <c r="A1207" s="157">
        <v>1223</v>
      </c>
      <c r="B1207" s="418">
        <v>42331</v>
      </c>
      <c r="C1207" s="430" t="s">
        <v>1321</v>
      </c>
      <c r="D1207" s="430" t="s">
        <v>1251</v>
      </c>
      <c r="E1207" s="261" t="s">
        <v>1325</v>
      </c>
      <c r="F1207" s="121" t="s">
        <v>7082</v>
      </c>
      <c r="G1207" s="359"/>
      <c r="H1207" s="121" t="s">
        <v>7310</v>
      </c>
      <c r="I1207" s="359"/>
      <c r="J1207" s="121" t="s">
        <v>1262</v>
      </c>
      <c r="K1207" s="121" t="s">
        <v>7126</v>
      </c>
      <c r="L1207" s="430" t="s">
        <v>1256</v>
      </c>
      <c r="M1207" s="121" t="s">
        <v>7158</v>
      </c>
      <c r="N1207" s="430"/>
      <c r="O1207" s="433">
        <v>250</v>
      </c>
      <c r="P1207" s="433">
        <v>250</v>
      </c>
      <c r="Q1207" s="395" t="s">
        <v>7384</v>
      </c>
      <c r="R1207" s="431"/>
      <c r="S1207" s="431">
        <v>0</v>
      </c>
      <c r="T1207" s="431">
        <v>0</v>
      </c>
      <c r="U1207" s="433">
        <v>250</v>
      </c>
      <c r="V1207" s="433">
        <v>0</v>
      </c>
      <c r="W1207" s="433">
        <v>1500</v>
      </c>
      <c r="X1207" s="433">
        <v>250</v>
      </c>
      <c r="Y1207" s="431">
        <v>250</v>
      </c>
      <c r="Z1207" s="431">
        <v>0</v>
      </c>
      <c r="AA1207" s="433">
        <v>250</v>
      </c>
      <c r="AB1207" s="433">
        <v>0</v>
      </c>
      <c r="AC1207" s="433">
        <v>0</v>
      </c>
      <c r="AD1207" s="431">
        <v>0</v>
      </c>
      <c r="AE1207" s="431">
        <v>0</v>
      </c>
      <c r="AF1207" s="431">
        <v>0</v>
      </c>
      <c r="AG1207" s="431">
        <v>0</v>
      </c>
      <c r="AH1207" s="431">
        <v>0</v>
      </c>
      <c r="AI1207" s="431">
        <v>0</v>
      </c>
      <c r="AJ1207" s="431">
        <v>0</v>
      </c>
      <c r="AK1207" s="431">
        <v>0</v>
      </c>
      <c r="AL1207" s="434">
        <v>0</v>
      </c>
      <c r="AM1207" s="433">
        <v>0</v>
      </c>
      <c r="AN1207" s="432">
        <v>0</v>
      </c>
      <c r="AO1207" s="431">
        <v>0</v>
      </c>
      <c r="AP1207" s="433">
        <v>0</v>
      </c>
      <c r="AQ1207" s="431">
        <v>0</v>
      </c>
    </row>
    <row r="1208" spans="1:43" ht="12.75" customHeight="1">
      <c r="A1208" s="157">
        <v>1224</v>
      </c>
      <c r="B1208" s="418">
        <v>42331</v>
      </c>
      <c r="C1208" s="430" t="s">
        <v>1321</v>
      </c>
      <c r="D1208" s="430" t="s">
        <v>1251</v>
      </c>
      <c r="E1208" s="261" t="s">
        <v>7385</v>
      </c>
      <c r="F1208" s="121" t="s">
        <v>7082</v>
      </c>
      <c r="G1208" s="359"/>
      <c r="H1208" s="121" t="s">
        <v>7310</v>
      </c>
      <c r="I1208" s="359"/>
      <c r="J1208" s="121" t="s">
        <v>7165</v>
      </c>
      <c r="K1208" s="121" t="s">
        <v>7126</v>
      </c>
      <c r="L1208" s="430" t="s">
        <v>1256</v>
      </c>
      <c r="M1208" s="121" t="s">
        <v>7158</v>
      </c>
      <c r="N1208" s="430"/>
      <c r="O1208" s="433">
        <v>125</v>
      </c>
      <c r="P1208" s="433">
        <v>125</v>
      </c>
      <c r="Q1208" s="395" t="s">
        <v>7384</v>
      </c>
      <c r="R1208" s="431"/>
      <c r="S1208" s="431">
        <v>0</v>
      </c>
      <c r="T1208" s="431">
        <v>0</v>
      </c>
      <c r="U1208" s="433">
        <v>125</v>
      </c>
      <c r="V1208" s="433">
        <v>0</v>
      </c>
      <c r="W1208" s="433">
        <v>750</v>
      </c>
      <c r="X1208" s="433">
        <v>125</v>
      </c>
      <c r="Y1208" s="431">
        <v>125</v>
      </c>
      <c r="Z1208" s="431">
        <v>0</v>
      </c>
      <c r="AA1208" s="433">
        <v>200</v>
      </c>
      <c r="AB1208" s="433">
        <v>0</v>
      </c>
      <c r="AC1208" s="433">
        <v>0</v>
      </c>
      <c r="AD1208" s="431">
        <v>0</v>
      </c>
      <c r="AE1208" s="431">
        <v>0</v>
      </c>
      <c r="AF1208" s="431">
        <v>0</v>
      </c>
      <c r="AG1208" s="431">
        <v>0</v>
      </c>
      <c r="AH1208" s="431">
        <v>0</v>
      </c>
      <c r="AI1208" s="431">
        <v>0</v>
      </c>
      <c r="AJ1208" s="431">
        <v>0</v>
      </c>
      <c r="AK1208" s="431">
        <v>0</v>
      </c>
      <c r="AL1208" s="434">
        <v>0</v>
      </c>
      <c r="AM1208" s="433">
        <v>0</v>
      </c>
      <c r="AN1208" s="432">
        <v>0</v>
      </c>
      <c r="AO1208" s="431">
        <v>0</v>
      </c>
      <c r="AP1208" s="433">
        <v>0</v>
      </c>
      <c r="AQ1208" s="431">
        <v>0</v>
      </c>
    </row>
    <row r="1209" spans="1:43" ht="12.75" customHeight="1">
      <c r="A1209" s="157">
        <v>1225</v>
      </c>
      <c r="B1209" s="418">
        <v>42331</v>
      </c>
      <c r="C1209" s="430" t="s">
        <v>1321</v>
      </c>
      <c r="D1209" s="430" t="s">
        <v>1251</v>
      </c>
      <c r="E1209" s="261" t="s">
        <v>7385</v>
      </c>
      <c r="F1209" s="121" t="s">
        <v>7082</v>
      </c>
      <c r="G1209" s="359"/>
      <c r="H1209" s="121" t="s">
        <v>7310</v>
      </c>
      <c r="I1209" s="359"/>
      <c r="J1209" s="121" t="s">
        <v>7165</v>
      </c>
      <c r="K1209" s="121" t="s">
        <v>7126</v>
      </c>
      <c r="L1209" s="430" t="s">
        <v>1256</v>
      </c>
      <c r="M1209" s="121" t="s">
        <v>7158</v>
      </c>
      <c r="N1209" s="430"/>
      <c r="O1209" s="433">
        <v>74</v>
      </c>
      <c r="P1209" s="433">
        <v>74</v>
      </c>
      <c r="Q1209" s="395" t="s">
        <v>7384</v>
      </c>
      <c r="R1209" s="431"/>
      <c r="S1209" s="431">
        <v>0</v>
      </c>
      <c r="T1209" s="431">
        <v>0</v>
      </c>
      <c r="U1209" s="433">
        <v>80</v>
      </c>
      <c r="V1209" s="433">
        <v>0</v>
      </c>
      <c r="W1209" s="433">
        <v>480</v>
      </c>
      <c r="X1209" s="433">
        <v>80</v>
      </c>
      <c r="Y1209" s="431">
        <v>80</v>
      </c>
      <c r="Z1209" s="431">
        <v>0</v>
      </c>
      <c r="AA1209" s="433">
        <v>80</v>
      </c>
      <c r="AB1209" s="433">
        <v>0</v>
      </c>
      <c r="AC1209" s="433">
        <v>0</v>
      </c>
      <c r="AD1209" s="431">
        <v>0</v>
      </c>
      <c r="AE1209" s="431">
        <v>0</v>
      </c>
      <c r="AF1209" s="431">
        <v>0</v>
      </c>
      <c r="AG1209" s="431">
        <v>0</v>
      </c>
      <c r="AH1209" s="431">
        <v>0</v>
      </c>
      <c r="AI1209" s="431">
        <v>0</v>
      </c>
      <c r="AJ1209" s="431">
        <v>0</v>
      </c>
      <c r="AK1209" s="431">
        <v>0</v>
      </c>
      <c r="AL1209" s="434">
        <v>0</v>
      </c>
      <c r="AM1209" s="433">
        <v>0</v>
      </c>
      <c r="AN1209" s="432">
        <v>0</v>
      </c>
      <c r="AO1209" s="431">
        <v>0</v>
      </c>
      <c r="AP1209" s="433">
        <v>0</v>
      </c>
      <c r="AQ1209" s="431">
        <v>0</v>
      </c>
    </row>
    <row r="1210" spans="1:43" ht="12.75" customHeight="1">
      <c r="A1210" s="157">
        <v>1226</v>
      </c>
      <c r="B1210" s="418">
        <v>42331</v>
      </c>
      <c r="C1210" s="430" t="s">
        <v>1321</v>
      </c>
      <c r="D1210" s="430" t="s">
        <v>1251</v>
      </c>
      <c r="E1210" s="261" t="s">
        <v>7385</v>
      </c>
      <c r="F1210" s="121" t="s">
        <v>7082</v>
      </c>
      <c r="G1210" s="359"/>
      <c r="H1210" s="121" t="s">
        <v>7310</v>
      </c>
      <c r="I1210" s="359"/>
      <c r="J1210" s="121" t="s">
        <v>7165</v>
      </c>
      <c r="K1210" s="121" t="s">
        <v>7126</v>
      </c>
      <c r="L1210" s="430" t="s">
        <v>1256</v>
      </c>
      <c r="M1210" s="121" t="s">
        <v>7158</v>
      </c>
      <c r="N1210" s="430"/>
      <c r="O1210" s="433">
        <v>104</v>
      </c>
      <c r="P1210" s="433">
        <v>104</v>
      </c>
      <c r="Q1210" s="395" t="s">
        <v>7384</v>
      </c>
      <c r="R1210" s="431"/>
      <c r="S1210" s="431">
        <v>0</v>
      </c>
      <c r="T1210" s="431">
        <v>0</v>
      </c>
      <c r="U1210" s="433">
        <v>115</v>
      </c>
      <c r="V1210" s="433">
        <v>0</v>
      </c>
      <c r="W1210" s="433">
        <v>690</v>
      </c>
      <c r="X1210" s="433">
        <v>115</v>
      </c>
      <c r="Y1210" s="431">
        <v>115</v>
      </c>
      <c r="Z1210" s="431">
        <v>0</v>
      </c>
      <c r="AA1210" s="433">
        <v>115</v>
      </c>
      <c r="AB1210" s="433">
        <v>0</v>
      </c>
      <c r="AC1210" s="433">
        <v>0</v>
      </c>
      <c r="AD1210" s="431">
        <v>0</v>
      </c>
      <c r="AE1210" s="431">
        <v>0</v>
      </c>
      <c r="AF1210" s="431">
        <v>0</v>
      </c>
      <c r="AG1210" s="431">
        <v>0</v>
      </c>
      <c r="AH1210" s="431">
        <v>0</v>
      </c>
      <c r="AI1210" s="431">
        <v>0</v>
      </c>
      <c r="AJ1210" s="431">
        <v>0</v>
      </c>
      <c r="AK1210" s="431">
        <v>0</v>
      </c>
      <c r="AL1210" s="434">
        <v>0</v>
      </c>
      <c r="AM1210" s="433">
        <v>0</v>
      </c>
      <c r="AN1210" s="432">
        <v>0</v>
      </c>
      <c r="AO1210" s="431">
        <v>0</v>
      </c>
      <c r="AP1210" s="433">
        <v>0</v>
      </c>
      <c r="AQ1210" s="431">
        <v>0</v>
      </c>
    </row>
    <row r="1211" spans="1:43" ht="12.75" customHeight="1">
      <c r="A1211" s="157">
        <v>1227</v>
      </c>
      <c r="B1211" s="418">
        <v>42331</v>
      </c>
      <c r="C1211" s="430" t="s">
        <v>1321</v>
      </c>
      <c r="D1211" s="430" t="s">
        <v>1251</v>
      </c>
      <c r="E1211" s="258" t="s">
        <v>1308</v>
      </c>
      <c r="F1211" s="121" t="s">
        <v>7095</v>
      </c>
      <c r="G1211" s="359"/>
      <c r="H1211" s="121" t="s">
        <v>7307</v>
      </c>
      <c r="I1211" s="359"/>
      <c r="J1211" s="121" t="s">
        <v>7165</v>
      </c>
      <c r="K1211" s="121" t="s">
        <v>7126</v>
      </c>
      <c r="L1211" s="430" t="s">
        <v>1256</v>
      </c>
      <c r="M1211" s="464" t="s">
        <v>7159</v>
      </c>
      <c r="N1211" s="430"/>
      <c r="O1211" s="113">
        <v>250</v>
      </c>
      <c r="P1211" s="113"/>
      <c r="Q1211" s="395" t="s">
        <v>7384</v>
      </c>
      <c r="R1211" s="113"/>
      <c r="S1211" s="223"/>
      <c r="T1211" s="223"/>
      <c r="U1211" s="223"/>
      <c r="V1211" s="223"/>
      <c r="W1211" s="223"/>
      <c r="X1211" s="223"/>
      <c r="Y1211" s="223"/>
      <c r="Z1211" s="223"/>
      <c r="AA1211" s="223"/>
      <c r="AB1211" s="223"/>
      <c r="AC1211" s="223"/>
      <c r="AD1211" s="223"/>
      <c r="AE1211" s="223"/>
      <c r="AF1211" s="223"/>
      <c r="AG1211" s="223"/>
      <c r="AH1211" s="223"/>
      <c r="AI1211" s="223"/>
      <c r="AJ1211" s="223"/>
      <c r="AK1211" s="223"/>
      <c r="AL1211" s="233"/>
      <c r="AM1211" s="223"/>
      <c r="AN1211" s="233"/>
      <c r="AO1211" s="223"/>
      <c r="AP1211" s="223"/>
      <c r="AQ1211" s="223"/>
    </row>
    <row r="1212" spans="1:43" ht="12.75" customHeight="1">
      <c r="A1212" s="157">
        <v>1228</v>
      </c>
      <c r="B1212" s="418">
        <v>42331</v>
      </c>
      <c r="C1212" s="430" t="s">
        <v>1321</v>
      </c>
      <c r="D1212" s="430" t="s">
        <v>1251</v>
      </c>
      <c r="E1212" s="261" t="s">
        <v>1308</v>
      </c>
      <c r="F1212" s="121" t="s">
        <v>7095</v>
      </c>
      <c r="G1212" s="359"/>
      <c r="H1212" s="121" t="s">
        <v>7307</v>
      </c>
      <c r="I1212" s="359"/>
      <c r="J1212" s="121" t="s">
        <v>7165</v>
      </c>
      <c r="K1212" s="121" t="s">
        <v>7126</v>
      </c>
      <c r="L1212" s="430" t="s">
        <v>1256</v>
      </c>
      <c r="M1212" s="121" t="s">
        <v>7158</v>
      </c>
      <c r="N1212" s="430"/>
      <c r="O1212" s="44">
        <v>250</v>
      </c>
      <c r="P1212" s="44"/>
      <c r="Q1212" s="395" t="s">
        <v>7384</v>
      </c>
      <c r="R1212" s="431"/>
      <c r="S1212" s="431">
        <v>0</v>
      </c>
      <c r="T1212" s="431">
        <v>0</v>
      </c>
      <c r="U1212" s="433">
        <v>250</v>
      </c>
      <c r="V1212" s="433">
        <v>0</v>
      </c>
      <c r="W1212" s="433">
        <v>1500</v>
      </c>
      <c r="X1212" s="433">
        <v>0</v>
      </c>
      <c r="Y1212" s="431">
        <v>0</v>
      </c>
      <c r="Z1212" s="431">
        <v>0</v>
      </c>
      <c r="AA1212" s="433">
        <v>250</v>
      </c>
      <c r="AB1212" s="433">
        <v>0</v>
      </c>
      <c r="AC1212" s="433">
        <v>0</v>
      </c>
      <c r="AD1212" s="431">
        <v>0</v>
      </c>
      <c r="AE1212" s="431">
        <v>0</v>
      </c>
      <c r="AF1212" s="431">
        <v>0</v>
      </c>
      <c r="AG1212" s="431">
        <v>0</v>
      </c>
      <c r="AH1212" s="431">
        <v>0</v>
      </c>
      <c r="AI1212" s="431">
        <v>0</v>
      </c>
      <c r="AJ1212" s="431">
        <v>0</v>
      </c>
      <c r="AK1212" s="431">
        <v>0</v>
      </c>
      <c r="AL1212" s="434">
        <v>0</v>
      </c>
      <c r="AM1212" s="433">
        <v>0</v>
      </c>
      <c r="AN1212" s="432">
        <v>0</v>
      </c>
      <c r="AO1212" s="431">
        <v>0</v>
      </c>
      <c r="AP1212" s="433">
        <v>0</v>
      </c>
      <c r="AQ1212" s="431">
        <v>0</v>
      </c>
    </row>
    <row r="1213" spans="1:43" ht="12.75" customHeight="1">
      <c r="A1213" s="157">
        <v>1229</v>
      </c>
      <c r="B1213" s="418">
        <v>42331</v>
      </c>
      <c r="C1213" s="430" t="s">
        <v>1321</v>
      </c>
      <c r="D1213" s="430" t="s">
        <v>1251</v>
      </c>
      <c r="E1213" s="261" t="s">
        <v>1308</v>
      </c>
      <c r="F1213" s="121" t="s">
        <v>7095</v>
      </c>
      <c r="G1213" s="359"/>
      <c r="H1213" s="121" t="s">
        <v>7307</v>
      </c>
      <c r="I1213" s="359"/>
      <c r="J1213" s="121" t="s">
        <v>7165</v>
      </c>
      <c r="K1213" s="121" t="s">
        <v>7126</v>
      </c>
      <c r="L1213" s="430" t="s">
        <v>1256</v>
      </c>
      <c r="M1213" s="121" t="s">
        <v>7158</v>
      </c>
      <c r="N1213" s="430"/>
      <c r="O1213" s="44">
        <v>100</v>
      </c>
      <c r="P1213" s="44"/>
      <c r="Q1213" s="395" t="s">
        <v>7384</v>
      </c>
      <c r="R1213" s="431"/>
      <c r="S1213" s="431">
        <v>0</v>
      </c>
      <c r="T1213" s="431">
        <v>0</v>
      </c>
      <c r="U1213" s="433">
        <v>100</v>
      </c>
      <c r="V1213" s="433">
        <v>0</v>
      </c>
      <c r="W1213" s="433">
        <v>600</v>
      </c>
      <c r="X1213" s="433">
        <v>0</v>
      </c>
      <c r="Y1213" s="431">
        <v>0</v>
      </c>
      <c r="Z1213" s="431">
        <v>0</v>
      </c>
      <c r="AA1213" s="433">
        <v>100</v>
      </c>
      <c r="AB1213" s="433">
        <v>0</v>
      </c>
      <c r="AC1213" s="433">
        <v>0</v>
      </c>
      <c r="AD1213" s="431">
        <v>0</v>
      </c>
      <c r="AE1213" s="431">
        <v>0</v>
      </c>
      <c r="AF1213" s="431">
        <v>0</v>
      </c>
      <c r="AG1213" s="431">
        <v>0</v>
      </c>
      <c r="AH1213" s="431">
        <v>0</v>
      </c>
      <c r="AI1213" s="431">
        <v>0</v>
      </c>
      <c r="AJ1213" s="431">
        <v>0</v>
      </c>
      <c r="AK1213" s="431">
        <v>0</v>
      </c>
      <c r="AL1213" s="434">
        <v>0</v>
      </c>
      <c r="AM1213" s="433">
        <v>0</v>
      </c>
      <c r="AN1213" s="432">
        <v>0</v>
      </c>
      <c r="AO1213" s="431">
        <v>0</v>
      </c>
      <c r="AP1213" s="433">
        <v>0</v>
      </c>
      <c r="AQ1213" s="431">
        <v>0</v>
      </c>
    </row>
    <row r="1214" spans="1:43" ht="12.75" customHeight="1">
      <c r="A1214" s="157">
        <v>1230</v>
      </c>
      <c r="B1214" s="418">
        <v>42332</v>
      </c>
      <c r="C1214" s="430" t="s">
        <v>1321</v>
      </c>
      <c r="D1214" s="430" t="s">
        <v>1251</v>
      </c>
      <c r="E1214" s="261" t="s">
        <v>1308</v>
      </c>
      <c r="F1214" s="121" t="s">
        <v>7095</v>
      </c>
      <c r="G1214" s="359"/>
      <c r="H1214" s="121" t="s">
        <v>7307</v>
      </c>
      <c r="I1214" s="359"/>
      <c r="J1214" s="121" t="s">
        <v>7165</v>
      </c>
      <c r="K1214" s="121" t="s">
        <v>7126</v>
      </c>
      <c r="L1214" s="430" t="s">
        <v>1256</v>
      </c>
      <c r="M1214" s="121" t="s">
        <v>7158</v>
      </c>
      <c r="N1214" s="430"/>
      <c r="O1214" s="44">
        <v>200</v>
      </c>
      <c r="P1214" s="44"/>
      <c r="Q1214" s="395" t="s">
        <v>7384</v>
      </c>
      <c r="R1214" s="431"/>
      <c r="S1214" s="431">
        <v>0</v>
      </c>
      <c r="T1214" s="431">
        <v>0</v>
      </c>
      <c r="U1214" s="433">
        <v>200</v>
      </c>
      <c r="V1214" s="433">
        <v>0</v>
      </c>
      <c r="W1214" s="433">
        <v>1200</v>
      </c>
      <c r="X1214" s="433">
        <v>0</v>
      </c>
      <c r="Y1214" s="431">
        <v>0</v>
      </c>
      <c r="Z1214" s="431">
        <v>0</v>
      </c>
      <c r="AA1214" s="433">
        <v>200</v>
      </c>
      <c r="AB1214" s="433">
        <v>0</v>
      </c>
      <c r="AC1214" s="433">
        <v>0</v>
      </c>
      <c r="AD1214" s="431">
        <v>0</v>
      </c>
      <c r="AE1214" s="431">
        <v>0</v>
      </c>
      <c r="AF1214" s="431">
        <v>0</v>
      </c>
      <c r="AG1214" s="431">
        <v>0</v>
      </c>
      <c r="AH1214" s="431">
        <v>0</v>
      </c>
      <c r="AI1214" s="431">
        <v>0</v>
      </c>
      <c r="AJ1214" s="431">
        <v>0</v>
      </c>
      <c r="AK1214" s="431">
        <v>0</v>
      </c>
      <c r="AL1214" s="434">
        <v>0</v>
      </c>
      <c r="AM1214" s="433">
        <v>0</v>
      </c>
      <c r="AN1214" s="432">
        <v>0</v>
      </c>
      <c r="AO1214" s="431">
        <v>0</v>
      </c>
      <c r="AP1214" s="433">
        <v>0</v>
      </c>
      <c r="AQ1214" s="431">
        <v>0</v>
      </c>
    </row>
    <row r="1215" spans="1:43" ht="12.75" customHeight="1">
      <c r="A1215" s="157">
        <v>1231</v>
      </c>
      <c r="B1215" s="418">
        <v>42332</v>
      </c>
      <c r="C1215" s="430" t="s">
        <v>1321</v>
      </c>
      <c r="D1215" s="430" t="s">
        <v>1251</v>
      </c>
      <c r="E1215" s="258" t="s">
        <v>1308</v>
      </c>
      <c r="F1215" s="121" t="s">
        <v>7095</v>
      </c>
      <c r="G1215" s="359"/>
      <c r="H1215" s="121" t="s">
        <v>7307</v>
      </c>
      <c r="I1215" s="359"/>
      <c r="J1215" s="121" t="s">
        <v>7165</v>
      </c>
      <c r="K1215" s="121" t="s">
        <v>7126</v>
      </c>
      <c r="L1215" s="430" t="s">
        <v>1256</v>
      </c>
      <c r="M1215" s="464" t="s">
        <v>7159</v>
      </c>
      <c r="N1215" s="430"/>
      <c r="O1215" s="113">
        <v>150</v>
      </c>
      <c r="P1215" s="113"/>
      <c r="Q1215" s="395" t="s">
        <v>7384</v>
      </c>
      <c r="R1215" s="113"/>
      <c r="S1215" s="223"/>
      <c r="T1215" s="223"/>
      <c r="U1215" s="223"/>
      <c r="V1215" s="223"/>
      <c r="W1215" s="223"/>
      <c r="X1215" s="223"/>
      <c r="Y1215" s="223"/>
      <c r="Z1215" s="223"/>
      <c r="AA1215" s="223"/>
      <c r="AB1215" s="223"/>
      <c r="AC1215" s="223"/>
      <c r="AD1215" s="223"/>
      <c r="AE1215" s="223"/>
      <c r="AF1215" s="223"/>
      <c r="AG1215" s="223"/>
      <c r="AH1215" s="223"/>
      <c r="AI1215" s="223"/>
      <c r="AJ1215" s="223"/>
      <c r="AK1215" s="223"/>
      <c r="AL1215" s="233"/>
      <c r="AM1215" s="223"/>
      <c r="AN1215" s="233"/>
      <c r="AO1215" s="223"/>
      <c r="AP1215" s="223"/>
      <c r="AQ1215" s="223"/>
    </row>
    <row r="1216" spans="1:43" ht="12.75" customHeight="1">
      <c r="A1216" s="157">
        <v>1232</v>
      </c>
      <c r="B1216" s="418">
        <v>42332</v>
      </c>
      <c r="C1216" s="430" t="s">
        <v>1321</v>
      </c>
      <c r="D1216" s="430" t="s">
        <v>1251</v>
      </c>
      <c r="E1216" s="261" t="s">
        <v>1272</v>
      </c>
      <c r="F1216" s="121" t="s">
        <v>7095</v>
      </c>
      <c r="G1216" s="359"/>
      <c r="H1216" s="121" t="s">
        <v>7308</v>
      </c>
      <c r="I1216" s="359"/>
      <c r="J1216" s="121" t="s">
        <v>1262</v>
      </c>
      <c r="K1216" s="121" t="s">
        <v>7126</v>
      </c>
      <c r="L1216" s="430" t="s">
        <v>1256</v>
      </c>
      <c r="M1216" s="121" t="s">
        <v>7158</v>
      </c>
      <c r="N1216" s="430"/>
      <c r="O1216" s="44">
        <v>150</v>
      </c>
      <c r="P1216" s="44"/>
      <c r="Q1216" s="395" t="s">
        <v>7384</v>
      </c>
      <c r="R1216" s="431"/>
      <c r="S1216" s="431">
        <v>0</v>
      </c>
      <c r="T1216" s="431">
        <v>0</v>
      </c>
      <c r="U1216" s="433">
        <v>150</v>
      </c>
      <c r="V1216" s="433">
        <v>0</v>
      </c>
      <c r="W1216" s="433">
        <v>900</v>
      </c>
      <c r="X1216" s="433">
        <v>0</v>
      </c>
      <c r="Y1216" s="431">
        <v>0</v>
      </c>
      <c r="Z1216" s="431">
        <v>0</v>
      </c>
      <c r="AA1216" s="433">
        <v>150</v>
      </c>
      <c r="AB1216" s="433">
        <v>0</v>
      </c>
      <c r="AC1216" s="433">
        <v>0</v>
      </c>
      <c r="AD1216" s="431">
        <v>0</v>
      </c>
      <c r="AE1216" s="431">
        <v>0</v>
      </c>
      <c r="AF1216" s="431">
        <v>0</v>
      </c>
      <c r="AG1216" s="431">
        <v>0</v>
      </c>
      <c r="AH1216" s="431">
        <v>0</v>
      </c>
      <c r="AI1216" s="431">
        <v>0</v>
      </c>
      <c r="AJ1216" s="431">
        <v>0</v>
      </c>
      <c r="AK1216" s="431">
        <v>0</v>
      </c>
      <c r="AL1216" s="434">
        <v>0</v>
      </c>
      <c r="AM1216" s="433">
        <v>0</v>
      </c>
      <c r="AN1216" s="432">
        <v>0</v>
      </c>
      <c r="AO1216" s="431">
        <v>0</v>
      </c>
      <c r="AP1216" s="433">
        <v>0</v>
      </c>
      <c r="AQ1216" s="431">
        <v>0</v>
      </c>
    </row>
    <row r="1217" spans="1:43" ht="12.75" customHeight="1">
      <c r="A1217" s="157">
        <v>1233</v>
      </c>
      <c r="B1217" s="418">
        <v>42332</v>
      </c>
      <c r="C1217" s="430" t="s">
        <v>1321</v>
      </c>
      <c r="D1217" s="430" t="s">
        <v>1251</v>
      </c>
      <c r="E1217" s="261" t="s">
        <v>1308</v>
      </c>
      <c r="F1217" s="121" t="s">
        <v>7095</v>
      </c>
      <c r="G1217" s="359"/>
      <c r="H1217" s="121" t="s">
        <v>7308</v>
      </c>
      <c r="I1217" s="359"/>
      <c r="J1217" s="121" t="s">
        <v>7168</v>
      </c>
      <c r="K1217" s="121" t="s">
        <v>7126</v>
      </c>
      <c r="L1217" s="430" t="s">
        <v>1256</v>
      </c>
      <c r="M1217" s="121" t="s">
        <v>7158</v>
      </c>
      <c r="N1217" s="430"/>
      <c r="O1217" s="44">
        <v>210</v>
      </c>
      <c r="P1217" s="44"/>
      <c r="Q1217" s="395" t="s">
        <v>7384</v>
      </c>
      <c r="R1217" s="431"/>
      <c r="S1217" s="431">
        <v>0</v>
      </c>
      <c r="T1217" s="431">
        <v>0</v>
      </c>
      <c r="U1217" s="433">
        <v>210</v>
      </c>
      <c r="V1217" s="433">
        <v>0</v>
      </c>
      <c r="W1217" s="433">
        <v>1260</v>
      </c>
      <c r="X1217" s="433">
        <v>0</v>
      </c>
      <c r="Y1217" s="431">
        <v>0</v>
      </c>
      <c r="Z1217" s="431">
        <v>0</v>
      </c>
      <c r="AA1217" s="433">
        <v>150</v>
      </c>
      <c r="AB1217" s="433">
        <v>0</v>
      </c>
      <c r="AC1217" s="433">
        <v>0</v>
      </c>
      <c r="AD1217" s="431">
        <v>0</v>
      </c>
      <c r="AE1217" s="431">
        <v>0</v>
      </c>
      <c r="AF1217" s="431">
        <v>0</v>
      </c>
      <c r="AG1217" s="431">
        <v>0</v>
      </c>
      <c r="AH1217" s="431">
        <v>0</v>
      </c>
      <c r="AI1217" s="431">
        <v>0</v>
      </c>
      <c r="AJ1217" s="431">
        <v>0</v>
      </c>
      <c r="AK1217" s="431">
        <v>0</v>
      </c>
      <c r="AL1217" s="434">
        <v>0</v>
      </c>
      <c r="AM1217" s="433">
        <v>0</v>
      </c>
      <c r="AN1217" s="432">
        <v>0</v>
      </c>
      <c r="AO1217" s="431">
        <v>0</v>
      </c>
      <c r="AP1217" s="433">
        <v>0</v>
      </c>
      <c r="AQ1217" s="431">
        <v>0</v>
      </c>
    </row>
    <row r="1218" spans="1:43" ht="12.75" customHeight="1">
      <c r="A1218" s="157">
        <v>1234</v>
      </c>
      <c r="B1218" s="418">
        <v>42332</v>
      </c>
      <c r="C1218" s="430" t="s">
        <v>1321</v>
      </c>
      <c r="D1218" s="430" t="s">
        <v>1251</v>
      </c>
      <c r="E1218" s="261" t="s">
        <v>1308</v>
      </c>
      <c r="F1218" s="121" t="s">
        <v>7095</v>
      </c>
      <c r="G1218" s="359"/>
      <c r="H1218" s="121" t="s">
        <v>7307</v>
      </c>
      <c r="I1218" s="359"/>
      <c r="J1218" s="121" t="s">
        <v>7165</v>
      </c>
      <c r="K1218" s="121" t="s">
        <v>7126</v>
      </c>
      <c r="L1218" s="430" t="s">
        <v>1256</v>
      </c>
      <c r="M1218" s="121" t="s">
        <v>7158</v>
      </c>
      <c r="N1218" s="430"/>
      <c r="O1218" s="44">
        <v>200</v>
      </c>
      <c r="P1218" s="44"/>
      <c r="Q1218" s="395" t="s">
        <v>7384</v>
      </c>
      <c r="R1218" s="431"/>
      <c r="S1218" s="431">
        <v>0</v>
      </c>
      <c r="T1218" s="431">
        <v>0</v>
      </c>
      <c r="U1218" s="433">
        <v>200</v>
      </c>
      <c r="V1218" s="433">
        <v>0</v>
      </c>
      <c r="W1218" s="433">
        <v>1200</v>
      </c>
      <c r="X1218" s="433">
        <v>0</v>
      </c>
      <c r="Y1218" s="431">
        <v>0</v>
      </c>
      <c r="Z1218" s="431">
        <v>0</v>
      </c>
      <c r="AA1218" s="433">
        <v>200</v>
      </c>
      <c r="AB1218" s="433">
        <v>0</v>
      </c>
      <c r="AC1218" s="433">
        <v>0</v>
      </c>
      <c r="AD1218" s="431">
        <v>0</v>
      </c>
      <c r="AE1218" s="431">
        <v>0</v>
      </c>
      <c r="AF1218" s="431">
        <v>0</v>
      </c>
      <c r="AG1218" s="431">
        <v>0</v>
      </c>
      <c r="AH1218" s="431">
        <v>0</v>
      </c>
      <c r="AI1218" s="431">
        <v>0</v>
      </c>
      <c r="AJ1218" s="431">
        <v>0</v>
      </c>
      <c r="AK1218" s="431">
        <v>0</v>
      </c>
      <c r="AL1218" s="434">
        <v>0</v>
      </c>
      <c r="AM1218" s="433">
        <v>0</v>
      </c>
      <c r="AN1218" s="432">
        <v>0</v>
      </c>
      <c r="AO1218" s="431">
        <v>0</v>
      </c>
      <c r="AP1218" s="433">
        <v>0</v>
      </c>
      <c r="AQ1218" s="431">
        <v>0</v>
      </c>
    </row>
    <row r="1219" spans="1:43" ht="12.75" customHeight="1">
      <c r="A1219" s="157">
        <v>1235</v>
      </c>
      <c r="B1219" s="418">
        <v>42332</v>
      </c>
      <c r="C1219" s="430" t="s">
        <v>1321</v>
      </c>
      <c r="D1219" s="430" t="s">
        <v>1251</v>
      </c>
      <c r="E1219" s="261" t="s">
        <v>1308</v>
      </c>
      <c r="F1219" s="121" t="s">
        <v>7095</v>
      </c>
      <c r="G1219" s="359"/>
      <c r="H1219" s="121" t="s">
        <v>7307</v>
      </c>
      <c r="I1219" s="359"/>
      <c r="J1219" s="121" t="s">
        <v>7165</v>
      </c>
      <c r="K1219" s="121" t="s">
        <v>7126</v>
      </c>
      <c r="L1219" s="430" t="s">
        <v>1256</v>
      </c>
      <c r="M1219" s="121" t="s">
        <v>7158</v>
      </c>
      <c r="N1219" s="430"/>
      <c r="O1219" s="44">
        <v>250</v>
      </c>
      <c r="P1219" s="44"/>
      <c r="Q1219" s="395" t="s">
        <v>7384</v>
      </c>
      <c r="R1219" s="431"/>
      <c r="S1219" s="431">
        <v>0</v>
      </c>
      <c r="T1219" s="431">
        <v>0</v>
      </c>
      <c r="U1219" s="433">
        <v>250</v>
      </c>
      <c r="V1219" s="433">
        <v>0</v>
      </c>
      <c r="W1219" s="433">
        <v>1500</v>
      </c>
      <c r="X1219" s="433">
        <v>0</v>
      </c>
      <c r="Y1219" s="431">
        <v>0</v>
      </c>
      <c r="Z1219" s="431">
        <v>0</v>
      </c>
      <c r="AA1219" s="433">
        <v>250</v>
      </c>
      <c r="AB1219" s="433">
        <v>0</v>
      </c>
      <c r="AC1219" s="433">
        <v>0</v>
      </c>
      <c r="AD1219" s="431">
        <v>0</v>
      </c>
      <c r="AE1219" s="431">
        <v>0</v>
      </c>
      <c r="AF1219" s="431">
        <v>0</v>
      </c>
      <c r="AG1219" s="431">
        <v>0</v>
      </c>
      <c r="AH1219" s="431">
        <v>0</v>
      </c>
      <c r="AI1219" s="431">
        <v>0</v>
      </c>
      <c r="AJ1219" s="431">
        <v>0</v>
      </c>
      <c r="AK1219" s="431">
        <v>0</v>
      </c>
      <c r="AL1219" s="434">
        <v>0</v>
      </c>
      <c r="AM1219" s="433">
        <v>0</v>
      </c>
      <c r="AN1219" s="432">
        <v>0</v>
      </c>
      <c r="AO1219" s="431">
        <v>0</v>
      </c>
      <c r="AP1219" s="433">
        <v>0</v>
      </c>
      <c r="AQ1219" s="431">
        <v>0</v>
      </c>
    </row>
    <row r="1220" spans="1:43" ht="12.75" customHeight="1">
      <c r="A1220" s="157">
        <v>1236</v>
      </c>
      <c r="B1220" s="418">
        <v>42332</v>
      </c>
      <c r="C1220" s="430" t="s">
        <v>1321</v>
      </c>
      <c r="D1220" s="430" t="s">
        <v>1251</v>
      </c>
      <c r="E1220" s="261" t="s">
        <v>1308</v>
      </c>
      <c r="F1220" s="121" t="s">
        <v>7111</v>
      </c>
      <c r="G1220" s="359"/>
      <c r="H1220" s="121" t="s">
        <v>7413</v>
      </c>
      <c r="I1220" s="359"/>
      <c r="J1220" s="121" t="s">
        <v>7166</v>
      </c>
      <c r="K1220" s="121" t="s">
        <v>7126</v>
      </c>
      <c r="L1220" s="430" t="s">
        <v>1256</v>
      </c>
      <c r="M1220" s="121" t="s">
        <v>7158</v>
      </c>
      <c r="N1220" s="430"/>
      <c r="O1220" s="433">
        <v>636</v>
      </c>
      <c r="P1220" s="433">
        <v>636</v>
      </c>
      <c r="Q1220" s="395" t="s">
        <v>7384</v>
      </c>
      <c r="R1220" s="431"/>
      <c r="S1220" s="431">
        <v>0</v>
      </c>
      <c r="T1220" s="431">
        <v>0</v>
      </c>
      <c r="U1220" s="433">
        <v>636</v>
      </c>
      <c r="V1220" s="433">
        <v>0</v>
      </c>
      <c r="W1220" s="433">
        <v>3816</v>
      </c>
      <c r="X1220" s="433">
        <v>0</v>
      </c>
      <c r="Y1220" s="431">
        <v>636</v>
      </c>
      <c r="Z1220" s="431">
        <v>0</v>
      </c>
      <c r="AA1220" s="433">
        <v>636</v>
      </c>
      <c r="AB1220" s="433">
        <v>0</v>
      </c>
      <c r="AC1220" s="433">
        <v>0</v>
      </c>
      <c r="AD1220" s="431">
        <v>0</v>
      </c>
      <c r="AE1220" s="431">
        <v>0</v>
      </c>
      <c r="AF1220" s="431">
        <v>0</v>
      </c>
      <c r="AG1220" s="431">
        <v>0</v>
      </c>
      <c r="AH1220" s="431">
        <v>0</v>
      </c>
      <c r="AI1220" s="431">
        <v>0</v>
      </c>
      <c r="AJ1220" s="431">
        <v>0</v>
      </c>
      <c r="AK1220" s="431">
        <v>0</v>
      </c>
      <c r="AL1220" s="434">
        <v>0</v>
      </c>
      <c r="AM1220" s="433">
        <v>0</v>
      </c>
      <c r="AN1220" s="432">
        <v>0</v>
      </c>
      <c r="AO1220" s="431">
        <v>0</v>
      </c>
      <c r="AP1220" s="433">
        <v>0</v>
      </c>
      <c r="AQ1220" s="431">
        <v>0</v>
      </c>
    </row>
    <row r="1221" spans="1:43" ht="12.75" customHeight="1">
      <c r="A1221" s="157">
        <v>1237</v>
      </c>
      <c r="B1221" s="418">
        <v>42332</v>
      </c>
      <c r="C1221" s="430" t="s">
        <v>1321</v>
      </c>
      <c r="D1221" s="430" t="s">
        <v>1251</v>
      </c>
      <c r="E1221" s="261" t="s">
        <v>1308</v>
      </c>
      <c r="F1221" s="121" t="s">
        <v>7111</v>
      </c>
      <c r="G1221" s="359"/>
      <c r="H1221" s="121" t="s">
        <v>7414</v>
      </c>
      <c r="I1221" s="359"/>
      <c r="J1221" s="121" t="s">
        <v>1262</v>
      </c>
      <c r="K1221" s="121" t="s">
        <v>7126</v>
      </c>
      <c r="L1221" s="430" t="s">
        <v>1256</v>
      </c>
      <c r="M1221" s="121" t="s">
        <v>7158</v>
      </c>
      <c r="N1221" s="430"/>
      <c r="O1221" s="44">
        <v>9</v>
      </c>
      <c r="P1221" s="44"/>
      <c r="Q1221" s="395" t="s">
        <v>7384</v>
      </c>
      <c r="R1221" s="431"/>
      <c r="S1221" s="431">
        <v>0</v>
      </c>
      <c r="T1221" s="431">
        <v>9</v>
      </c>
      <c r="U1221" s="433">
        <v>0</v>
      </c>
      <c r="V1221" s="433">
        <v>0</v>
      </c>
      <c r="W1221" s="433">
        <v>0</v>
      </c>
      <c r="X1221" s="433">
        <v>0</v>
      </c>
      <c r="Y1221" s="431">
        <v>0</v>
      </c>
      <c r="Z1221" s="431">
        <v>0</v>
      </c>
      <c r="AA1221" s="433">
        <v>0</v>
      </c>
      <c r="AB1221" s="433">
        <v>0</v>
      </c>
      <c r="AC1221" s="433">
        <v>0</v>
      </c>
      <c r="AD1221" s="431">
        <v>0</v>
      </c>
      <c r="AE1221" s="431">
        <v>0</v>
      </c>
      <c r="AF1221" s="431">
        <v>0</v>
      </c>
      <c r="AG1221" s="431">
        <v>0</v>
      </c>
      <c r="AH1221" s="431">
        <v>0</v>
      </c>
      <c r="AI1221" s="431">
        <v>0</v>
      </c>
      <c r="AJ1221" s="431">
        <v>0</v>
      </c>
      <c r="AK1221" s="431">
        <v>0</v>
      </c>
      <c r="AL1221" s="434">
        <v>0</v>
      </c>
      <c r="AM1221" s="433">
        <v>0</v>
      </c>
      <c r="AN1221" s="432">
        <v>0</v>
      </c>
      <c r="AO1221" s="431">
        <v>0</v>
      </c>
      <c r="AP1221" s="433">
        <v>0</v>
      </c>
      <c r="AQ1221" s="431">
        <v>0</v>
      </c>
    </row>
    <row r="1222" spans="1:43" ht="12.75" customHeight="1">
      <c r="A1222" s="157">
        <v>1238</v>
      </c>
      <c r="B1222" s="418">
        <v>42332</v>
      </c>
      <c r="C1222" s="430" t="s">
        <v>1321</v>
      </c>
      <c r="D1222" s="430" t="s">
        <v>1251</v>
      </c>
      <c r="E1222" s="261" t="s">
        <v>1325</v>
      </c>
      <c r="F1222" s="121" t="s">
        <v>7082</v>
      </c>
      <c r="G1222" s="359"/>
      <c r="H1222" s="121" t="s">
        <v>7310</v>
      </c>
      <c r="I1222" s="359"/>
      <c r="J1222" s="121" t="s">
        <v>1262</v>
      </c>
      <c r="K1222" s="121" t="s">
        <v>7126</v>
      </c>
      <c r="L1222" s="430" t="s">
        <v>1256</v>
      </c>
      <c r="M1222" s="121" t="s">
        <v>7158</v>
      </c>
      <c r="N1222" s="430"/>
      <c r="O1222" s="44">
        <v>454</v>
      </c>
      <c r="P1222" s="44"/>
      <c r="Q1222" s="395" t="s">
        <v>7384</v>
      </c>
      <c r="R1222" s="431"/>
      <c r="S1222" s="431">
        <v>454</v>
      </c>
      <c r="T1222" s="431">
        <v>499</v>
      </c>
      <c r="U1222" s="433">
        <v>0</v>
      </c>
      <c r="V1222" s="433">
        <v>0</v>
      </c>
      <c r="W1222" s="433">
        <v>0</v>
      </c>
      <c r="X1222" s="433">
        <v>0</v>
      </c>
      <c r="Y1222" s="431">
        <v>0</v>
      </c>
      <c r="Z1222" s="431">
        <v>0</v>
      </c>
      <c r="AA1222" s="433">
        <v>0</v>
      </c>
      <c r="AB1222" s="433">
        <v>0</v>
      </c>
      <c r="AC1222" s="433">
        <v>0</v>
      </c>
      <c r="AD1222" s="431">
        <v>0</v>
      </c>
      <c r="AE1222" s="431">
        <v>0</v>
      </c>
      <c r="AF1222" s="431">
        <v>0</v>
      </c>
      <c r="AG1222" s="431">
        <v>0</v>
      </c>
      <c r="AH1222" s="431">
        <v>0</v>
      </c>
      <c r="AI1222" s="431">
        <v>0</v>
      </c>
      <c r="AJ1222" s="431">
        <v>0</v>
      </c>
      <c r="AK1222" s="431">
        <v>0</v>
      </c>
      <c r="AL1222" s="434">
        <v>0</v>
      </c>
      <c r="AM1222" s="433">
        <v>0</v>
      </c>
      <c r="AN1222" s="432">
        <v>0</v>
      </c>
      <c r="AO1222" s="431">
        <v>0</v>
      </c>
      <c r="AP1222" s="433">
        <v>0</v>
      </c>
      <c r="AQ1222" s="431">
        <v>0</v>
      </c>
    </row>
    <row r="1223" spans="1:43" ht="12.75" customHeight="1">
      <c r="A1223" s="157">
        <v>1239</v>
      </c>
      <c r="B1223" s="418">
        <v>42332</v>
      </c>
      <c r="C1223" s="430" t="s">
        <v>1321</v>
      </c>
      <c r="D1223" s="430" t="s">
        <v>1251</v>
      </c>
      <c r="E1223" s="261" t="s">
        <v>1325</v>
      </c>
      <c r="F1223" s="121" t="s">
        <v>7104</v>
      </c>
      <c r="G1223" s="359"/>
      <c r="H1223" s="121" t="s">
        <v>7287</v>
      </c>
      <c r="I1223" s="359"/>
      <c r="J1223" s="121" t="s">
        <v>1262</v>
      </c>
      <c r="K1223" s="121" t="s">
        <v>7126</v>
      </c>
      <c r="L1223" s="430" t="s">
        <v>1256</v>
      </c>
      <c r="M1223" s="121" t="s">
        <v>7158</v>
      </c>
      <c r="N1223" s="430"/>
      <c r="O1223" s="433">
        <v>250</v>
      </c>
      <c r="P1223" s="433">
        <v>250</v>
      </c>
      <c r="Q1223" s="395" t="s">
        <v>7384</v>
      </c>
      <c r="R1223" s="431"/>
      <c r="S1223" s="431">
        <v>0</v>
      </c>
      <c r="T1223" s="431">
        <v>0</v>
      </c>
      <c r="U1223" s="433">
        <v>250</v>
      </c>
      <c r="V1223" s="433">
        <v>0</v>
      </c>
      <c r="W1223" s="433">
        <v>1500</v>
      </c>
      <c r="X1223" s="433">
        <v>250</v>
      </c>
      <c r="Y1223" s="431">
        <v>250</v>
      </c>
      <c r="Z1223" s="431">
        <v>0</v>
      </c>
      <c r="AA1223" s="433">
        <v>250</v>
      </c>
      <c r="AB1223" s="433">
        <v>0</v>
      </c>
      <c r="AC1223" s="433">
        <v>0</v>
      </c>
      <c r="AD1223" s="431">
        <v>0</v>
      </c>
      <c r="AE1223" s="431">
        <v>0</v>
      </c>
      <c r="AF1223" s="431">
        <v>0</v>
      </c>
      <c r="AG1223" s="431">
        <v>0</v>
      </c>
      <c r="AH1223" s="431">
        <v>0</v>
      </c>
      <c r="AI1223" s="431">
        <v>0</v>
      </c>
      <c r="AJ1223" s="431">
        <v>0</v>
      </c>
      <c r="AK1223" s="431">
        <v>0</v>
      </c>
      <c r="AL1223" s="434">
        <v>0</v>
      </c>
      <c r="AM1223" s="433">
        <v>0</v>
      </c>
      <c r="AN1223" s="432">
        <v>0</v>
      </c>
      <c r="AO1223" s="431">
        <v>0</v>
      </c>
      <c r="AP1223" s="433">
        <v>0</v>
      </c>
      <c r="AQ1223" s="431">
        <v>0</v>
      </c>
    </row>
    <row r="1224" spans="1:43" ht="12.75" customHeight="1">
      <c r="A1224" s="157">
        <v>1240</v>
      </c>
      <c r="B1224" s="418">
        <v>42332</v>
      </c>
      <c r="C1224" s="430" t="s">
        <v>1321</v>
      </c>
      <c r="D1224" s="430" t="s">
        <v>1251</v>
      </c>
      <c r="E1224" s="261" t="s">
        <v>7385</v>
      </c>
      <c r="F1224" s="121" t="s">
        <v>7082</v>
      </c>
      <c r="G1224" s="359"/>
      <c r="H1224" s="121" t="s">
        <v>7310</v>
      </c>
      <c r="I1224" s="359"/>
      <c r="J1224" s="121" t="s">
        <v>1262</v>
      </c>
      <c r="K1224" s="121" t="s">
        <v>7126</v>
      </c>
      <c r="L1224" s="430" t="s">
        <v>1256</v>
      </c>
      <c r="M1224" s="121" t="s">
        <v>7158</v>
      </c>
      <c r="N1224" s="430"/>
      <c r="O1224" s="433">
        <v>41</v>
      </c>
      <c r="P1224" s="433">
        <v>41</v>
      </c>
      <c r="Q1224" s="395" t="s">
        <v>7384</v>
      </c>
      <c r="R1224" s="431"/>
      <c r="S1224" s="431">
        <v>0</v>
      </c>
      <c r="T1224" s="431">
        <v>0</v>
      </c>
      <c r="U1224" s="433">
        <v>41</v>
      </c>
      <c r="V1224" s="433">
        <v>0</v>
      </c>
      <c r="W1224" s="433">
        <v>246</v>
      </c>
      <c r="X1224" s="433">
        <v>41</v>
      </c>
      <c r="Y1224" s="431">
        <v>41</v>
      </c>
      <c r="Z1224" s="431">
        <v>0</v>
      </c>
      <c r="AA1224" s="433">
        <v>41</v>
      </c>
      <c r="AB1224" s="433">
        <v>0</v>
      </c>
      <c r="AC1224" s="433">
        <v>0</v>
      </c>
      <c r="AD1224" s="431">
        <v>0</v>
      </c>
      <c r="AE1224" s="431">
        <v>0</v>
      </c>
      <c r="AF1224" s="431">
        <v>0</v>
      </c>
      <c r="AG1224" s="431">
        <v>0</v>
      </c>
      <c r="AH1224" s="431">
        <v>0</v>
      </c>
      <c r="AI1224" s="431">
        <v>0</v>
      </c>
      <c r="AJ1224" s="431">
        <v>0</v>
      </c>
      <c r="AK1224" s="431">
        <v>0</v>
      </c>
      <c r="AL1224" s="434">
        <v>0</v>
      </c>
      <c r="AM1224" s="433">
        <v>0</v>
      </c>
      <c r="AN1224" s="432">
        <v>0</v>
      </c>
      <c r="AO1224" s="431">
        <v>0</v>
      </c>
      <c r="AP1224" s="433">
        <v>0</v>
      </c>
      <c r="AQ1224" s="431">
        <v>0</v>
      </c>
    </row>
    <row r="1225" spans="1:43" ht="12.75" customHeight="1">
      <c r="A1225" s="157">
        <v>1241</v>
      </c>
      <c r="B1225" s="418">
        <v>42333</v>
      </c>
      <c r="C1225" s="430" t="s">
        <v>1321</v>
      </c>
      <c r="D1225" s="430" t="s">
        <v>1251</v>
      </c>
      <c r="E1225" s="261" t="s">
        <v>1308</v>
      </c>
      <c r="F1225" s="121" t="s">
        <v>7095</v>
      </c>
      <c r="G1225" s="359"/>
      <c r="H1225" s="121" t="s">
        <v>7307</v>
      </c>
      <c r="I1225" s="359"/>
      <c r="J1225" s="121" t="s">
        <v>7165</v>
      </c>
      <c r="K1225" s="121" t="s">
        <v>7126</v>
      </c>
      <c r="L1225" s="430" t="s">
        <v>1256</v>
      </c>
      <c r="M1225" s="121" t="s">
        <v>7158</v>
      </c>
      <c r="N1225" s="430"/>
      <c r="O1225" s="433">
        <v>150</v>
      </c>
      <c r="P1225" s="433">
        <v>150</v>
      </c>
      <c r="Q1225" s="395" t="s">
        <v>7384</v>
      </c>
      <c r="R1225" s="431"/>
      <c r="S1225" s="431">
        <v>0</v>
      </c>
      <c r="T1225" s="431">
        <v>0</v>
      </c>
      <c r="U1225" s="433">
        <v>150</v>
      </c>
      <c r="V1225" s="433">
        <v>0</v>
      </c>
      <c r="W1225" s="433">
        <v>900</v>
      </c>
      <c r="X1225" s="433">
        <v>0</v>
      </c>
      <c r="Y1225" s="431">
        <v>150</v>
      </c>
      <c r="Z1225" s="431">
        <v>0</v>
      </c>
      <c r="AA1225" s="433">
        <v>150</v>
      </c>
      <c r="AB1225" s="433">
        <v>0</v>
      </c>
      <c r="AC1225" s="433">
        <v>0</v>
      </c>
      <c r="AD1225" s="431">
        <v>0</v>
      </c>
      <c r="AE1225" s="431">
        <v>0</v>
      </c>
      <c r="AF1225" s="431">
        <v>0</v>
      </c>
      <c r="AG1225" s="431">
        <v>0</v>
      </c>
      <c r="AH1225" s="431">
        <v>0</v>
      </c>
      <c r="AI1225" s="431">
        <v>0</v>
      </c>
      <c r="AJ1225" s="431">
        <v>0</v>
      </c>
      <c r="AK1225" s="431">
        <v>0</v>
      </c>
      <c r="AL1225" s="434">
        <v>0</v>
      </c>
      <c r="AM1225" s="433">
        <v>0</v>
      </c>
      <c r="AN1225" s="432">
        <v>0</v>
      </c>
      <c r="AO1225" s="431">
        <v>0</v>
      </c>
      <c r="AP1225" s="433">
        <v>0</v>
      </c>
      <c r="AQ1225" s="431">
        <v>0</v>
      </c>
    </row>
    <row r="1226" spans="1:43" ht="12.75" customHeight="1">
      <c r="A1226" s="157">
        <v>1242</v>
      </c>
      <c r="B1226" s="418">
        <v>42333</v>
      </c>
      <c r="C1226" s="430" t="s">
        <v>1321</v>
      </c>
      <c r="D1226" s="430" t="s">
        <v>1251</v>
      </c>
      <c r="E1226" s="261" t="s">
        <v>1308</v>
      </c>
      <c r="F1226" s="121" t="s">
        <v>7095</v>
      </c>
      <c r="G1226" s="359"/>
      <c r="H1226" s="121" t="s">
        <v>7307</v>
      </c>
      <c r="I1226" s="359"/>
      <c r="J1226" s="121" t="s">
        <v>7165</v>
      </c>
      <c r="K1226" s="121" t="s">
        <v>7126</v>
      </c>
      <c r="L1226" s="430" t="s">
        <v>1256</v>
      </c>
      <c r="M1226" s="121" t="s">
        <v>7158</v>
      </c>
      <c r="N1226" s="430"/>
      <c r="O1226" s="44">
        <v>100</v>
      </c>
      <c r="P1226" s="44"/>
      <c r="Q1226" s="395" t="s">
        <v>7384</v>
      </c>
      <c r="R1226" s="431"/>
      <c r="S1226" s="431">
        <v>0</v>
      </c>
      <c r="T1226" s="431">
        <v>0</v>
      </c>
      <c r="U1226" s="433">
        <v>100</v>
      </c>
      <c r="V1226" s="433">
        <v>0</v>
      </c>
      <c r="W1226" s="433">
        <v>600</v>
      </c>
      <c r="X1226" s="433">
        <v>0</v>
      </c>
      <c r="Y1226" s="431">
        <v>0</v>
      </c>
      <c r="Z1226" s="431">
        <v>0</v>
      </c>
      <c r="AA1226" s="433">
        <v>100</v>
      </c>
      <c r="AB1226" s="433">
        <v>0</v>
      </c>
      <c r="AC1226" s="433">
        <v>0</v>
      </c>
      <c r="AD1226" s="431">
        <v>0</v>
      </c>
      <c r="AE1226" s="431">
        <v>0</v>
      </c>
      <c r="AF1226" s="431">
        <v>0</v>
      </c>
      <c r="AG1226" s="431">
        <v>0</v>
      </c>
      <c r="AH1226" s="431">
        <v>0</v>
      </c>
      <c r="AI1226" s="431">
        <v>0</v>
      </c>
      <c r="AJ1226" s="431">
        <v>0</v>
      </c>
      <c r="AK1226" s="431">
        <v>0</v>
      </c>
      <c r="AL1226" s="434">
        <v>0</v>
      </c>
      <c r="AM1226" s="433">
        <v>0</v>
      </c>
      <c r="AN1226" s="432">
        <v>0</v>
      </c>
      <c r="AO1226" s="431">
        <v>0</v>
      </c>
      <c r="AP1226" s="433">
        <v>0</v>
      </c>
      <c r="AQ1226" s="431">
        <v>0</v>
      </c>
    </row>
    <row r="1227" spans="1:43" ht="12.75" customHeight="1">
      <c r="A1227" s="157">
        <v>1091</v>
      </c>
      <c r="B1227" s="418">
        <v>42334</v>
      </c>
      <c r="C1227" s="430" t="s">
        <v>1289</v>
      </c>
      <c r="D1227" s="430" t="s">
        <v>1251</v>
      </c>
      <c r="E1227" s="430" t="s">
        <v>1289</v>
      </c>
      <c r="F1227" s="360" t="s">
        <v>7231</v>
      </c>
      <c r="G1227" s="359"/>
      <c r="H1227" s="360" t="s">
        <v>7350</v>
      </c>
      <c r="I1227" s="359"/>
      <c r="J1227" s="430"/>
      <c r="K1227" s="430" t="s">
        <v>7126</v>
      </c>
      <c r="L1227" s="430" t="s">
        <v>1256</v>
      </c>
      <c r="M1227" s="430" t="s">
        <v>7158</v>
      </c>
      <c r="N1227" s="430" t="s">
        <v>1261</v>
      </c>
      <c r="O1227" s="433">
        <v>193</v>
      </c>
      <c r="P1227" s="433">
        <v>193</v>
      </c>
      <c r="Q1227" s="422"/>
      <c r="R1227" s="431"/>
      <c r="S1227" s="431">
        <v>0</v>
      </c>
      <c r="T1227" s="431">
        <v>0</v>
      </c>
      <c r="U1227" s="433">
        <v>1158</v>
      </c>
      <c r="V1227" s="433">
        <v>0</v>
      </c>
      <c r="W1227" s="433">
        <v>1158</v>
      </c>
      <c r="X1227" s="433">
        <v>0</v>
      </c>
      <c r="Y1227" s="431">
        <v>0</v>
      </c>
      <c r="Z1227" s="431">
        <v>0</v>
      </c>
      <c r="AA1227" s="433">
        <v>193</v>
      </c>
      <c r="AB1227" s="433">
        <v>0</v>
      </c>
      <c r="AC1227" s="433">
        <v>193</v>
      </c>
      <c r="AD1227" s="431">
        <v>0</v>
      </c>
      <c r="AE1227" s="431">
        <v>0</v>
      </c>
      <c r="AF1227" s="431">
        <v>0</v>
      </c>
      <c r="AG1227" s="431">
        <v>0</v>
      </c>
      <c r="AH1227" s="431">
        <v>0</v>
      </c>
      <c r="AI1227" s="431">
        <v>0</v>
      </c>
      <c r="AJ1227" s="431">
        <v>0</v>
      </c>
      <c r="AK1227" s="431">
        <v>0</v>
      </c>
      <c r="AL1227" s="434">
        <v>193</v>
      </c>
      <c r="AM1227" s="433">
        <v>193</v>
      </c>
      <c r="AN1227" s="432">
        <v>0</v>
      </c>
      <c r="AO1227" s="431">
        <v>0</v>
      </c>
      <c r="AP1227" s="433">
        <v>0</v>
      </c>
      <c r="AQ1227" s="431">
        <v>0</v>
      </c>
    </row>
    <row r="1228" spans="1:43" ht="12.75" customHeight="1">
      <c r="A1228" s="157">
        <v>1093</v>
      </c>
      <c r="B1228" s="418">
        <v>42334</v>
      </c>
      <c r="C1228" s="430" t="s">
        <v>1301</v>
      </c>
      <c r="D1228" s="430" t="s">
        <v>1250</v>
      </c>
      <c r="E1228" s="430" t="s">
        <v>1301</v>
      </c>
      <c r="F1228" s="360" t="s">
        <v>7085</v>
      </c>
      <c r="G1228" s="359"/>
      <c r="H1228" s="360" t="s">
        <v>7092</v>
      </c>
      <c r="I1228" s="359"/>
      <c r="J1228" s="430"/>
      <c r="K1228" s="430" t="s">
        <v>7126</v>
      </c>
      <c r="L1228" s="430" t="s">
        <v>1256</v>
      </c>
      <c r="M1228" s="430" t="s">
        <v>7158</v>
      </c>
      <c r="N1228" s="430" t="s">
        <v>7125</v>
      </c>
      <c r="O1228" s="44">
        <v>18</v>
      </c>
      <c r="P1228" s="44"/>
      <c r="Q1228" s="422"/>
      <c r="R1228" s="431"/>
      <c r="S1228" s="431">
        <v>0</v>
      </c>
      <c r="T1228" s="431">
        <v>0</v>
      </c>
      <c r="U1228" s="433">
        <v>18</v>
      </c>
      <c r="V1228" s="433">
        <v>0</v>
      </c>
      <c r="W1228" s="433">
        <v>0</v>
      </c>
      <c r="X1228" s="433">
        <v>22</v>
      </c>
      <c r="Y1228" s="431">
        <v>0</v>
      </c>
      <c r="Z1228" s="431">
        <v>0</v>
      </c>
      <c r="AA1228" s="433">
        <v>0</v>
      </c>
      <c r="AB1228" s="433">
        <v>0</v>
      </c>
      <c r="AC1228" s="433">
        <v>0</v>
      </c>
      <c r="AD1228" s="431">
        <v>0</v>
      </c>
      <c r="AE1228" s="431">
        <v>0</v>
      </c>
      <c r="AF1228" s="431">
        <v>0</v>
      </c>
      <c r="AG1228" s="431">
        <v>0</v>
      </c>
      <c r="AH1228" s="431">
        <v>174</v>
      </c>
      <c r="AI1228" s="431">
        <v>0</v>
      </c>
      <c r="AJ1228" s="431">
        <v>0</v>
      </c>
      <c r="AK1228" s="431">
        <v>11</v>
      </c>
      <c r="AL1228" s="434">
        <v>0</v>
      </c>
      <c r="AM1228" s="433">
        <v>0</v>
      </c>
      <c r="AN1228" s="432">
        <v>0</v>
      </c>
      <c r="AO1228" s="431">
        <v>0</v>
      </c>
      <c r="AP1228" s="433">
        <v>0</v>
      </c>
      <c r="AQ1228" s="431">
        <v>33</v>
      </c>
    </row>
    <row r="1229" spans="1:43" ht="12.75" customHeight="1">
      <c r="A1229" s="157">
        <v>1094</v>
      </c>
      <c r="B1229" s="418">
        <v>42334</v>
      </c>
      <c r="C1229" s="430" t="s">
        <v>1304</v>
      </c>
      <c r="D1229" s="430" t="s">
        <v>1250</v>
      </c>
      <c r="E1229" s="430" t="s">
        <v>1304</v>
      </c>
      <c r="F1229" s="360" t="s">
        <v>7085</v>
      </c>
      <c r="G1229" s="359"/>
      <c r="H1229" s="360" t="s">
        <v>7092</v>
      </c>
      <c r="I1229" s="359"/>
      <c r="J1229" s="430"/>
      <c r="K1229" s="430" t="s">
        <v>7126</v>
      </c>
      <c r="L1229" s="430" t="s">
        <v>1256</v>
      </c>
      <c r="M1229" s="430" t="s">
        <v>7158</v>
      </c>
      <c r="N1229" s="430" t="s">
        <v>1261</v>
      </c>
      <c r="O1229" s="433">
        <v>516</v>
      </c>
      <c r="P1229" s="433">
        <v>345</v>
      </c>
      <c r="Q1229" s="422"/>
      <c r="R1229" s="431"/>
      <c r="S1229" s="431">
        <v>0</v>
      </c>
      <c r="T1229" s="431">
        <v>0</v>
      </c>
      <c r="U1229" s="433">
        <v>581</v>
      </c>
      <c r="V1229" s="433">
        <v>0</v>
      </c>
      <c r="W1229" s="433">
        <v>3093</v>
      </c>
      <c r="X1229" s="433">
        <v>0</v>
      </c>
      <c r="Y1229" s="431">
        <v>0</v>
      </c>
      <c r="Z1229" s="431">
        <v>0</v>
      </c>
      <c r="AA1229" s="433">
        <v>345</v>
      </c>
      <c r="AB1229" s="433">
        <v>581</v>
      </c>
      <c r="AC1229" s="433">
        <v>0</v>
      </c>
      <c r="AD1229" s="431">
        <v>0</v>
      </c>
      <c r="AE1229" s="431">
        <v>0</v>
      </c>
      <c r="AF1229" s="431">
        <v>0</v>
      </c>
      <c r="AG1229" s="431">
        <v>0</v>
      </c>
      <c r="AH1229" s="431">
        <v>0</v>
      </c>
      <c r="AI1229" s="431">
        <v>0</v>
      </c>
      <c r="AJ1229" s="431">
        <v>0</v>
      </c>
      <c r="AK1229" s="431">
        <v>0</v>
      </c>
      <c r="AL1229" s="434">
        <v>0</v>
      </c>
      <c r="AM1229" s="433">
        <v>3093</v>
      </c>
      <c r="AN1229" s="432">
        <v>0</v>
      </c>
      <c r="AO1229" s="431">
        <v>0</v>
      </c>
      <c r="AP1229" s="433">
        <v>0</v>
      </c>
      <c r="AQ1229" s="431">
        <v>0</v>
      </c>
    </row>
    <row r="1230" spans="1:43" ht="12.75" customHeight="1">
      <c r="A1230" s="157">
        <v>1095</v>
      </c>
      <c r="B1230" s="418">
        <v>42334</v>
      </c>
      <c r="C1230" s="430" t="s">
        <v>1308</v>
      </c>
      <c r="D1230" s="430" t="s">
        <v>1250</v>
      </c>
      <c r="E1230" s="430" t="s">
        <v>1308</v>
      </c>
      <c r="F1230" s="360" t="s">
        <v>1347</v>
      </c>
      <c r="G1230" s="359"/>
      <c r="H1230" s="360" t="s">
        <v>7091</v>
      </c>
      <c r="I1230" s="359"/>
      <c r="J1230" s="430"/>
      <c r="K1230" s="430" t="s">
        <v>7126</v>
      </c>
      <c r="L1230" s="430" t="s">
        <v>1256</v>
      </c>
      <c r="M1230" s="430" t="s">
        <v>7158</v>
      </c>
      <c r="N1230" s="430" t="s">
        <v>7125</v>
      </c>
      <c r="O1230" s="433">
        <v>1</v>
      </c>
      <c r="P1230" s="433">
        <v>1</v>
      </c>
      <c r="Q1230" s="422"/>
      <c r="R1230" s="431"/>
      <c r="S1230" s="431">
        <v>0</v>
      </c>
      <c r="T1230" s="431">
        <v>0</v>
      </c>
      <c r="U1230" s="433">
        <v>1</v>
      </c>
      <c r="V1230" s="433">
        <v>6</v>
      </c>
      <c r="W1230" s="433">
        <v>6</v>
      </c>
      <c r="X1230" s="433">
        <v>0</v>
      </c>
      <c r="Y1230" s="431">
        <v>1</v>
      </c>
      <c r="Z1230" s="431">
        <v>0</v>
      </c>
      <c r="AA1230" s="433">
        <v>1</v>
      </c>
      <c r="AB1230" s="433">
        <v>1</v>
      </c>
      <c r="AC1230" s="433">
        <v>0</v>
      </c>
      <c r="AD1230" s="431">
        <v>0</v>
      </c>
      <c r="AE1230" s="431">
        <v>0</v>
      </c>
      <c r="AF1230" s="431">
        <v>0</v>
      </c>
      <c r="AG1230" s="431">
        <v>0</v>
      </c>
      <c r="AH1230" s="431">
        <v>0</v>
      </c>
      <c r="AI1230" s="431">
        <v>0</v>
      </c>
      <c r="AJ1230" s="431">
        <v>0</v>
      </c>
      <c r="AK1230" s="431">
        <v>0</v>
      </c>
      <c r="AL1230" s="434">
        <v>0</v>
      </c>
      <c r="AM1230" s="433">
        <v>0</v>
      </c>
      <c r="AN1230" s="432">
        <v>0</v>
      </c>
      <c r="AO1230" s="431">
        <v>0</v>
      </c>
      <c r="AP1230" s="433">
        <v>0</v>
      </c>
      <c r="AQ1230" s="431">
        <v>0</v>
      </c>
    </row>
    <row r="1231" spans="1:43" ht="12.75" customHeight="1">
      <c r="A1231" s="157">
        <v>1096</v>
      </c>
      <c r="B1231" s="418">
        <v>42334</v>
      </c>
      <c r="C1231" s="430" t="s">
        <v>1308</v>
      </c>
      <c r="D1231" s="430" t="s">
        <v>1250</v>
      </c>
      <c r="E1231" s="430" t="s">
        <v>1308</v>
      </c>
      <c r="F1231" s="360" t="s">
        <v>1347</v>
      </c>
      <c r="G1231" s="359"/>
      <c r="H1231" s="360" t="s">
        <v>7110</v>
      </c>
      <c r="I1231" s="359"/>
      <c r="J1231" s="430"/>
      <c r="K1231" s="430" t="s">
        <v>7126</v>
      </c>
      <c r="L1231" s="430" t="s">
        <v>1256</v>
      </c>
      <c r="M1231" s="430" t="s">
        <v>7158</v>
      </c>
      <c r="N1231" s="430" t="s">
        <v>7125</v>
      </c>
      <c r="O1231" s="433">
        <v>2</v>
      </c>
      <c r="P1231" s="433">
        <v>2</v>
      </c>
      <c r="Q1231" s="422"/>
      <c r="R1231" s="431"/>
      <c r="S1231" s="431">
        <v>0</v>
      </c>
      <c r="T1231" s="431">
        <v>0</v>
      </c>
      <c r="U1231" s="433">
        <v>2</v>
      </c>
      <c r="V1231" s="433">
        <v>12</v>
      </c>
      <c r="W1231" s="433">
        <v>12</v>
      </c>
      <c r="X1231" s="433">
        <v>2</v>
      </c>
      <c r="Y1231" s="431">
        <v>2</v>
      </c>
      <c r="Z1231" s="431">
        <v>0</v>
      </c>
      <c r="AA1231" s="433">
        <v>2</v>
      </c>
      <c r="AB1231" s="433">
        <v>2</v>
      </c>
      <c r="AC1231" s="433">
        <v>0</v>
      </c>
      <c r="AD1231" s="431">
        <v>0</v>
      </c>
      <c r="AE1231" s="431">
        <v>0</v>
      </c>
      <c r="AF1231" s="431">
        <v>0</v>
      </c>
      <c r="AG1231" s="431">
        <v>0</v>
      </c>
      <c r="AH1231" s="431">
        <v>0</v>
      </c>
      <c r="AI1231" s="431">
        <v>0</v>
      </c>
      <c r="AJ1231" s="431">
        <v>0</v>
      </c>
      <c r="AK1231" s="431">
        <v>0</v>
      </c>
      <c r="AL1231" s="434">
        <v>0</v>
      </c>
      <c r="AM1231" s="433">
        <v>0</v>
      </c>
      <c r="AN1231" s="432">
        <v>0</v>
      </c>
      <c r="AO1231" s="431">
        <v>0</v>
      </c>
      <c r="AP1231" s="433">
        <v>0</v>
      </c>
      <c r="AQ1231" s="431">
        <v>0</v>
      </c>
    </row>
    <row r="1232" spans="1:43" ht="12.75" customHeight="1">
      <c r="A1232" s="157">
        <v>1097</v>
      </c>
      <c r="B1232" s="418">
        <v>42334</v>
      </c>
      <c r="C1232" s="430" t="s">
        <v>1308</v>
      </c>
      <c r="D1232" s="430" t="s">
        <v>1250</v>
      </c>
      <c r="E1232" s="430" t="s">
        <v>1308</v>
      </c>
      <c r="F1232" s="360" t="s">
        <v>7095</v>
      </c>
      <c r="G1232" s="359"/>
      <c r="H1232" s="360" t="s">
        <v>7237</v>
      </c>
      <c r="I1232" s="359"/>
      <c r="J1232" s="430"/>
      <c r="K1232" s="430" t="s">
        <v>7126</v>
      </c>
      <c r="L1232" s="430" t="s">
        <v>1256</v>
      </c>
      <c r="M1232" s="112" t="s">
        <v>7159</v>
      </c>
      <c r="N1232" s="430" t="s">
        <v>7125</v>
      </c>
      <c r="O1232" s="113">
        <v>79</v>
      </c>
      <c r="P1232" s="113"/>
      <c r="Q1232" s="422"/>
      <c r="R1232" s="113"/>
      <c r="S1232" s="223"/>
      <c r="T1232" s="223"/>
      <c r="U1232" s="223"/>
      <c r="V1232" s="223"/>
      <c r="W1232" s="223"/>
      <c r="X1232" s="223"/>
      <c r="Y1232" s="223"/>
      <c r="Z1232" s="223"/>
      <c r="AA1232" s="223"/>
      <c r="AB1232" s="223"/>
      <c r="AC1232" s="223"/>
      <c r="AD1232" s="223"/>
      <c r="AE1232" s="223"/>
      <c r="AF1232" s="223"/>
      <c r="AG1232" s="223"/>
      <c r="AH1232" s="223"/>
      <c r="AI1232" s="223"/>
      <c r="AJ1232" s="223"/>
      <c r="AK1232" s="223"/>
      <c r="AL1232" s="233"/>
      <c r="AM1232" s="223"/>
      <c r="AN1232" s="233"/>
      <c r="AO1232" s="223"/>
      <c r="AP1232" s="223"/>
      <c r="AQ1232" s="223"/>
    </row>
    <row r="1233" spans="1:43" ht="12.75" customHeight="1">
      <c r="A1233" s="157">
        <v>1098</v>
      </c>
      <c r="B1233" s="418">
        <v>42334</v>
      </c>
      <c r="C1233" s="430" t="s">
        <v>1308</v>
      </c>
      <c r="D1233" s="430" t="s">
        <v>1250</v>
      </c>
      <c r="E1233" s="430" t="s">
        <v>1308</v>
      </c>
      <c r="F1233" s="360" t="s">
        <v>7095</v>
      </c>
      <c r="G1233" s="359"/>
      <c r="H1233" s="360" t="s">
        <v>7103</v>
      </c>
      <c r="I1233" s="359"/>
      <c r="J1233" s="430"/>
      <c r="K1233" s="430" t="s">
        <v>7126</v>
      </c>
      <c r="L1233" s="430" t="s">
        <v>1256</v>
      </c>
      <c r="M1233" s="112" t="s">
        <v>7159</v>
      </c>
      <c r="N1233" s="430" t="s">
        <v>7125</v>
      </c>
      <c r="O1233" s="113">
        <v>2745</v>
      </c>
      <c r="P1233" s="113"/>
      <c r="Q1233" s="422"/>
      <c r="R1233" s="113"/>
      <c r="S1233" s="223"/>
      <c r="T1233" s="223"/>
      <c r="U1233" s="223"/>
      <c r="V1233" s="223"/>
      <c r="W1233" s="223"/>
      <c r="X1233" s="223"/>
      <c r="Y1233" s="223"/>
      <c r="Z1233" s="223"/>
      <c r="AA1233" s="223"/>
      <c r="AB1233" s="223"/>
      <c r="AC1233" s="223"/>
      <c r="AD1233" s="223"/>
      <c r="AE1233" s="223"/>
      <c r="AF1233" s="223"/>
      <c r="AG1233" s="223"/>
      <c r="AH1233" s="223"/>
      <c r="AI1233" s="223"/>
      <c r="AJ1233" s="223"/>
      <c r="AK1233" s="223"/>
      <c r="AL1233" s="233"/>
      <c r="AM1233" s="223"/>
      <c r="AN1233" s="233"/>
      <c r="AO1233" s="223"/>
      <c r="AP1233" s="223"/>
      <c r="AQ1233" s="223"/>
    </row>
    <row r="1234" spans="1:43" ht="12.75" customHeight="1">
      <c r="A1234" s="157">
        <v>1099</v>
      </c>
      <c r="B1234" s="418">
        <v>42334</v>
      </c>
      <c r="C1234" s="430" t="s">
        <v>1308</v>
      </c>
      <c r="D1234" s="430" t="s">
        <v>1250</v>
      </c>
      <c r="E1234" s="430" t="s">
        <v>1308</v>
      </c>
      <c r="F1234" s="360" t="s">
        <v>7095</v>
      </c>
      <c r="G1234" s="359"/>
      <c r="H1234" s="360" t="s">
        <v>7103</v>
      </c>
      <c r="I1234" s="359"/>
      <c r="J1234" s="430"/>
      <c r="K1234" s="430" t="s">
        <v>7126</v>
      </c>
      <c r="L1234" s="430" t="s">
        <v>1256</v>
      </c>
      <c r="M1234" s="430" t="s">
        <v>7158</v>
      </c>
      <c r="N1234" s="430" t="s">
        <v>7125</v>
      </c>
      <c r="O1234" s="44">
        <v>1250</v>
      </c>
      <c r="P1234" s="44"/>
      <c r="Q1234" s="422"/>
      <c r="R1234" s="431"/>
      <c r="S1234" s="431">
        <v>0</v>
      </c>
      <c r="T1234" s="431">
        <v>0</v>
      </c>
      <c r="U1234" s="433">
        <v>1250</v>
      </c>
      <c r="V1234" s="433">
        <v>0</v>
      </c>
      <c r="W1234" s="433">
        <v>7500</v>
      </c>
      <c r="X1234" s="433">
        <v>0</v>
      </c>
      <c r="Y1234" s="431">
        <v>0</v>
      </c>
      <c r="Z1234" s="431">
        <v>0</v>
      </c>
      <c r="AA1234" s="433">
        <v>0</v>
      </c>
      <c r="AB1234" s="433">
        <v>0</v>
      </c>
      <c r="AC1234" s="433">
        <v>0</v>
      </c>
      <c r="AD1234" s="431">
        <v>0</v>
      </c>
      <c r="AE1234" s="431">
        <v>0</v>
      </c>
      <c r="AF1234" s="431">
        <v>0</v>
      </c>
      <c r="AG1234" s="431">
        <v>0</v>
      </c>
      <c r="AH1234" s="431">
        <v>0</v>
      </c>
      <c r="AI1234" s="431">
        <v>0</v>
      </c>
      <c r="AJ1234" s="431">
        <v>0</v>
      </c>
      <c r="AK1234" s="431">
        <v>0</v>
      </c>
      <c r="AL1234" s="434">
        <v>1300</v>
      </c>
      <c r="AM1234" s="433">
        <v>0</v>
      </c>
      <c r="AN1234" s="432">
        <v>0</v>
      </c>
      <c r="AO1234" s="431">
        <v>0</v>
      </c>
      <c r="AP1234" s="433">
        <v>0</v>
      </c>
      <c r="AQ1234" s="431">
        <v>0</v>
      </c>
    </row>
    <row r="1235" spans="1:43" ht="12.75" customHeight="1">
      <c r="A1235" s="157">
        <v>1100</v>
      </c>
      <c r="B1235" s="418">
        <v>42334</v>
      </c>
      <c r="C1235" s="430" t="s">
        <v>1308</v>
      </c>
      <c r="D1235" s="430" t="s">
        <v>1250</v>
      </c>
      <c r="E1235" s="430" t="s">
        <v>1308</v>
      </c>
      <c r="F1235" s="360" t="s">
        <v>7095</v>
      </c>
      <c r="G1235" s="359"/>
      <c r="H1235" s="360" t="s">
        <v>7295</v>
      </c>
      <c r="I1235" s="359"/>
      <c r="J1235" s="430"/>
      <c r="K1235" s="430" t="s">
        <v>7126</v>
      </c>
      <c r="L1235" s="430" t="s">
        <v>1256</v>
      </c>
      <c r="M1235" s="112" t="s">
        <v>7159</v>
      </c>
      <c r="N1235" s="430" t="s">
        <v>7125</v>
      </c>
      <c r="O1235" s="113">
        <v>1000</v>
      </c>
      <c r="P1235" s="113"/>
      <c r="Q1235" s="422"/>
      <c r="R1235" s="113"/>
      <c r="S1235" s="223"/>
      <c r="T1235" s="223"/>
      <c r="U1235" s="223"/>
      <c r="V1235" s="223"/>
      <c r="W1235" s="223"/>
      <c r="X1235" s="223"/>
      <c r="Y1235" s="223"/>
      <c r="Z1235" s="223"/>
      <c r="AA1235" s="223"/>
      <c r="AB1235" s="223"/>
      <c r="AC1235" s="223"/>
      <c r="AD1235" s="223"/>
      <c r="AE1235" s="223"/>
      <c r="AF1235" s="223"/>
      <c r="AG1235" s="223"/>
      <c r="AH1235" s="223"/>
      <c r="AI1235" s="223"/>
      <c r="AJ1235" s="223"/>
      <c r="AK1235" s="223"/>
      <c r="AL1235" s="233"/>
      <c r="AM1235" s="223"/>
      <c r="AN1235" s="233"/>
      <c r="AO1235" s="223"/>
      <c r="AP1235" s="223"/>
      <c r="AQ1235" s="223"/>
    </row>
    <row r="1236" spans="1:43" ht="12.75" customHeight="1">
      <c r="A1236" s="157">
        <v>1101</v>
      </c>
      <c r="B1236" s="418">
        <v>42334</v>
      </c>
      <c r="C1236" s="430" t="s">
        <v>1308</v>
      </c>
      <c r="D1236" s="430" t="s">
        <v>1250</v>
      </c>
      <c r="E1236" s="430" t="s">
        <v>1308</v>
      </c>
      <c r="F1236" s="360" t="s">
        <v>7095</v>
      </c>
      <c r="G1236" s="359"/>
      <c r="H1236" s="360" t="s">
        <v>7238</v>
      </c>
      <c r="I1236" s="359"/>
      <c r="J1236" s="430"/>
      <c r="K1236" s="430" t="s">
        <v>7126</v>
      </c>
      <c r="L1236" s="430" t="s">
        <v>1256</v>
      </c>
      <c r="M1236" s="430" t="s">
        <v>7158</v>
      </c>
      <c r="N1236" s="430" t="s">
        <v>7125</v>
      </c>
      <c r="O1236" s="44">
        <v>150</v>
      </c>
      <c r="P1236" s="44"/>
      <c r="Q1236" s="422"/>
      <c r="R1236" s="431"/>
      <c r="S1236" s="431">
        <v>0</v>
      </c>
      <c r="T1236" s="431">
        <v>0</v>
      </c>
      <c r="U1236" s="433">
        <v>0</v>
      </c>
      <c r="V1236" s="433">
        <v>0</v>
      </c>
      <c r="W1236" s="433">
        <v>0</v>
      </c>
      <c r="X1236" s="433">
        <v>0</v>
      </c>
      <c r="Y1236" s="431">
        <v>0</v>
      </c>
      <c r="Z1236" s="431">
        <v>0</v>
      </c>
      <c r="AA1236" s="433">
        <v>0</v>
      </c>
      <c r="AB1236" s="433">
        <v>0</v>
      </c>
      <c r="AC1236" s="433">
        <v>0</v>
      </c>
      <c r="AD1236" s="431">
        <v>0</v>
      </c>
      <c r="AE1236" s="431">
        <v>0</v>
      </c>
      <c r="AF1236" s="431">
        <v>0</v>
      </c>
      <c r="AG1236" s="431">
        <v>0</v>
      </c>
      <c r="AH1236" s="431">
        <v>0</v>
      </c>
      <c r="AI1236" s="431">
        <v>0</v>
      </c>
      <c r="AJ1236" s="431">
        <v>0</v>
      </c>
      <c r="AK1236" s="431">
        <v>0</v>
      </c>
      <c r="AL1236" s="434">
        <v>150</v>
      </c>
      <c r="AM1236" s="433">
        <v>0</v>
      </c>
      <c r="AN1236" s="432">
        <v>0</v>
      </c>
      <c r="AO1236" s="431">
        <v>0</v>
      </c>
      <c r="AP1236" s="433">
        <v>0</v>
      </c>
      <c r="AQ1236" s="431">
        <v>0</v>
      </c>
    </row>
    <row r="1237" spans="1:43" ht="12.75" customHeight="1">
      <c r="A1237" s="157">
        <v>1102</v>
      </c>
      <c r="B1237" s="418">
        <v>42334</v>
      </c>
      <c r="C1237" s="430" t="s">
        <v>1308</v>
      </c>
      <c r="D1237" s="430" t="s">
        <v>1250</v>
      </c>
      <c r="E1237" s="430" t="s">
        <v>1308</v>
      </c>
      <c r="F1237" s="360" t="s">
        <v>7095</v>
      </c>
      <c r="G1237" s="359"/>
      <c r="H1237" s="360" t="s">
        <v>7332</v>
      </c>
      <c r="I1237" s="359"/>
      <c r="J1237" s="430"/>
      <c r="K1237" s="430" t="s">
        <v>7126</v>
      </c>
      <c r="L1237" s="430" t="s">
        <v>1256</v>
      </c>
      <c r="M1237" s="112" t="s">
        <v>7159</v>
      </c>
      <c r="N1237" s="430" t="s">
        <v>7125</v>
      </c>
      <c r="O1237" s="113">
        <v>63</v>
      </c>
      <c r="P1237" s="113"/>
      <c r="Q1237" s="422"/>
      <c r="R1237" s="113"/>
      <c r="S1237" s="223"/>
      <c r="T1237" s="223"/>
      <c r="U1237" s="223"/>
      <c r="V1237" s="223"/>
      <c r="W1237" s="223"/>
      <c r="X1237" s="223"/>
      <c r="Y1237" s="223"/>
      <c r="Z1237" s="223"/>
      <c r="AA1237" s="223"/>
      <c r="AB1237" s="223"/>
      <c r="AC1237" s="223"/>
      <c r="AD1237" s="223"/>
      <c r="AE1237" s="223"/>
      <c r="AF1237" s="223"/>
      <c r="AG1237" s="223"/>
      <c r="AH1237" s="223"/>
      <c r="AI1237" s="223"/>
      <c r="AJ1237" s="223"/>
      <c r="AK1237" s="223"/>
      <c r="AL1237" s="233"/>
      <c r="AM1237" s="223"/>
      <c r="AN1237" s="233"/>
      <c r="AO1237" s="223"/>
      <c r="AP1237" s="223"/>
      <c r="AQ1237" s="223"/>
    </row>
    <row r="1238" spans="1:43" ht="12.75" customHeight="1">
      <c r="A1238" s="157">
        <v>1103</v>
      </c>
      <c r="B1238" s="418">
        <v>42334</v>
      </c>
      <c r="C1238" s="430" t="s">
        <v>1308</v>
      </c>
      <c r="D1238" s="430" t="s">
        <v>1250</v>
      </c>
      <c r="E1238" s="430" t="s">
        <v>1308</v>
      </c>
      <c r="F1238" s="360" t="s">
        <v>7095</v>
      </c>
      <c r="G1238" s="359"/>
      <c r="H1238" s="360" t="s">
        <v>7096</v>
      </c>
      <c r="I1238" s="359"/>
      <c r="J1238" s="430"/>
      <c r="K1238" s="430" t="s">
        <v>7126</v>
      </c>
      <c r="L1238" s="430" t="s">
        <v>1256</v>
      </c>
      <c r="M1238" s="112" t="s">
        <v>7159</v>
      </c>
      <c r="N1238" s="430" t="s">
        <v>7125</v>
      </c>
      <c r="O1238" s="113">
        <v>2200</v>
      </c>
      <c r="P1238" s="113"/>
      <c r="Q1238" s="422"/>
      <c r="R1238" s="113"/>
      <c r="S1238" s="223"/>
      <c r="T1238" s="223"/>
      <c r="U1238" s="223"/>
      <c r="V1238" s="223"/>
      <c r="W1238" s="223"/>
      <c r="X1238" s="223"/>
      <c r="Y1238" s="223"/>
      <c r="Z1238" s="223"/>
      <c r="AA1238" s="223"/>
      <c r="AB1238" s="223"/>
      <c r="AC1238" s="223"/>
      <c r="AD1238" s="223"/>
      <c r="AE1238" s="223"/>
      <c r="AF1238" s="223"/>
      <c r="AG1238" s="223"/>
      <c r="AH1238" s="223"/>
      <c r="AI1238" s="223"/>
      <c r="AJ1238" s="223"/>
      <c r="AK1238" s="223"/>
      <c r="AL1238" s="233"/>
      <c r="AM1238" s="223"/>
      <c r="AN1238" s="233"/>
      <c r="AO1238" s="223"/>
      <c r="AP1238" s="223"/>
      <c r="AQ1238" s="223"/>
    </row>
    <row r="1239" spans="1:43" ht="12.75" customHeight="1">
      <c r="A1239" s="157">
        <v>1104</v>
      </c>
      <c r="B1239" s="418">
        <v>42334</v>
      </c>
      <c r="C1239" s="430" t="s">
        <v>1308</v>
      </c>
      <c r="D1239" s="430" t="s">
        <v>1250</v>
      </c>
      <c r="E1239" s="430" t="s">
        <v>1308</v>
      </c>
      <c r="F1239" s="360" t="s">
        <v>7095</v>
      </c>
      <c r="G1239" s="359"/>
      <c r="H1239" s="360" t="s">
        <v>7236</v>
      </c>
      <c r="I1239" s="359"/>
      <c r="J1239" s="430"/>
      <c r="K1239" s="430" t="s">
        <v>7126</v>
      </c>
      <c r="L1239" s="430" t="s">
        <v>1256</v>
      </c>
      <c r="M1239" s="112" t="s">
        <v>7159</v>
      </c>
      <c r="N1239" s="430" t="s">
        <v>7125</v>
      </c>
      <c r="O1239" s="113">
        <v>1796</v>
      </c>
      <c r="P1239" s="113"/>
      <c r="Q1239" s="422"/>
      <c r="R1239" s="113"/>
      <c r="S1239" s="223"/>
      <c r="T1239" s="223"/>
      <c r="U1239" s="223"/>
      <c r="V1239" s="223"/>
      <c r="W1239" s="223"/>
      <c r="X1239" s="223"/>
      <c r="Y1239" s="223"/>
      <c r="Z1239" s="223"/>
      <c r="AA1239" s="223"/>
      <c r="AB1239" s="223"/>
      <c r="AC1239" s="223"/>
      <c r="AD1239" s="223"/>
      <c r="AE1239" s="223"/>
      <c r="AF1239" s="223"/>
      <c r="AG1239" s="223"/>
      <c r="AH1239" s="223"/>
      <c r="AI1239" s="223"/>
      <c r="AJ1239" s="223"/>
      <c r="AK1239" s="223"/>
      <c r="AL1239" s="233"/>
      <c r="AM1239" s="223"/>
      <c r="AN1239" s="233"/>
      <c r="AO1239" s="223"/>
      <c r="AP1239" s="223"/>
      <c r="AQ1239" s="223"/>
    </row>
    <row r="1240" spans="1:43" ht="12.75" customHeight="1">
      <c r="A1240" s="157">
        <v>1105</v>
      </c>
      <c r="B1240" s="418">
        <v>42334</v>
      </c>
      <c r="C1240" s="430" t="s">
        <v>1309</v>
      </c>
      <c r="D1240" s="430" t="s">
        <v>1248</v>
      </c>
      <c r="E1240" s="430" t="s">
        <v>1309</v>
      </c>
      <c r="F1240" s="360" t="s">
        <v>7082</v>
      </c>
      <c r="G1240" s="359"/>
      <c r="H1240" s="360" t="s">
        <v>7084</v>
      </c>
      <c r="I1240" s="359"/>
      <c r="J1240" s="430"/>
      <c r="K1240" s="430" t="s">
        <v>7126</v>
      </c>
      <c r="L1240" s="430" t="s">
        <v>1256</v>
      </c>
      <c r="M1240" s="430" t="s">
        <v>7158</v>
      </c>
      <c r="N1240" s="430" t="s">
        <v>7125</v>
      </c>
      <c r="O1240" s="433">
        <v>2672</v>
      </c>
      <c r="P1240" s="433">
        <v>1441</v>
      </c>
      <c r="Q1240" s="422"/>
      <c r="R1240" s="431"/>
      <c r="S1240" s="431">
        <v>0</v>
      </c>
      <c r="T1240" s="431">
        <v>0</v>
      </c>
      <c r="U1240" s="433">
        <v>2672</v>
      </c>
      <c r="V1240" s="433">
        <v>5178</v>
      </c>
      <c r="W1240" s="433">
        <v>15674</v>
      </c>
      <c r="X1240" s="433">
        <v>2672</v>
      </c>
      <c r="Y1240" s="431">
        <v>1441</v>
      </c>
      <c r="Z1240" s="431">
        <v>0</v>
      </c>
      <c r="AA1240" s="433">
        <v>0</v>
      </c>
      <c r="AB1240" s="433">
        <v>1441</v>
      </c>
      <c r="AC1240" s="433">
        <v>0</v>
      </c>
      <c r="AD1240" s="431">
        <v>0</v>
      </c>
      <c r="AE1240" s="431">
        <v>0</v>
      </c>
      <c r="AF1240" s="431">
        <v>0</v>
      </c>
      <c r="AG1240" s="431">
        <v>0</v>
      </c>
      <c r="AH1240" s="431">
        <v>0</v>
      </c>
      <c r="AI1240" s="431">
        <v>0</v>
      </c>
      <c r="AJ1240" s="431">
        <v>0</v>
      </c>
      <c r="AK1240" s="431">
        <v>0</v>
      </c>
      <c r="AL1240" s="434">
        <v>0</v>
      </c>
      <c r="AM1240" s="433">
        <v>0</v>
      </c>
      <c r="AN1240" s="432">
        <v>0</v>
      </c>
      <c r="AO1240" s="431">
        <v>0</v>
      </c>
      <c r="AP1240" s="433">
        <v>0</v>
      </c>
      <c r="AQ1240" s="431">
        <v>0</v>
      </c>
    </row>
    <row r="1241" spans="1:43" ht="12.75" customHeight="1">
      <c r="A1241" s="157">
        <v>1106</v>
      </c>
      <c r="B1241" s="418">
        <v>42334</v>
      </c>
      <c r="C1241" s="430" t="s">
        <v>1309</v>
      </c>
      <c r="D1241" s="430" t="s">
        <v>1248</v>
      </c>
      <c r="E1241" s="430" t="s">
        <v>1309</v>
      </c>
      <c r="F1241" s="360" t="s">
        <v>7085</v>
      </c>
      <c r="G1241" s="359"/>
      <c r="H1241" s="360" t="s">
        <v>7092</v>
      </c>
      <c r="I1241" s="359"/>
      <c r="J1241" s="430"/>
      <c r="K1241" s="430" t="s">
        <v>7126</v>
      </c>
      <c r="L1241" s="430" t="s">
        <v>1256</v>
      </c>
      <c r="M1241" s="430" t="s">
        <v>7158</v>
      </c>
      <c r="N1241" s="430" t="s">
        <v>7125</v>
      </c>
      <c r="O1241" s="433">
        <v>402</v>
      </c>
      <c r="P1241" s="433">
        <v>268</v>
      </c>
      <c r="Q1241" s="422"/>
      <c r="R1241" s="431"/>
      <c r="S1241" s="431">
        <v>0</v>
      </c>
      <c r="T1241" s="431">
        <v>0</v>
      </c>
      <c r="U1241" s="433">
        <v>2732</v>
      </c>
      <c r="V1241" s="433">
        <v>1608</v>
      </c>
      <c r="W1241" s="433">
        <v>16392</v>
      </c>
      <c r="X1241" s="433">
        <v>402</v>
      </c>
      <c r="Y1241" s="431">
        <v>2732</v>
      </c>
      <c r="Z1241" s="431">
        <v>0</v>
      </c>
      <c r="AA1241" s="433">
        <v>402</v>
      </c>
      <c r="AB1241" s="433">
        <v>0</v>
      </c>
      <c r="AC1241" s="433">
        <v>0</v>
      </c>
      <c r="AD1241" s="431">
        <v>0</v>
      </c>
      <c r="AE1241" s="431">
        <v>0</v>
      </c>
      <c r="AF1241" s="431">
        <v>0</v>
      </c>
      <c r="AG1241" s="431">
        <v>2356</v>
      </c>
      <c r="AH1241" s="431">
        <v>0</v>
      </c>
      <c r="AI1241" s="431">
        <v>0</v>
      </c>
      <c r="AJ1241" s="431">
        <v>0</v>
      </c>
      <c r="AK1241" s="431">
        <v>0</v>
      </c>
      <c r="AL1241" s="434">
        <v>0</v>
      </c>
      <c r="AM1241" s="433">
        <v>0</v>
      </c>
      <c r="AN1241" s="432">
        <v>0</v>
      </c>
      <c r="AO1241" s="431">
        <v>0</v>
      </c>
      <c r="AP1241" s="433">
        <v>0</v>
      </c>
      <c r="AQ1241" s="431">
        <v>0</v>
      </c>
    </row>
    <row r="1242" spans="1:43" ht="12.75" customHeight="1">
      <c r="A1242" s="157">
        <v>1107</v>
      </c>
      <c r="B1242" s="418">
        <v>42334</v>
      </c>
      <c r="C1242" s="430" t="s">
        <v>1324</v>
      </c>
      <c r="D1242" s="430" t="s">
        <v>1250</v>
      </c>
      <c r="E1242" s="430" t="s">
        <v>1324</v>
      </c>
      <c r="F1242" s="360" t="s">
        <v>1347</v>
      </c>
      <c r="G1242" s="359"/>
      <c r="H1242" s="360" t="s">
        <v>7110</v>
      </c>
      <c r="I1242" s="359"/>
      <c r="J1242" s="430"/>
      <c r="K1242" s="430" t="s">
        <v>7126</v>
      </c>
      <c r="L1242" s="430" t="s">
        <v>1256</v>
      </c>
      <c r="M1242" s="430" t="s">
        <v>7158</v>
      </c>
      <c r="N1242" s="430" t="s">
        <v>7125</v>
      </c>
      <c r="O1242" s="44">
        <v>55</v>
      </c>
      <c r="P1242" s="44"/>
      <c r="Q1242" s="422"/>
      <c r="R1242" s="431"/>
      <c r="S1242" s="431">
        <v>0</v>
      </c>
      <c r="T1242" s="431">
        <v>0</v>
      </c>
      <c r="U1242" s="433">
        <v>0</v>
      </c>
      <c r="V1242" s="433">
        <v>0</v>
      </c>
      <c r="W1242" s="433">
        <v>0</v>
      </c>
      <c r="X1242" s="433">
        <v>0</v>
      </c>
      <c r="Y1242" s="431">
        <v>0</v>
      </c>
      <c r="Z1242" s="431">
        <v>0</v>
      </c>
      <c r="AA1242" s="433">
        <v>55</v>
      </c>
      <c r="AB1242" s="433">
        <v>0</v>
      </c>
      <c r="AC1242" s="433">
        <v>0</v>
      </c>
      <c r="AD1242" s="431">
        <v>0</v>
      </c>
      <c r="AE1242" s="431">
        <v>0</v>
      </c>
      <c r="AF1242" s="431">
        <v>0</v>
      </c>
      <c r="AG1242" s="431">
        <v>0</v>
      </c>
      <c r="AH1242" s="431">
        <v>0</v>
      </c>
      <c r="AI1242" s="431">
        <v>0</v>
      </c>
      <c r="AJ1242" s="431">
        <v>0</v>
      </c>
      <c r="AK1242" s="431">
        <v>0</v>
      </c>
      <c r="AL1242" s="434">
        <v>0</v>
      </c>
      <c r="AM1242" s="433">
        <v>0</v>
      </c>
      <c r="AN1242" s="432">
        <v>0</v>
      </c>
      <c r="AO1242" s="431">
        <v>0</v>
      </c>
      <c r="AP1242" s="433">
        <v>0</v>
      </c>
      <c r="AQ1242" s="431">
        <v>0</v>
      </c>
    </row>
    <row r="1243" spans="1:43" ht="12.75" customHeight="1">
      <c r="A1243" s="157">
        <v>1108</v>
      </c>
      <c r="B1243" s="418">
        <v>42334</v>
      </c>
      <c r="C1243" s="430" t="s">
        <v>1325</v>
      </c>
      <c r="D1243" s="430" t="s">
        <v>1248</v>
      </c>
      <c r="E1243" s="430" t="s">
        <v>1325</v>
      </c>
      <c r="F1243" s="360" t="s">
        <v>7082</v>
      </c>
      <c r="G1243" s="359"/>
      <c r="H1243" s="360" t="s">
        <v>7084</v>
      </c>
      <c r="I1243" s="359"/>
      <c r="J1243" s="430"/>
      <c r="K1243" s="430" t="s">
        <v>7126</v>
      </c>
      <c r="L1243" s="430" t="s">
        <v>1256</v>
      </c>
      <c r="M1243" s="430" t="s">
        <v>7158</v>
      </c>
      <c r="N1243" s="430" t="s">
        <v>7125</v>
      </c>
      <c r="O1243" s="433">
        <v>278</v>
      </c>
      <c r="P1243" s="433">
        <v>270</v>
      </c>
      <c r="Q1243" s="422"/>
      <c r="R1243" s="431"/>
      <c r="S1243" s="431">
        <v>500</v>
      </c>
      <c r="T1243" s="431">
        <v>1000</v>
      </c>
      <c r="U1243" s="433">
        <v>270</v>
      </c>
      <c r="V1243" s="433">
        <v>79</v>
      </c>
      <c r="W1243" s="433">
        <v>1579</v>
      </c>
      <c r="X1243" s="433">
        <v>556</v>
      </c>
      <c r="Y1243" s="431">
        <v>556</v>
      </c>
      <c r="Z1243" s="431">
        <v>0</v>
      </c>
      <c r="AA1243" s="433">
        <v>0</v>
      </c>
      <c r="AB1243" s="433">
        <v>20</v>
      </c>
      <c r="AC1243" s="433">
        <v>0</v>
      </c>
      <c r="AD1243" s="431">
        <v>0</v>
      </c>
      <c r="AE1243" s="431">
        <v>0</v>
      </c>
      <c r="AF1243" s="431">
        <v>0</v>
      </c>
      <c r="AG1243" s="431">
        <v>16</v>
      </c>
      <c r="AH1243" s="431">
        <v>0</v>
      </c>
      <c r="AI1243" s="431">
        <v>0</v>
      </c>
      <c r="AJ1243" s="431">
        <v>0</v>
      </c>
      <c r="AK1243" s="431">
        <v>0</v>
      </c>
      <c r="AL1243" s="434">
        <v>278</v>
      </c>
      <c r="AM1243" s="433">
        <v>0</v>
      </c>
      <c r="AN1243" s="432">
        <v>0</v>
      </c>
      <c r="AO1243" s="431">
        <v>0</v>
      </c>
      <c r="AP1243" s="433">
        <v>0</v>
      </c>
      <c r="AQ1243" s="431">
        <v>0</v>
      </c>
    </row>
    <row r="1244" spans="1:43" ht="12.75" customHeight="1">
      <c r="A1244" s="157">
        <v>1243</v>
      </c>
      <c r="B1244" s="418">
        <v>42334</v>
      </c>
      <c r="C1244" s="430" t="s">
        <v>1321</v>
      </c>
      <c r="D1244" s="430" t="s">
        <v>1251</v>
      </c>
      <c r="E1244" s="261" t="s">
        <v>1308</v>
      </c>
      <c r="F1244" s="121" t="s">
        <v>1347</v>
      </c>
      <c r="G1244" s="359"/>
      <c r="H1244" s="121" t="s">
        <v>7386</v>
      </c>
      <c r="I1244" s="359"/>
      <c r="J1244" s="121" t="s">
        <v>7166</v>
      </c>
      <c r="K1244" s="121" t="s">
        <v>7126</v>
      </c>
      <c r="L1244" s="430" t="s">
        <v>1256</v>
      </c>
      <c r="M1244" s="121" t="s">
        <v>7158</v>
      </c>
      <c r="N1244" s="430"/>
      <c r="O1244" s="433">
        <v>450</v>
      </c>
      <c r="P1244" s="433">
        <v>450</v>
      </c>
      <c r="Q1244" s="395" t="s">
        <v>7384</v>
      </c>
      <c r="R1244" s="431"/>
      <c r="S1244" s="431">
        <v>0</v>
      </c>
      <c r="T1244" s="431">
        <v>0</v>
      </c>
      <c r="U1244" s="433">
        <v>450</v>
      </c>
      <c r="V1244" s="433">
        <v>0</v>
      </c>
      <c r="W1244" s="433">
        <v>2700</v>
      </c>
      <c r="X1244" s="433">
        <v>0</v>
      </c>
      <c r="Y1244" s="431">
        <v>450</v>
      </c>
      <c r="Z1244" s="431">
        <v>0</v>
      </c>
      <c r="AA1244" s="433">
        <v>450</v>
      </c>
      <c r="AB1244" s="433">
        <v>0</v>
      </c>
      <c r="AC1244" s="433">
        <v>0</v>
      </c>
      <c r="AD1244" s="431">
        <v>0</v>
      </c>
      <c r="AE1244" s="431">
        <v>0</v>
      </c>
      <c r="AF1244" s="431">
        <v>0</v>
      </c>
      <c r="AG1244" s="431">
        <v>0</v>
      </c>
      <c r="AH1244" s="431">
        <v>0</v>
      </c>
      <c r="AI1244" s="431">
        <v>0</v>
      </c>
      <c r="AJ1244" s="431">
        <v>0</v>
      </c>
      <c r="AK1244" s="431">
        <v>0</v>
      </c>
      <c r="AL1244" s="434">
        <v>0</v>
      </c>
      <c r="AM1244" s="433">
        <v>0</v>
      </c>
      <c r="AN1244" s="432">
        <v>0</v>
      </c>
      <c r="AO1244" s="431">
        <v>0</v>
      </c>
      <c r="AP1244" s="433">
        <v>0</v>
      </c>
      <c r="AQ1244" s="431">
        <v>0</v>
      </c>
    </row>
    <row r="1245" spans="1:43" ht="12.75" customHeight="1">
      <c r="A1245" s="157">
        <v>1244</v>
      </c>
      <c r="B1245" s="418">
        <v>42337</v>
      </c>
      <c r="C1245" s="430" t="s">
        <v>1321</v>
      </c>
      <c r="D1245" s="430" t="s">
        <v>1251</v>
      </c>
      <c r="E1245" s="261" t="s">
        <v>1308</v>
      </c>
      <c r="F1245" s="121" t="s">
        <v>1347</v>
      </c>
      <c r="G1245" s="359"/>
      <c r="H1245" s="121" t="s">
        <v>7409</v>
      </c>
      <c r="I1245" s="359"/>
      <c r="J1245" s="121" t="s">
        <v>7166</v>
      </c>
      <c r="K1245" s="121" t="s">
        <v>7126</v>
      </c>
      <c r="L1245" s="430" t="s">
        <v>1256</v>
      </c>
      <c r="M1245" s="121" t="s">
        <v>7158</v>
      </c>
      <c r="N1245" s="430"/>
      <c r="O1245" s="433">
        <v>54</v>
      </c>
      <c r="P1245" s="433">
        <v>54</v>
      </c>
      <c r="Q1245" s="395" t="s">
        <v>7384</v>
      </c>
      <c r="R1245" s="431"/>
      <c r="S1245" s="431">
        <v>168</v>
      </c>
      <c r="T1245" s="431">
        <v>0</v>
      </c>
      <c r="U1245" s="433">
        <v>54</v>
      </c>
      <c r="V1245" s="433">
        <v>0</v>
      </c>
      <c r="W1245" s="433">
        <v>324</v>
      </c>
      <c r="X1245" s="433">
        <v>0</v>
      </c>
      <c r="Y1245" s="431">
        <v>54</v>
      </c>
      <c r="Z1245" s="431">
        <v>0</v>
      </c>
      <c r="AA1245" s="433">
        <v>54</v>
      </c>
      <c r="AB1245" s="433">
        <v>0</v>
      </c>
      <c r="AC1245" s="433">
        <v>0</v>
      </c>
      <c r="AD1245" s="431">
        <v>0</v>
      </c>
      <c r="AE1245" s="431">
        <v>0</v>
      </c>
      <c r="AF1245" s="431">
        <v>0</v>
      </c>
      <c r="AG1245" s="431">
        <v>0</v>
      </c>
      <c r="AH1245" s="431">
        <v>0</v>
      </c>
      <c r="AI1245" s="431">
        <v>0</v>
      </c>
      <c r="AJ1245" s="431">
        <v>0</v>
      </c>
      <c r="AK1245" s="431">
        <v>0</v>
      </c>
      <c r="AL1245" s="434">
        <v>0</v>
      </c>
      <c r="AM1245" s="433">
        <v>0</v>
      </c>
      <c r="AN1245" s="432">
        <v>0</v>
      </c>
      <c r="AO1245" s="431">
        <v>0</v>
      </c>
      <c r="AP1245" s="433">
        <v>0</v>
      </c>
      <c r="AQ1245" s="431">
        <v>0</v>
      </c>
    </row>
    <row r="1246" spans="1:43" ht="12.75" customHeight="1">
      <c r="A1246" s="157">
        <v>1245</v>
      </c>
      <c r="B1246" s="418">
        <v>42337</v>
      </c>
      <c r="C1246" s="430" t="s">
        <v>1321</v>
      </c>
      <c r="D1246" s="430" t="s">
        <v>1251</v>
      </c>
      <c r="E1246" s="261" t="s">
        <v>1308</v>
      </c>
      <c r="F1246" s="121" t="s">
        <v>7111</v>
      </c>
      <c r="G1246" s="359"/>
      <c r="H1246" s="121" t="s">
        <v>7414</v>
      </c>
      <c r="I1246" s="359"/>
      <c r="J1246" s="121" t="s">
        <v>1262</v>
      </c>
      <c r="K1246" s="121" t="s">
        <v>7126</v>
      </c>
      <c r="L1246" s="430" t="s">
        <v>1256</v>
      </c>
      <c r="M1246" s="121" t="s">
        <v>7158</v>
      </c>
      <c r="N1246" s="430"/>
      <c r="O1246" s="44">
        <v>284</v>
      </c>
      <c r="P1246" s="44"/>
      <c r="Q1246" s="395" t="s">
        <v>7384</v>
      </c>
      <c r="R1246" s="431"/>
      <c r="S1246" s="431">
        <v>0</v>
      </c>
      <c r="T1246" s="431">
        <v>0</v>
      </c>
      <c r="U1246" s="433">
        <v>0</v>
      </c>
      <c r="V1246" s="433">
        <v>0</v>
      </c>
      <c r="W1246" s="433">
        <v>568</v>
      </c>
      <c r="X1246" s="433">
        <v>0</v>
      </c>
      <c r="Y1246" s="431">
        <v>0</v>
      </c>
      <c r="Z1246" s="431">
        <v>0</v>
      </c>
      <c r="AA1246" s="433">
        <v>0</v>
      </c>
      <c r="AB1246" s="433">
        <v>0</v>
      </c>
      <c r="AC1246" s="433">
        <v>0</v>
      </c>
      <c r="AD1246" s="431">
        <v>0</v>
      </c>
      <c r="AE1246" s="431">
        <v>0</v>
      </c>
      <c r="AF1246" s="431">
        <v>0</v>
      </c>
      <c r="AG1246" s="431">
        <v>0</v>
      </c>
      <c r="AH1246" s="431">
        <v>0</v>
      </c>
      <c r="AI1246" s="431">
        <v>0</v>
      </c>
      <c r="AJ1246" s="431">
        <v>0</v>
      </c>
      <c r="AK1246" s="431">
        <v>0</v>
      </c>
      <c r="AL1246" s="434">
        <v>0</v>
      </c>
      <c r="AM1246" s="433">
        <v>0</v>
      </c>
      <c r="AN1246" s="432">
        <v>0</v>
      </c>
      <c r="AO1246" s="431">
        <v>0</v>
      </c>
      <c r="AP1246" s="433">
        <v>0</v>
      </c>
      <c r="AQ1246" s="431">
        <v>0</v>
      </c>
    </row>
    <row r="1247" spans="1:43" ht="12.75" customHeight="1">
      <c r="A1247" s="157">
        <v>1246</v>
      </c>
      <c r="B1247" s="418">
        <v>42337</v>
      </c>
      <c r="C1247" s="430" t="s">
        <v>1321</v>
      </c>
      <c r="D1247" s="430" t="s">
        <v>1251</v>
      </c>
      <c r="E1247" s="261" t="s">
        <v>1325</v>
      </c>
      <c r="F1247" s="121" t="s">
        <v>7104</v>
      </c>
      <c r="G1247" s="359"/>
      <c r="H1247" s="121" t="s">
        <v>7415</v>
      </c>
      <c r="I1247" s="359"/>
      <c r="J1247" s="121" t="s">
        <v>7165</v>
      </c>
      <c r="K1247" s="121" t="s">
        <v>7126</v>
      </c>
      <c r="L1247" s="430" t="s">
        <v>1256</v>
      </c>
      <c r="M1247" s="121" t="s">
        <v>7158</v>
      </c>
      <c r="N1247" s="430"/>
      <c r="O1247" s="433">
        <v>300</v>
      </c>
      <c r="P1247" s="433">
        <v>300</v>
      </c>
      <c r="Q1247" s="395" t="s">
        <v>7384</v>
      </c>
      <c r="R1247" s="431"/>
      <c r="S1247" s="431">
        <v>0</v>
      </c>
      <c r="T1247" s="431">
        <v>0</v>
      </c>
      <c r="U1247" s="433">
        <v>300</v>
      </c>
      <c r="V1247" s="433">
        <v>1800</v>
      </c>
      <c r="W1247" s="433">
        <v>1800</v>
      </c>
      <c r="X1247" s="433">
        <v>0</v>
      </c>
      <c r="Y1247" s="431">
        <v>300</v>
      </c>
      <c r="Z1247" s="431">
        <v>0</v>
      </c>
      <c r="AA1247" s="433">
        <v>300</v>
      </c>
      <c r="AB1247" s="433">
        <v>0</v>
      </c>
      <c r="AC1247" s="433">
        <v>0</v>
      </c>
      <c r="AD1247" s="431">
        <v>0</v>
      </c>
      <c r="AE1247" s="431">
        <v>0</v>
      </c>
      <c r="AF1247" s="431">
        <v>0</v>
      </c>
      <c r="AG1247" s="431">
        <v>0</v>
      </c>
      <c r="AH1247" s="431">
        <v>0</v>
      </c>
      <c r="AI1247" s="431">
        <v>0</v>
      </c>
      <c r="AJ1247" s="431">
        <v>0</v>
      </c>
      <c r="AK1247" s="431">
        <v>0</v>
      </c>
      <c r="AL1247" s="434">
        <v>0</v>
      </c>
      <c r="AM1247" s="433">
        <v>0</v>
      </c>
      <c r="AN1247" s="432">
        <v>0</v>
      </c>
      <c r="AO1247" s="431">
        <v>0</v>
      </c>
      <c r="AP1247" s="433">
        <v>0</v>
      </c>
      <c r="AQ1247" s="431">
        <v>0</v>
      </c>
    </row>
    <row r="1248" spans="1:43" s="444" customFormat="1" ht="12.75" customHeight="1">
      <c r="A1248" s="470">
        <v>1247</v>
      </c>
      <c r="B1248" s="445">
        <v>42338</v>
      </c>
      <c r="C1248" s="264" t="s">
        <v>1321</v>
      </c>
      <c r="D1248" s="264" t="s">
        <v>1251</v>
      </c>
      <c r="E1248" s="471" t="s">
        <v>1293</v>
      </c>
      <c r="F1248" s="472" t="s">
        <v>7228</v>
      </c>
      <c r="G1248" s="473"/>
      <c r="H1248" s="472" t="s">
        <v>7360</v>
      </c>
      <c r="I1248" s="473"/>
      <c r="J1248" s="472" t="s">
        <v>7166</v>
      </c>
      <c r="K1248" s="472" t="s">
        <v>7126</v>
      </c>
      <c r="L1248" s="264" t="s">
        <v>1256</v>
      </c>
      <c r="M1248" s="472" t="s">
        <v>7158</v>
      </c>
      <c r="N1248" s="264"/>
      <c r="O1248" s="93">
        <v>200</v>
      </c>
      <c r="P1248" s="93"/>
      <c r="Q1248" s="474" t="s">
        <v>7384</v>
      </c>
      <c r="R1248" s="265"/>
      <c r="S1248" s="265">
        <v>0</v>
      </c>
      <c r="T1248" s="265">
        <v>0</v>
      </c>
      <c r="U1248" s="441">
        <v>0</v>
      </c>
      <c r="V1248" s="441">
        <v>0</v>
      </c>
      <c r="W1248" s="441">
        <v>0</v>
      </c>
      <c r="X1248" s="441">
        <v>0</v>
      </c>
      <c r="Y1248" s="265">
        <v>0</v>
      </c>
      <c r="Z1248" s="265">
        <v>0</v>
      </c>
      <c r="AA1248" s="441">
        <v>0</v>
      </c>
      <c r="AB1248" s="441">
        <v>0</v>
      </c>
      <c r="AC1248" s="441">
        <v>0</v>
      </c>
      <c r="AD1248" s="265">
        <v>0</v>
      </c>
      <c r="AE1248" s="265">
        <v>0</v>
      </c>
      <c r="AF1248" s="265">
        <v>0</v>
      </c>
      <c r="AG1248" s="265">
        <v>0</v>
      </c>
      <c r="AH1248" s="265">
        <v>0</v>
      </c>
      <c r="AI1248" s="265">
        <v>0</v>
      </c>
      <c r="AJ1248" s="265">
        <v>0</v>
      </c>
      <c r="AK1248" s="265">
        <v>0</v>
      </c>
      <c r="AL1248" s="442">
        <v>0</v>
      </c>
      <c r="AM1248" s="441">
        <v>0</v>
      </c>
      <c r="AN1248" s="443">
        <v>0</v>
      </c>
      <c r="AO1248" s="265">
        <v>0</v>
      </c>
      <c r="AP1248" s="441">
        <v>0</v>
      </c>
      <c r="AQ1248" s="265">
        <v>0</v>
      </c>
    </row>
    <row r="1249" spans="1:43" ht="12.75" customHeight="1">
      <c r="A1249" s="157">
        <v>1248</v>
      </c>
      <c r="B1249" s="418">
        <v>42338</v>
      </c>
      <c r="C1249" s="430" t="s">
        <v>1321</v>
      </c>
      <c r="D1249" s="430" t="s">
        <v>1251</v>
      </c>
      <c r="E1249" s="261" t="s">
        <v>7385</v>
      </c>
      <c r="F1249" s="121" t="s">
        <v>7085</v>
      </c>
      <c r="G1249" s="359"/>
      <c r="H1249" s="121" t="s">
        <v>7302</v>
      </c>
      <c r="I1249" s="359"/>
      <c r="J1249" s="121" t="s">
        <v>1262</v>
      </c>
      <c r="K1249" s="121" t="s">
        <v>7126</v>
      </c>
      <c r="L1249" s="430" t="s">
        <v>1256</v>
      </c>
      <c r="M1249" s="121" t="s">
        <v>7158</v>
      </c>
      <c r="N1249" s="430"/>
      <c r="O1249" s="433">
        <v>463</v>
      </c>
      <c r="P1249" s="433">
        <v>463</v>
      </c>
      <c r="Q1249" s="395" t="s">
        <v>7384</v>
      </c>
      <c r="R1249" s="431"/>
      <c r="S1249" s="431">
        <v>463</v>
      </c>
      <c r="T1249" s="431">
        <v>463</v>
      </c>
      <c r="U1249" s="433">
        <v>463</v>
      </c>
      <c r="V1249" s="433">
        <v>0</v>
      </c>
      <c r="W1249" s="433">
        <v>2778</v>
      </c>
      <c r="X1249" s="433">
        <v>0</v>
      </c>
      <c r="Y1249" s="431">
        <v>463</v>
      </c>
      <c r="Z1249" s="431">
        <v>0</v>
      </c>
      <c r="AA1249" s="433">
        <v>463</v>
      </c>
      <c r="AB1249" s="433">
        <v>0</v>
      </c>
      <c r="AC1249" s="433">
        <v>0</v>
      </c>
      <c r="AD1249" s="431">
        <v>0</v>
      </c>
      <c r="AE1249" s="431">
        <v>0</v>
      </c>
      <c r="AF1249" s="431">
        <v>0</v>
      </c>
      <c r="AG1249" s="431">
        <v>0</v>
      </c>
      <c r="AH1249" s="431">
        <v>0</v>
      </c>
      <c r="AI1249" s="431">
        <v>0</v>
      </c>
      <c r="AJ1249" s="431">
        <v>0</v>
      </c>
      <c r="AK1249" s="431">
        <v>0</v>
      </c>
      <c r="AL1249" s="434">
        <v>0</v>
      </c>
      <c r="AM1249" s="433">
        <v>0</v>
      </c>
      <c r="AN1249" s="432">
        <v>0</v>
      </c>
      <c r="AO1249" s="431">
        <v>0</v>
      </c>
      <c r="AP1249" s="433">
        <v>0</v>
      </c>
      <c r="AQ1249" s="431">
        <v>0</v>
      </c>
    </row>
    <row r="1250" spans="1:43" ht="12.75" customHeight="1">
      <c r="A1250" s="157">
        <v>1249</v>
      </c>
      <c r="B1250" s="435">
        <v>42338</v>
      </c>
      <c r="C1250" s="430" t="s">
        <v>1321</v>
      </c>
      <c r="D1250" s="430" t="s">
        <v>1251</v>
      </c>
      <c r="E1250" s="258" t="s">
        <v>1308</v>
      </c>
      <c r="F1250" s="126" t="s">
        <v>7111</v>
      </c>
      <c r="G1250" s="60"/>
      <c r="H1250" s="126" t="s">
        <v>7414</v>
      </c>
      <c r="I1250" s="60"/>
      <c r="J1250" s="126" t="s">
        <v>1262</v>
      </c>
      <c r="K1250" s="126" t="s">
        <v>7126</v>
      </c>
      <c r="L1250" s="430" t="s">
        <v>1256</v>
      </c>
      <c r="M1250" s="126" t="s">
        <v>7158</v>
      </c>
      <c r="N1250" s="430"/>
      <c r="O1250" s="44">
        <v>576</v>
      </c>
      <c r="P1250" s="44"/>
      <c r="Q1250" s="396" t="s">
        <v>7384</v>
      </c>
      <c r="R1250" s="431"/>
      <c r="S1250" s="431">
        <v>0</v>
      </c>
      <c r="T1250" s="431">
        <v>0</v>
      </c>
      <c r="U1250" s="433">
        <v>0</v>
      </c>
      <c r="V1250" s="433">
        <v>0</v>
      </c>
      <c r="W1250" s="433">
        <v>1146</v>
      </c>
      <c r="X1250" s="433">
        <v>0</v>
      </c>
      <c r="Y1250" s="431">
        <v>0</v>
      </c>
      <c r="Z1250" s="431">
        <v>0</v>
      </c>
      <c r="AA1250" s="433">
        <v>0</v>
      </c>
      <c r="AB1250" s="433">
        <v>0</v>
      </c>
      <c r="AC1250" s="433">
        <v>0</v>
      </c>
      <c r="AD1250" s="431">
        <v>0</v>
      </c>
      <c r="AE1250" s="431">
        <v>0</v>
      </c>
      <c r="AF1250" s="431">
        <v>0</v>
      </c>
      <c r="AG1250" s="431">
        <v>0</v>
      </c>
      <c r="AH1250" s="431">
        <v>0</v>
      </c>
      <c r="AI1250" s="431">
        <v>0</v>
      </c>
      <c r="AJ1250" s="431">
        <v>0</v>
      </c>
      <c r="AK1250" s="431">
        <v>0</v>
      </c>
      <c r="AL1250" s="434">
        <v>0</v>
      </c>
      <c r="AM1250" s="433">
        <v>0</v>
      </c>
      <c r="AN1250" s="432">
        <v>0</v>
      </c>
      <c r="AO1250" s="431">
        <v>0</v>
      </c>
      <c r="AP1250" s="433">
        <v>0</v>
      </c>
      <c r="AQ1250" s="431">
        <v>0</v>
      </c>
    </row>
    <row r="1251" spans="1:43" s="62" customFormat="1" ht="12.75" customHeight="1">
      <c r="A1251" s="157">
        <v>1250</v>
      </c>
      <c r="B1251" s="435">
        <v>42339</v>
      </c>
      <c r="C1251" s="415" t="s">
        <v>1321</v>
      </c>
      <c r="D1251" s="415" t="s">
        <v>1251</v>
      </c>
      <c r="E1251" s="261" t="s">
        <v>1308</v>
      </c>
      <c r="F1251" s="261" t="s">
        <v>1347</v>
      </c>
      <c r="G1251" s="60"/>
      <c r="H1251" s="261" t="s">
        <v>7414</v>
      </c>
      <c r="I1251" s="60"/>
      <c r="J1251" s="261" t="s">
        <v>7170</v>
      </c>
      <c r="K1251" s="261" t="s">
        <v>7126</v>
      </c>
      <c r="L1251" s="415" t="s">
        <v>1256</v>
      </c>
      <c r="M1251" s="261" t="s">
        <v>7158</v>
      </c>
      <c r="N1251" s="415" t="s">
        <v>1261</v>
      </c>
      <c r="O1251" s="422">
        <v>248</v>
      </c>
      <c r="P1251" s="422">
        <v>248</v>
      </c>
      <c r="Q1251" s="396" t="s">
        <v>7384</v>
      </c>
      <c r="R1251" s="422"/>
      <c r="S1251" s="422">
        <v>0</v>
      </c>
      <c r="T1251" s="422">
        <v>0</v>
      </c>
      <c r="U1251" s="422">
        <v>248</v>
      </c>
      <c r="V1251" s="422">
        <v>0</v>
      </c>
      <c r="W1251" s="422">
        <v>1488</v>
      </c>
      <c r="X1251" s="422">
        <v>0</v>
      </c>
      <c r="Y1251" s="422">
        <v>248</v>
      </c>
      <c r="Z1251" s="422">
        <v>0</v>
      </c>
      <c r="AA1251" s="422">
        <v>248</v>
      </c>
      <c r="AB1251" s="422">
        <v>0</v>
      </c>
      <c r="AC1251" s="422">
        <v>0</v>
      </c>
      <c r="AD1251" s="431">
        <v>0</v>
      </c>
      <c r="AE1251" s="431">
        <v>0</v>
      </c>
      <c r="AF1251" s="431">
        <v>0</v>
      </c>
      <c r="AG1251" s="431">
        <v>0</v>
      </c>
      <c r="AH1251" s="431">
        <v>0</v>
      </c>
      <c r="AI1251" s="431">
        <v>0</v>
      </c>
      <c r="AJ1251" s="431">
        <v>0</v>
      </c>
      <c r="AK1251" s="431">
        <v>0</v>
      </c>
      <c r="AL1251" s="434">
        <v>0</v>
      </c>
      <c r="AM1251" s="433">
        <v>0</v>
      </c>
      <c r="AN1251" s="432">
        <v>0</v>
      </c>
      <c r="AO1251" s="431">
        <v>0</v>
      </c>
      <c r="AP1251" s="433">
        <v>0</v>
      </c>
      <c r="AQ1251" s="431">
        <v>0</v>
      </c>
    </row>
    <row r="1252" spans="1:43" s="62" customFormat="1" ht="12.75" customHeight="1">
      <c r="A1252" s="157">
        <v>1251</v>
      </c>
      <c r="B1252" s="418">
        <v>42339</v>
      </c>
      <c r="C1252" s="415" t="s">
        <v>1321</v>
      </c>
      <c r="D1252" s="415" t="s">
        <v>1251</v>
      </c>
      <c r="E1252" s="261" t="s">
        <v>1308</v>
      </c>
      <c r="F1252" s="261" t="s">
        <v>1347</v>
      </c>
      <c r="G1252" s="60"/>
      <c r="H1252" s="261" t="s">
        <v>7414</v>
      </c>
      <c r="I1252" s="60"/>
      <c r="J1252" s="261" t="s">
        <v>7170</v>
      </c>
      <c r="K1252" s="261" t="s">
        <v>7126</v>
      </c>
      <c r="L1252" s="415" t="s">
        <v>1256</v>
      </c>
      <c r="M1252" s="261" t="s">
        <v>7158</v>
      </c>
      <c r="N1252" s="415" t="s">
        <v>1261</v>
      </c>
      <c r="O1252" s="422">
        <v>306</v>
      </c>
      <c r="P1252" s="422">
        <v>306</v>
      </c>
      <c r="Q1252" s="396" t="s">
        <v>7384</v>
      </c>
      <c r="R1252" s="422"/>
      <c r="S1252" s="422">
        <v>0</v>
      </c>
      <c r="T1252" s="422">
        <v>0</v>
      </c>
      <c r="U1252" s="422">
        <v>306</v>
      </c>
      <c r="V1252" s="422">
        <v>0</v>
      </c>
      <c r="W1252" s="422">
        <v>1836</v>
      </c>
      <c r="X1252" s="422">
        <v>0</v>
      </c>
      <c r="Y1252" s="422">
        <v>306</v>
      </c>
      <c r="Z1252" s="422">
        <v>0</v>
      </c>
      <c r="AA1252" s="422">
        <v>306</v>
      </c>
      <c r="AB1252" s="422">
        <v>0</v>
      </c>
      <c r="AC1252" s="422">
        <v>0</v>
      </c>
      <c r="AD1252" s="431">
        <v>0</v>
      </c>
      <c r="AE1252" s="431">
        <v>0</v>
      </c>
      <c r="AF1252" s="431">
        <v>0</v>
      </c>
      <c r="AG1252" s="431">
        <v>0</v>
      </c>
      <c r="AH1252" s="431">
        <v>0</v>
      </c>
      <c r="AI1252" s="431">
        <v>0</v>
      </c>
      <c r="AJ1252" s="431">
        <v>0</v>
      </c>
      <c r="AK1252" s="431">
        <v>0</v>
      </c>
      <c r="AL1252" s="434">
        <v>0</v>
      </c>
      <c r="AM1252" s="433">
        <v>0</v>
      </c>
      <c r="AN1252" s="432">
        <v>0</v>
      </c>
      <c r="AO1252" s="431">
        <v>0</v>
      </c>
      <c r="AP1252" s="433">
        <v>0</v>
      </c>
      <c r="AQ1252" s="431">
        <v>0</v>
      </c>
    </row>
    <row r="1253" spans="1:43" s="62" customFormat="1" ht="12.75" customHeight="1">
      <c r="A1253" s="157">
        <v>1252</v>
      </c>
      <c r="B1253" s="418">
        <v>42339</v>
      </c>
      <c r="C1253" s="415" t="s">
        <v>1321</v>
      </c>
      <c r="D1253" s="415" t="s">
        <v>1251</v>
      </c>
      <c r="E1253" s="261" t="s">
        <v>1308</v>
      </c>
      <c r="F1253" s="261" t="s">
        <v>7111</v>
      </c>
      <c r="G1253" s="60"/>
      <c r="H1253" s="261" t="s">
        <v>7413</v>
      </c>
      <c r="I1253" s="60"/>
      <c r="J1253" s="261" t="s">
        <v>7166</v>
      </c>
      <c r="K1253" s="261" t="s">
        <v>7126</v>
      </c>
      <c r="L1253" s="415" t="s">
        <v>1256</v>
      </c>
      <c r="M1253" s="261" t="s">
        <v>7158</v>
      </c>
      <c r="N1253" s="415" t="s">
        <v>1261</v>
      </c>
      <c r="O1253" s="422">
        <v>248</v>
      </c>
      <c r="P1253" s="422">
        <v>248</v>
      </c>
      <c r="Q1253" s="396" t="s">
        <v>7384</v>
      </c>
      <c r="R1253" s="422"/>
      <c r="S1253" s="422">
        <v>0</v>
      </c>
      <c r="T1253" s="422">
        <v>0</v>
      </c>
      <c r="U1253" s="422">
        <v>248</v>
      </c>
      <c r="V1253" s="422">
        <v>0</v>
      </c>
      <c r="W1253" s="422">
        <v>1488</v>
      </c>
      <c r="X1253" s="422">
        <v>0</v>
      </c>
      <c r="Y1253" s="422">
        <v>248</v>
      </c>
      <c r="Z1253" s="422">
        <v>0</v>
      </c>
      <c r="AA1253" s="422">
        <v>248</v>
      </c>
      <c r="AB1253" s="422">
        <v>0</v>
      </c>
      <c r="AC1253" s="422">
        <v>0</v>
      </c>
      <c r="AD1253" s="431">
        <v>0</v>
      </c>
      <c r="AE1253" s="431">
        <v>0</v>
      </c>
      <c r="AF1253" s="431">
        <v>0</v>
      </c>
      <c r="AG1253" s="431">
        <v>0</v>
      </c>
      <c r="AH1253" s="431">
        <v>0</v>
      </c>
      <c r="AI1253" s="431">
        <v>0</v>
      </c>
      <c r="AJ1253" s="431">
        <v>0</v>
      </c>
      <c r="AK1253" s="431">
        <v>0</v>
      </c>
      <c r="AL1253" s="434">
        <v>0</v>
      </c>
      <c r="AM1253" s="433">
        <v>0</v>
      </c>
      <c r="AN1253" s="432">
        <v>0</v>
      </c>
      <c r="AO1253" s="431">
        <v>0</v>
      </c>
      <c r="AP1253" s="433">
        <v>0</v>
      </c>
      <c r="AQ1253" s="431">
        <v>0</v>
      </c>
    </row>
    <row r="1254" spans="1:43" s="62" customFormat="1" ht="12.75" customHeight="1">
      <c r="A1254" s="157">
        <v>1253</v>
      </c>
      <c r="B1254" s="418">
        <v>42339</v>
      </c>
      <c r="C1254" s="415" t="s">
        <v>1321</v>
      </c>
      <c r="D1254" s="415" t="s">
        <v>1251</v>
      </c>
      <c r="E1254" s="261" t="s">
        <v>1308</v>
      </c>
      <c r="F1254" s="261" t="s">
        <v>7111</v>
      </c>
      <c r="G1254" s="60"/>
      <c r="H1254" s="261" t="s">
        <v>7413</v>
      </c>
      <c r="I1254" s="60"/>
      <c r="J1254" s="261" t="s">
        <v>7166</v>
      </c>
      <c r="K1254" s="261" t="s">
        <v>7126</v>
      </c>
      <c r="L1254" s="415" t="s">
        <v>1256</v>
      </c>
      <c r="M1254" s="261" t="s">
        <v>7158</v>
      </c>
      <c r="N1254" s="415" t="s">
        <v>1261</v>
      </c>
      <c r="O1254" s="422">
        <v>306</v>
      </c>
      <c r="P1254" s="422">
        <v>306</v>
      </c>
      <c r="Q1254" s="396" t="s">
        <v>7384</v>
      </c>
      <c r="R1254" s="422"/>
      <c r="S1254" s="422">
        <v>0</v>
      </c>
      <c r="T1254" s="422">
        <v>0</v>
      </c>
      <c r="U1254" s="422">
        <v>306</v>
      </c>
      <c r="V1254" s="422">
        <v>0</v>
      </c>
      <c r="W1254" s="422">
        <v>1836</v>
      </c>
      <c r="X1254" s="422">
        <v>0</v>
      </c>
      <c r="Y1254" s="422">
        <v>306</v>
      </c>
      <c r="Z1254" s="422">
        <v>0</v>
      </c>
      <c r="AA1254" s="422">
        <v>306</v>
      </c>
      <c r="AB1254" s="422">
        <v>0</v>
      </c>
      <c r="AC1254" s="422">
        <v>0</v>
      </c>
      <c r="AD1254" s="431">
        <v>0</v>
      </c>
      <c r="AE1254" s="431">
        <v>0</v>
      </c>
      <c r="AF1254" s="431">
        <v>0</v>
      </c>
      <c r="AG1254" s="431">
        <v>0</v>
      </c>
      <c r="AH1254" s="431">
        <v>0</v>
      </c>
      <c r="AI1254" s="431">
        <v>0</v>
      </c>
      <c r="AJ1254" s="431">
        <v>0</v>
      </c>
      <c r="AK1254" s="431">
        <v>0</v>
      </c>
      <c r="AL1254" s="434">
        <v>0</v>
      </c>
      <c r="AM1254" s="433">
        <v>0</v>
      </c>
      <c r="AN1254" s="432">
        <v>0</v>
      </c>
      <c r="AO1254" s="431">
        <v>0</v>
      </c>
      <c r="AP1254" s="433">
        <v>0</v>
      </c>
      <c r="AQ1254" s="431">
        <v>0</v>
      </c>
    </row>
    <row r="1255" spans="1:43" s="62" customFormat="1" ht="12.75" customHeight="1">
      <c r="A1255" s="157">
        <v>1254</v>
      </c>
      <c r="B1255" s="418">
        <v>42339</v>
      </c>
      <c r="C1255" s="415" t="s">
        <v>1321</v>
      </c>
      <c r="D1255" s="415" t="s">
        <v>1251</v>
      </c>
      <c r="E1255" s="261" t="s">
        <v>1325</v>
      </c>
      <c r="F1255" s="261" t="s">
        <v>7104</v>
      </c>
      <c r="G1255" s="60"/>
      <c r="H1255" s="261" t="s">
        <v>7424</v>
      </c>
      <c r="I1255" s="60"/>
      <c r="J1255" s="261" t="s">
        <v>7165</v>
      </c>
      <c r="K1255" s="261" t="s">
        <v>7126</v>
      </c>
      <c r="L1255" s="415" t="s">
        <v>1256</v>
      </c>
      <c r="M1255" s="261" t="s">
        <v>7158</v>
      </c>
      <c r="N1255" s="415" t="s">
        <v>1261</v>
      </c>
      <c r="O1255" s="422">
        <v>500</v>
      </c>
      <c r="P1255" s="422">
        <v>500</v>
      </c>
      <c r="Q1255" s="396" t="s">
        <v>7384</v>
      </c>
      <c r="R1255" s="422"/>
      <c r="S1255" s="422">
        <v>0</v>
      </c>
      <c r="T1255" s="422">
        <v>0</v>
      </c>
      <c r="U1255" s="422">
        <v>500</v>
      </c>
      <c r="V1255" s="422">
        <v>3000</v>
      </c>
      <c r="W1255" s="422">
        <v>3000</v>
      </c>
      <c r="X1255" s="422">
        <v>0</v>
      </c>
      <c r="Y1255" s="422">
        <v>500</v>
      </c>
      <c r="Z1255" s="422">
        <v>0</v>
      </c>
      <c r="AA1255" s="422">
        <v>500</v>
      </c>
      <c r="AB1255" s="422">
        <v>0</v>
      </c>
      <c r="AC1255" s="422">
        <v>0</v>
      </c>
      <c r="AD1255" s="431">
        <v>0</v>
      </c>
      <c r="AE1255" s="431">
        <v>0</v>
      </c>
      <c r="AF1255" s="431">
        <v>0</v>
      </c>
      <c r="AG1255" s="431">
        <v>0</v>
      </c>
      <c r="AH1255" s="431">
        <v>0</v>
      </c>
      <c r="AI1255" s="431">
        <v>0</v>
      </c>
      <c r="AJ1255" s="431">
        <v>0</v>
      </c>
      <c r="AK1255" s="431">
        <v>0</v>
      </c>
      <c r="AL1255" s="434">
        <v>0</v>
      </c>
      <c r="AM1255" s="433">
        <v>0</v>
      </c>
      <c r="AN1255" s="432">
        <v>0</v>
      </c>
      <c r="AO1255" s="431">
        <v>0</v>
      </c>
      <c r="AP1255" s="433">
        <v>0</v>
      </c>
      <c r="AQ1255" s="431">
        <v>0</v>
      </c>
    </row>
    <row r="1256" spans="1:43" s="62" customFormat="1" ht="12.75" customHeight="1">
      <c r="A1256" s="157">
        <v>1255</v>
      </c>
      <c r="B1256" s="418">
        <v>42340</v>
      </c>
      <c r="C1256" s="415" t="s">
        <v>1321</v>
      </c>
      <c r="D1256" s="415" t="s">
        <v>1251</v>
      </c>
      <c r="E1256" s="261" t="s">
        <v>1308</v>
      </c>
      <c r="F1256" s="261" t="s">
        <v>1347</v>
      </c>
      <c r="G1256" s="60"/>
      <c r="H1256" s="261" t="s">
        <v>7425</v>
      </c>
      <c r="I1256" s="60"/>
      <c r="J1256" s="261" t="s">
        <v>7166</v>
      </c>
      <c r="K1256" s="261" t="s">
        <v>7126</v>
      </c>
      <c r="L1256" s="415" t="s">
        <v>1256</v>
      </c>
      <c r="M1256" s="261" t="s">
        <v>7158</v>
      </c>
      <c r="N1256" s="415" t="s">
        <v>1261</v>
      </c>
      <c r="O1256" s="44">
        <v>223</v>
      </c>
      <c r="P1256" s="44"/>
      <c r="Q1256" s="396" t="s">
        <v>7388</v>
      </c>
      <c r="R1256" s="422"/>
      <c r="S1256" s="422">
        <v>0</v>
      </c>
      <c r="T1256" s="422">
        <v>0</v>
      </c>
      <c r="U1256" s="422">
        <v>223</v>
      </c>
      <c r="V1256" s="422">
        <v>0</v>
      </c>
      <c r="W1256" s="422">
        <v>0</v>
      </c>
      <c r="X1256" s="422">
        <v>0</v>
      </c>
      <c r="Y1256" s="422">
        <v>0</v>
      </c>
      <c r="Z1256" s="422">
        <v>0</v>
      </c>
      <c r="AA1256" s="422">
        <v>0</v>
      </c>
      <c r="AB1256" s="422">
        <v>0</v>
      </c>
      <c r="AC1256" s="422">
        <v>0</v>
      </c>
      <c r="AD1256" s="431">
        <v>0</v>
      </c>
      <c r="AE1256" s="431">
        <v>0</v>
      </c>
      <c r="AF1256" s="431">
        <v>0</v>
      </c>
      <c r="AG1256" s="431">
        <v>0</v>
      </c>
      <c r="AH1256" s="431">
        <v>0</v>
      </c>
      <c r="AI1256" s="431">
        <v>0</v>
      </c>
      <c r="AJ1256" s="431">
        <v>0</v>
      </c>
      <c r="AK1256" s="431">
        <v>0</v>
      </c>
      <c r="AL1256" s="434">
        <v>0</v>
      </c>
      <c r="AM1256" s="433">
        <v>0</v>
      </c>
      <c r="AN1256" s="432">
        <v>0</v>
      </c>
      <c r="AO1256" s="431">
        <v>0</v>
      </c>
      <c r="AP1256" s="433">
        <v>0</v>
      </c>
      <c r="AQ1256" s="431">
        <v>0</v>
      </c>
    </row>
    <row r="1257" spans="1:43" s="62" customFormat="1" ht="12.75" customHeight="1">
      <c r="A1257" s="157">
        <v>1256</v>
      </c>
      <c r="B1257" s="418">
        <v>42340</v>
      </c>
      <c r="C1257" s="415" t="s">
        <v>1321</v>
      </c>
      <c r="D1257" s="415" t="s">
        <v>1251</v>
      </c>
      <c r="E1257" s="261" t="s">
        <v>7385</v>
      </c>
      <c r="F1257" s="261" t="s">
        <v>7082</v>
      </c>
      <c r="G1257" s="60"/>
      <c r="H1257" s="261" t="s">
        <v>7310</v>
      </c>
      <c r="I1257" s="60"/>
      <c r="J1257" s="261" t="s">
        <v>7165</v>
      </c>
      <c r="K1257" s="261" t="s">
        <v>1259</v>
      </c>
      <c r="L1257" s="415" t="s">
        <v>1256</v>
      </c>
      <c r="M1257" s="261" t="s">
        <v>7158</v>
      </c>
      <c r="N1257" s="415" t="s">
        <v>1261</v>
      </c>
      <c r="O1257" s="422">
        <v>72</v>
      </c>
      <c r="P1257" s="422">
        <v>72</v>
      </c>
      <c r="Q1257" s="396" t="s">
        <v>7384</v>
      </c>
      <c r="R1257" s="422"/>
      <c r="S1257" s="422">
        <v>0</v>
      </c>
      <c r="T1257" s="422">
        <v>0</v>
      </c>
      <c r="U1257" s="422">
        <v>0</v>
      </c>
      <c r="V1257" s="422">
        <v>72</v>
      </c>
      <c r="W1257" s="422">
        <v>432</v>
      </c>
      <c r="X1257" s="422">
        <v>72</v>
      </c>
      <c r="Y1257" s="422">
        <v>72</v>
      </c>
      <c r="Z1257" s="422">
        <v>0</v>
      </c>
      <c r="AA1257" s="422">
        <v>0</v>
      </c>
      <c r="AB1257" s="422">
        <v>72</v>
      </c>
      <c r="AC1257" s="422">
        <v>72</v>
      </c>
      <c r="AD1257" s="431">
        <v>0</v>
      </c>
      <c r="AE1257" s="431">
        <v>0</v>
      </c>
      <c r="AF1257" s="431">
        <v>0</v>
      </c>
      <c r="AG1257" s="431">
        <v>0</v>
      </c>
      <c r="AH1257" s="431">
        <v>0</v>
      </c>
      <c r="AI1257" s="431">
        <v>0</v>
      </c>
      <c r="AJ1257" s="431">
        <v>0</v>
      </c>
      <c r="AK1257" s="431">
        <v>0</v>
      </c>
      <c r="AL1257" s="434">
        <v>0</v>
      </c>
      <c r="AM1257" s="433">
        <v>0</v>
      </c>
      <c r="AN1257" s="432">
        <v>0</v>
      </c>
      <c r="AO1257" s="431">
        <v>0</v>
      </c>
      <c r="AP1257" s="433">
        <v>0</v>
      </c>
      <c r="AQ1257" s="431">
        <v>0</v>
      </c>
    </row>
    <row r="1258" spans="1:43" s="62" customFormat="1" ht="12.75" customHeight="1">
      <c r="A1258" s="157">
        <v>1257</v>
      </c>
      <c r="B1258" s="418">
        <v>42340</v>
      </c>
      <c r="C1258" s="415" t="s">
        <v>1321</v>
      </c>
      <c r="D1258" s="415" t="s">
        <v>1251</v>
      </c>
      <c r="E1258" s="261" t="s">
        <v>7385</v>
      </c>
      <c r="F1258" s="261" t="s">
        <v>7082</v>
      </c>
      <c r="G1258" s="60"/>
      <c r="H1258" s="261" t="s">
        <v>7310</v>
      </c>
      <c r="I1258" s="60"/>
      <c r="J1258" s="261" t="s">
        <v>1262</v>
      </c>
      <c r="K1258" s="261" t="s">
        <v>1259</v>
      </c>
      <c r="L1258" s="415" t="s">
        <v>1256</v>
      </c>
      <c r="M1258" s="261" t="s">
        <v>7158</v>
      </c>
      <c r="N1258" s="415" t="s">
        <v>1261</v>
      </c>
      <c r="O1258" s="422">
        <v>146</v>
      </c>
      <c r="P1258" s="422">
        <v>146</v>
      </c>
      <c r="Q1258" s="396" t="s">
        <v>7384</v>
      </c>
      <c r="R1258" s="422"/>
      <c r="S1258" s="422">
        <v>0</v>
      </c>
      <c r="T1258" s="422">
        <v>0</v>
      </c>
      <c r="U1258" s="422">
        <v>0</v>
      </c>
      <c r="V1258" s="422">
        <v>876</v>
      </c>
      <c r="W1258" s="422">
        <v>876</v>
      </c>
      <c r="X1258" s="422">
        <v>146</v>
      </c>
      <c r="Y1258" s="422">
        <v>146</v>
      </c>
      <c r="Z1258" s="422">
        <v>0</v>
      </c>
      <c r="AA1258" s="422">
        <v>0</v>
      </c>
      <c r="AB1258" s="422">
        <v>146</v>
      </c>
      <c r="AC1258" s="422">
        <v>146</v>
      </c>
      <c r="AD1258" s="431">
        <v>0</v>
      </c>
      <c r="AE1258" s="431">
        <v>0</v>
      </c>
      <c r="AF1258" s="431">
        <v>0</v>
      </c>
      <c r="AG1258" s="431">
        <v>0</v>
      </c>
      <c r="AH1258" s="431">
        <v>0</v>
      </c>
      <c r="AI1258" s="431">
        <v>0</v>
      </c>
      <c r="AJ1258" s="431">
        <v>0</v>
      </c>
      <c r="AK1258" s="431">
        <v>0</v>
      </c>
      <c r="AL1258" s="434">
        <v>0</v>
      </c>
      <c r="AM1258" s="433">
        <v>0</v>
      </c>
      <c r="AN1258" s="432">
        <v>0</v>
      </c>
      <c r="AO1258" s="431">
        <v>0</v>
      </c>
      <c r="AP1258" s="433">
        <v>0</v>
      </c>
      <c r="AQ1258" s="431">
        <v>0</v>
      </c>
    </row>
    <row r="1259" spans="1:43" s="62" customFormat="1" ht="12.75" customHeight="1">
      <c r="A1259" s="157">
        <v>1258</v>
      </c>
      <c r="B1259" s="418">
        <v>42340</v>
      </c>
      <c r="C1259" s="415" t="s">
        <v>1321</v>
      </c>
      <c r="D1259" s="415" t="s">
        <v>1251</v>
      </c>
      <c r="E1259" s="261" t="s">
        <v>1308</v>
      </c>
      <c r="F1259" s="261" t="s">
        <v>7111</v>
      </c>
      <c r="G1259" s="60"/>
      <c r="H1259" s="261" t="s">
        <v>7426</v>
      </c>
      <c r="I1259" s="60"/>
      <c r="J1259" s="261" t="s">
        <v>7166</v>
      </c>
      <c r="K1259" s="261" t="s">
        <v>7126</v>
      </c>
      <c r="L1259" s="415" t="s">
        <v>1256</v>
      </c>
      <c r="M1259" s="261" t="s">
        <v>7158</v>
      </c>
      <c r="N1259" s="415" t="s">
        <v>1261</v>
      </c>
      <c r="O1259" s="44">
        <v>223</v>
      </c>
      <c r="P1259" s="44"/>
      <c r="Q1259" s="396" t="s">
        <v>7384</v>
      </c>
      <c r="R1259" s="422"/>
      <c r="S1259" s="422">
        <v>0</v>
      </c>
      <c r="T1259" s="422">
        <v>0</v>
      </c>
      <c r="U1259" s="422">
        <v>223</v>
      </c>
      <c r="V1259" s="422">
        <v>0</v>
      </c>
      <c r="W1259" s="422">
        <v>0</v>
      </c>
      <c r="X1259" s="422">
        <v>0</v>
      </c>
      <c r="Y1259" s="422">
        <v>0</v>
      </c>
      <c r="Z1259" s="422">
        <v>0</v>
      </c>
      <c r="AA1259" s="422">
        <v>0</v>
      </c>
      <c r="AB1259" s="422">
        <v>0</v>
      </c>
      <c r="AC1259" s="422">
        <v>0</v>
      </c>
      <c r="AD1259" s="431">
        <v>0</v>
      </c>
      <c r="AE1259" s="431">
        <v>0</v>
      </c>
      <c r="AF1259" s="431">
        <v>0</v>
      </c>
      <c r="AG1259" s="431">
        <v>0</v>
      </c>
      <c r="AH1259" s="431">
        <v>0</v>
      </c>
      <c r="AI1259" s="431">
        <v>0</v>
      </c>
      <c r="AJ1259" s="431">
        <v>0</v>
      </c>
      <c r="AK1259" s="431">
        <v>0</v>
      </c>
      <c r="AL1259" s="434">
        <v>0</v>
      </c>
      <c r="AM1259" s="433">
        <v>0</v>
      </c>
      <c r="AN1259" s="432">
        <v>0</v>
      </c>
      <c r="AO1259" s="431">
        <v>0</v>
      </c>
      <c r="AP1259" s="433">
        <v>0</v>
      </c>
      <c r="AQ1259" s="431">
        <v>0</v>
      </c>
    </row>
    <row r="1260" spans="1:43" s="62" customFormat="1" ht="12.75" customHeight="1">
      <c r="A1260" s="157">
        <v>1259</v>
      </c>
      <c r="B1260" s="418">
        <v>42340</v>
      </c>
      <c r="C1260" s="261" t="s">
        <v>1321</v>
      </c>
      <c r="D1260" s="415" t="s">
        <v>1251</v>
      </c>
      <c r="E1260" s="261" t="s">
        <v>1321</v>
      </c>
      <c r="F1260" s="430" t="s">
        <v>7089</v>
      </c>
      <c r="G1260" s="359"/>
      <c r="H1260" s="436" t="s">
        <v>7364</v>
      </c>
      <c r="I1260" s="359"/>
      <c r="J1260" s="436" t="s">
        <v>7356</v>
      </c>
      <c r="K1260" s="430" t="s">
        <v>7126</v>
      </c>
      <c r="L1260" s="430" t="s">
        <v>1256</v>
      </c>
      <c r="M1260" s="430" t="s">
        <v>7158</v>
      </c>
      <c r="N1260" s="415" t="s">
        <v>1261</v>
      </c>
      <c r="O1260" s="422">
        <v>515</v>
      </c>
      <c r="P1260" s="422">
        <v>515</v>
      </c>
      <c r="Q1260" s="437" t="s">
        <v>7384</v>
      </c>
      <c r="R1260" s="431"/>
      <c r="S1260" s="422">
        <v>0</v>
      </c>
      <c r="T1260" s="422">
        <v>0</v>
      </c>
      <c r="U1260" s="431">
        <v>515</v>
      </c>
      <c r="V1260" s="431">
        <v>0</v>
      </c>
      <c r="W1260" s="431">
        <v>3090</v>
      </c>
      <c r="X1260" s="431">
        <v>515</v>
      </c>
      <c r="Y1260" s="431">
        <v>515</v>
      </c>
      <c r="Z1260" s="431">
        <v>0</v>
      </c>
      <c r="AA1260" s="431">
        <v>515</v>
      </c>
      <c r="AB1260" s="422">
        <v>0</v>
      </c>
      <c r="AC1260" s="422">
        <v>0</v>
      </c>
      <c r="AD1260" s="431">
        <v>0</v>
      </c>
      <c r="AE1260" s="431">
        <v>0</v>
      </c>
      <c r="AF1260" s="431">
        <v>0</v>
      </c>
      <c r="AG1260" s="431">
        <v>0</v>
      </c>
      <c r="AH1260" s="431">
        <v>0</v>
      </c>
      <c r="AI1260" s="431">
        <v>0</v>
      </c>
      <c r="AJ1260" s="431">
        <v>0</v>
      </c>
      <c r="AK1260" s="431">
        <v>0</v>
      </c>
      <c r="AL1260" s="434">
        <v>0</v>
      </c>
      <c r="AM1260" s="433">
        <v>0</v>
      </c>
      <c r="AN1260" s="432">
        <v>0</v>
      </c>
      <c r="AO1260" s="431">
        <v>0</v>
      </c>
      <c r="AP1260" s="433">
        <v>0</v>
      </c>
      <c r="AQ1260" s="431">
        <v>0</v>
      </c>
    </row>
    <row r="1261" spans="1:43" s="62" customFormat="1" ht="12.75" customHeight="1">
      <c r="A1261" s="157">
        <v>1260</v>
      </c>
      <c r="B1261" s="418">
        <v>42341</v>
      </c>
      <c r="C1261" s="415" t="s">
        <v>1321</v>
      </c>
      <c r="D1261" s="415" t="s">
        <v>1251</v>
      </c>
      <c r="E1261" s="261" t="s">
        <v>1325</v>
      </c>
      <c r="F1261" s="261" t="s">
        <v>7104</v>
      </c>
      <c r="G1261" s="60"/>
      <c r="H1261" s="261" t="s">
        <v>7318</v>
      </c>
      <c r="I1261" s="60"/>
      <c r="J1261" s="261" t="s">
        <v>7165</v>
      </c>
      <c r="K1261" s="261" t="s">
        <v>7126</v>
      </c>
      <c r="L1261" s="415" t="s">
        <v>1256</v>
      </c>
      <c r="M1261" s="261" t="s">
        <v>7158</v>
      </c>
      <c r="N1261" s="415" t="s">
        <v>1261</v>
      </c>
      <c r="O1261" s="422">
        <v>200</v>
      </c>
      <c r="P1261" s="422">
        <v>200</v>
      </c>
      <c r="Q1261" s="396" t="s">
        <v>7384</v>
      </c>
      <c r="R1261" s="422"/>
      <c r="S1261" s="422">
        <v>0</v>
      </c>
      <c r="T1261" s="422">
        <v>0</v>
      </c>
      <c r="U1261" s="422">
        <v>200</v>
      </c>
      <c r="V1261" s="422">
        <v>0</v>
      </c>
      <c r="W1261" s="422">
        <v>1200</v>
      </c>
      <c r="X1261" s="422">
        <v>0</v>
      </c>
      <c r="Y1261" s="422">
        <v>200</v>
      </c>
      <c r="Z1261" s="422">
        <v>0</v>
      </c>
      <c r="AA1261" s="422">
        <v>200</v>
      </c>
      <c r="AB1261" s="422">
        <v>0</v>
      </c>
      <c r="AC1261" s="422">
        <v>0</v>
      </c>
      <c r="AD1261" s="431">
        <v>0</v>
      </c>
      <c r="AE1261" s="431">
        <v>0</v>
      </c>
      <c r="AF1261" s="431">
        <v>0</v>
      </c>
      <c r="AG1261" s="431">
        <v>0</v>
      </c>
      <c r="AH1261" s="431">
        <v>0</v>
      </c>
      <c r="AI1261" s="431">
        <v>0</v>
      </c>
      <c r="AJ1261" s="431">
        <v>0</v>
      </c>
      <c r="AK1261" s="431">
        <v>0</v>
      </c>
      <c r="AL1261" s="434">
        <v>0</v>
      </c>
      <c r="AM1261" s="433">
        <v>0</v>
      </c>
      <c r="AN1261" s="432">
        <v>0</v>
      </c>
      <c r="AO1261" s="431">
        <v>0</v>
      </c>
      <c r="AP1261" s="433">
        <v>0</v>
      </c>
      <c r="AQ1261" s="431">
        <v>0</v>
      </c>
    </row>
    <row r="1262" spans="1:43" s="62" customFormat="1" ht="12.75" customHeight="1">
      <c r="A1262" s="157">
        <v>1261</v>
      </c>
      <c r="B1262" s="418">
        <v>42342</v>
      </c>
      <c r="C1262" s="261" t="s">
        <v>1321</v>
      </c>
      <c r="D1262" s="415" t="s">
        <v>1251</v>
      </c>
      <c r="E1262" s="261" t="s">
        <v>1321</v>
      </c>
      <c r="F1262" s="430" t="s">
        <v>7089</v>
      </c>
      <c r="G1262" s="359"/>
      <c r="H1262" s="436" t="s">
        <v>7411</v>
      </c>
      <c r="I1262" s="359"/>
      <c r="J1262" s="436" t="s">
        <v>7356</v>
      </c>
      <c r="K1262" s="430" t="s">
        <v>7126</v>
      </c>
      <c r="L1262" s="430" t="s">
        <v>1256</v>
      </c>
      <c r="M1262" s="430" t="s">
        <v>7158</v>
      </c>
      <c r="N1262" s="415" t="s">
        <v>1261</v>
      </c>
      <c r="O1262" s="422">
        <v>229</v>
      </c>
      <c r="P1262" s="422">
        <v>229</v>
      </c>
      <c r="Q1262" s="437" t="s">
        <v>7384</v>
      </c>
      <c r="R1262" s="431"/>
      <c r="S1262" s="422">
        <v>0</v>
      </c>
      <c r="T1262" s="422">
        <v>0</v>
      </c>
      <c r="U1262" s="431">
        <v>229</v>
      </c>
      <c r="V1262" s="431">
        <v>0</v>
      </c>
      <c r="W1262" s="431">
        <v>1374</v>
      </c>
      <c r="X1262" s="431">
        <v>229</v>
      </c>
      <c r="Y1262" s="431">
        <v>229</v>
      </c>
      <c r="Z1262" s="431">
        <v>0</v>
      </c>
      <c r="AA1262" s="431">
        <v>229</v>
      </c>
      <c r="AB1262" s="422">
        <v>0</v>
      </c>
      <c r="AC1262" s="422">
        <v>0</v>
      </c>
      <c r="AD1262" s="431">
        <v>0</v>
      </c>
      <c r="AE1262" s="431">
        <v>0</v>
      </c>
      <c r="AF1262" s="431">
        <v>0</v>
      </c>
      <c r="AG1262" s="431">
        <v>0</v>
      </c>
      <c r="AH1262" s="431">
        <v>0</v>
      </c>
      <c r="AI1262" s="431">
        <v>0</v>
      </c>
      <c r="AJ1262" s="431">
        <v>0</v>
      </c>
      <c r="AK1262" s="431">
        <v>0</v>
      </c>
      <c r="AL1262" s="434">
        <v>0</v>
      </c>
      <c r="AM1262" s="433">
        <v>0</v>
      </c>
      <c r="AN1262" s="432">
        <v>0</v>
      </c>
      <c r="AO1262" s="431">
        <v>0</v>
      </c>
      <c r="AP1262" s="433">
        <v>0</v>
      </c>
      <c r="AQ1262" s="431">
        <v>0</v>
      </c>
    </row>
    <row r="1263" spans="1:43" s="62" customFormat="1" ht="12.75" customHeight="1">
      <c r="A1263" s="157">
        <v>1262</v>
      </c>
      <c r="B1263" s="418">
        <v>42343</v>
      </c>
      <c r="C1263" s="261" t="s">
        <v>1321</v>
      </c>
      <c r="D1263" s="415" t="s">
        <v>1251</v>
      </c>
      <c r="E1263" s="261" t="s">
        <v>1321</v>
      </c>
      <c r="F1263" s="430" t="s">
        <v>7089</v>
      </c>
      <c r="G1263" s="359"/>
      <c r="H1263" s="436" t="s">
        <v>7411</v>
      </c>
      <c r="I1263" s="359"/>
      <c r="J1263" s="436" t="s">
        <v>7356</v>
      </c>
      <c r="K1263" s="430" t="s">
        <v>7126</v>
      </c>
      <c r="L1263" s="430" t="s">
        <v>1256</v>
      </c>
      <c r="M1263" s="430" t="s">
        <v>7158</v>
      </c>
      <c r="N1263" s="415" t="s">
        <v>1261</v>
      </c>
      <c r="O1263" s="422">
        <v>130</v>
      </c>
      <c r="P1263" s="422">
        <v>130</v>
      </c>
      <c r="Q1263" s="437" t="s">
        <v>7384</v>
      </c>
      <c r="R1263" s="431"/>
      <c r="S1263" s="422">
        <v>0</v>
      </c>
      <c r="T1263" s="422">
        <v>0</v>
      </c>
      <c r="U1263" s="431">
        <v>130</v>
      </c>
      <c r="V1263" s="431">
        <v>0</v>
      </c>
      <c r="W1263" s="431">
        <v>780</v>
      </c>
      <c r="X1263" s="431">
        <v>130</v>
      </c>
      <c r="Y1263" s="431">
        <v>130</v>
      </c>
      <c r="Z1263" s="431">
        <v>0</v>
      </c>
      <c r="AA1263" s="431">
        <v>130</v>
      </c>
      <c r="AB1263" s="422">
        <v>0</v>
      </c>
      <c r="AC1263" s="422">
        <v>0</v>
      </c>
      <c r="AD1263" s="431">
        <v>0</v>
      </c>
      <c r="AE1263" s="431">
        <v>0</v>
      </c>
      <c r="AF1263" s="431">
        <v>0</v>
      </c>
      <c r="AG1263" s="431">
        <v>0</v>
      </c>
      <c r="AH1263" s="431">
        <v>0</v>
      </c>
      <c r="AI1263" s="431">
        <v>0</v>
      </c>
      <c r="AJ1263" s="431">
        <v>0</v>
      </c>
      <c r="AK1263" s="431">
        <v>0</v>
      </c>
      <c r="AL1263" s="434">
        <v>0</v>
      </c>
      <c r="AM1263" s="433">
        <v>0</v>
      </c>
      <c r="AN1263" s="432">
        <v>0</v>
      </c>
      <c r="AO1263" s="431">
        <v>0</v>
      </c>
      <c r="AP1263" s="433">
        <v>0</v>
      </c>
      <c r="AQ1263" s="431">
        <v>0</v>
      </c>
    </row>
    <row r="1264" spans="1:43" s="62" customFormat="1" ht="12.75" customHeight="1">
      <c r="A1264" s="157">
        <v>1263</v>
      </c>
      <c r="B1264" s="418">
        <v>42344</v>
      </c>
      <c r="C1264" s="415" t="s">
        <v>1321</v>
      </c>
      <c r="D1264" s="415" t="s">
        <v>1251</v>
      </c>
      <c r="E1264" s="261" t="s">
        <v>1308</v>
      </c>
      <c r="F1264" s="261" t="s">
        <v>1347</v>
      </c>
      <c r="G1264" s="60"/>
      <c r="H1264" s="261" t="s">
        <v>7427</v>
      </c>
      <c r="I1264" s="60"/>
      <c r="J1264" s="261" t="s">
        <v>1262</v>
      </c>
      <c r="K1264" s="261" t="s">
        <v>7126</v>
      </c>
      <c r="L1264" s="415" t="s">
        <v>1256</v>
      </c>
      <c r="M1264" s="261" t="s">
        <v>7158</v>
      </c>
      <c r="N1264" s="415" t="s">
        <v>1261</v>
      </c>
      <c r="O1264" s="44">
        <v>29</v>
      </c>
      <c r="P1264" s="44"/>
      <c r="Q1264" s="396" t="s">
        <v>7388</v>
      </c>
      <c r="R1264" s="422"/>
      <c r="S1264" s="422">
        <v>0</v>
      </c>
      <c r="T1264" s="422">
        <v>0</v>
      </c>
      <c r="U1264" s="422">
        <v>0</v>
      </c>
      <c r="V1264" s="422">
        <v>0</v>
      </c>
      <c r="W1264" s="422">
        <v>0</v>
      </c>
      <c r="X1264" s="422">
        <v>0</v>
      </c>
      <c r="Y1264" s="422">
        <v>0</v>
      </c>
      <c r="Z1264" s="422">
        <v>0</v>
      </c>
      <c r="AA1264" s="422">
        <v>29</v>
      </c>
      <c r="AB1264" s="422">
        <v>0</v>
      </c>
      <c r="AC1264" s="422">
        <v>0</v>
      </c>
      <c r="AD1264" s="431">
        <v>0</v>
      </c>
      <c r="AE1264" s="431">
        <v>0</v>
      </c>
      <c r="AF1264" s="431">
        <v>0</v>
      </c>
      <c r="AG1264" s="431">
        <v>0</v>
      </c>
      <c r="AH1264" s="431">
        <v>0</v>
      </c>
      <c r="AI1264" s="431">
        <v>0</v>
      </c>
      <c r="AJ1264" s="431">
        <v>0</v>
      </c>
      <c r="AK1264" s="431">
        <v>0</v>
      </c>
      <c r="AL1264" s="434">
        <v>0</v>
      </c>
      <c r="AM1264" s="433">
        <v>0</v>
      </c>
      <c r="AN1264" s="432">
        <v>0</v>
      </c>
      <c r="AO1264" s="431">
        <v>0</v>
      </c>
      <c r="AP1264" s="433">
        <v>0</v>
      </c>
      <c r="AQ1264" s="431">
        <v>0</v>
      </c>
    </row>
    <row r="1265" spans="1:43" s="62" customFormat="1" ht="12.75" customHeight="1">
      <c r="A1265" s="157">
        <v>1264</v>
      </c>
      <c r="B1265" s="418">
        <v>42345</v>
      </c>
      <c r="C1265" s="415" t="s">
        <v>1321</v>
      </c>
      <c r="D1265" s="415" t="s">
        <v>1251</v>
      </c>
      <c r="E1265" s="261" t="s">
        <v>1308</v>
      </c>
      <c r="F1265" s="261" t="s">
        <v>1347</v>
      </c>
      <c r="G1265" s="60"/>
      <c r="H1265" s="261" t="s">
        <v>7414</v>
      </c>
      <c r="I1265" s="60"/>
      <c r="J1265" s="261" t="s">
        <v>7169</v>
      </c>
      <c r="K1265" s="261" t="s">
        <v>7126</v>
      </c>
      <c r="L1265" s="415" t="s">
        <v>1256</v>
      </c>
      <c r="M1265" s="261" t="s">
        <v>7158</v>
      </c>
      <c r="N1265" s="415" t="s">
        <v>1261</v>
      </c>
      <c r="O1265" s="422">
        <v>400</v>
      </c>
      <c r="P1265" s="422">
        <v>400</v>
      </c>
      <c r="Q1265" s="396" t="s">
        <v>7388</v>
      </c>
      <c r="R1265" s="422"/>
      <c r="S1265" s="422">
        <v>0</v>
      </c>
      <c r="T1265" s="422">
        <v>0</v>
      </c>
      <c r="U1265" s="422">
        <v>400</v>
      </c>
      <c r="V1265" s="422">
        <v>0</v>
      </c>
      <c r="W1265" s="422">
        <v>2400</v>
      </c>
      <c r="X1265" s="422">
        <v>0</v>
      </c>
      <c r="Y1265" s="422">
        <v>400</v>
      </c>
      <c r="Z1265" s="422">
        <v>0</v>
      </c>
      <c r="AA1265" s="422">
        <v>400</v>
      </c>
      <c r="AB1265" s="422">
        <v>0</v>
      </c>
      <c r="AC1265" s="422">
        <v>0</v>
      </c>
      <c r="AD1265" s="431">
        <v>0</v>
      </c>
      <c r="AE1265" s="431">
        <v>0</v>
      </c>
      <c r="AF1265" s="431">
        <v>0</v>
      </c>
      <c r="AG1265" s="431">
        <v>0</v>
      </c>
      <c r="AH1265" s="431">
        <v>0</v>
      </c>
      <c r="AI1265" s="431">
        <v>0</v>
      </c>
      <c r="AJ1265" s="431">
        <v>0</v>
      </c>
      <c r="AK1265" s="431">
        <v>0</v>
      </c>
      <c r="AL1265" s="434">
        <v>0</v>
      </c>
      <c r="AM1265" s="433">
        <v>0</v>
      </c>
      <c r="AN1265" s="432">
        <v>0</v>
      </c>
      <c r="AO1265" s="431">
        <v>0</v>
      </c>
      <c r="AP1265" s="433">
        <v>0</v>
      </c>
      <c r="AQ1265" s="431">
        <v>0</v>
      </c>
    </row>
    <row r="1266" spans="1:43" s="62" customFormat="1" ht="12.75" customHeight="1">
      <c r="A1266" s="157">
        <v>1265</v>
      </c>
      <c r="B1266" s="418">
        <v>42345</v>
      </c>
      <c r="C1266" s="415" t="s">
        <v>1321</v>
      </c>
      <c r="D1266" s="415" t="s">
        <v>1251</v>
      </c>
      <c r="E1266" s="261" t="s">
        <v>1308</v>
      </c>
      <c r="F1266" s="261" t="s">
        <v>1347</v>
      </c>
      <c r="G1266" s="60"/>
      <c r="H1266" s="261" t="s">
        <v>7409</v>
      </c>
      <c r="I1266" s="60"/>
      <c r="J1266" s="261" t="s">
        <v>7166</v>
      </c>
      <c r="K1266" s="261" t="s">
        <v>7126</v>
      </c>
      <c r="L1266" s="415" t="s">
        <v>1256</v>
      </c>
      <c r="M1266" s="261" t="s">
        <v>7158</v>
      </c>
      <c r="N1266" s="415" t="s">
        <v>1261</v>
      </c>
      <c r="O1266" s="422">
        <v>364</v>
      </c>
      <c r="P1266" s="422">
        <v>364</v>
      </c>
      <c r="Q1266" s="396" t="s">
        <v>7388</v>
      </c>
      <c r="R1266" s="422"/>
      <c r="S1266" s="422">
        <v>0</v>
      </c>
      <c r="T1266" s="422">
        <v>0</v>
      </c>
      <c r="U1266" s="422">
        <v>364</v>
      </c>
      <c r="V1266" s="422">
        <v>0</v>
      </c>
      <c r="W1266" s="422">
        <v>2184</v>
      </c>
      <c r="X1266" s="422">
        <v>0</v>
      </c>
      <c r="Y1266" s="422">
        <v>364</v>
      </c>
      <c r="Z1266" s="422">
        <v>0</v>
      </c>
      <c r="AA1266" s="422">
        <v>364</v>
      </c>
      <c r="AB1266" s="422">
        <v>0</v>
      </c>
      <c r="AC1266" s="422">
        <v>0</v>
      </c>
      <c r="AD1266" s="431">
        <v>0</v>
      </c>
      <c r="AE1266" s="431">
        <v>0</v>
      </c>
      <c r="AF1266" s="431">
        <v>0</v>
      </c>
      <c r="AG1266" s="431">
        <v>0</v>
      </c>
      <c r="AH1266" s="431">
        <v>0</v>
      </c>
      <c r="AI1266" s="431">
        <v>0</v>
      </c>
      <c r="AJ1266" s="431">
        <v>0</v>
      </c>
      <c r="AK1266" s="431">
        <v>0</v>
      </c>
      <c r="AL1266" s="434">
        <v>0</v>
      </c>
      <c r="AM1266" s="433">
        <v>0</v>
      </c>
      <c r="AN1266" s="432">
        <v>0</v>
      </c>
      <c r="AO1266" s="431">
        <v>0</v>
      </c>
      <c r="AP1266" s="433">
        <v>0</v>
      </c>
      <c r="AQ1266" s="431">
        <v>0</v>
      </c>
    </row>
    <row r="1267" spans="1:43" s="62" customFormat="1" ht="12.75" customHeight="1">
      <c r="A1267" s="157">
        <v>1266</v>
      </c>
      <c r="B1267" s="418">
        <v>42345</v>
      </c>
      <c r="C1267" s="415" t="s">
        <v>1321</v>
      </c>
      <c r="D1267" s="415" t="s">
        <v>1251</v>
      </c>
      <c r="E1267" s="261" t="s">
        <v>7385</v>
      </c>
      <c r="F1267" s="261" t="s">
        <v>7085</v>
      </c>
      <c r="G1267" s="60"/>
      <c r="H1267" s="261" t="s">
        <v>7301</v>
      </c>
      <c r="I1267" s="60"/>
      <c r="J1267" s="261" t="s">
        <v>7166</v>
      </c>
      <c r="K1267" s="261" t="s">
        <v>7126</v>
      </c>
      <c r="L1267" s="415" t="s">
        <v>1256</v>
      </c>
      <c r="M1267" s="261" t="s">
        <v>7158</v>
      </c>
      <c r="N1267" s="415" t="s">
        <v>1261</v>
      </c>
      <c r="O1267" s="422">
        <v>672</v>
      </c>
      <c r="P1267" s="422">
        <v>672</v>
      </c>
      <c r="Q1267" s="396" t="s">
        <v>7384</v>
      </c>
      <c r="R1267" s="422"/>
      <c r="S1267" s="422">
        <v>672</v>
      </c>
      <c r="T1267" s="422">
        <v>672</v>
      </c>
      <c r="U1267" s="422">
        <v>672</v>
      </c>
      <c r="V1267" s="422">
        <v>0</v>
      </c>
      <c r="W1267" s="422">
        <v>4032</v>
      </c>
      <c r="X1267" s="422">
        <v>0</v>
      </c>
      <c r="Y1267" s="422">
        <v>672</v>
      </c>
      <c r="Z1267" s="422">
        <v>0</v>
      </c>
      <c r="AA1267" s="422">
        <v>672</v>
      </c>
      <c r="AB1267" s="422">
        <v>0</v>
      </c>
      <c r="AC1267" s="422">
        <v>0</v>
      </c>
      <c r="AD1267" s="431">
        <v>0</v>
      </c>
      <c r="AE1267" s="431">
        <v>0</v>
      </c>
      <c r="AF1267" s="431">
        <v>0</v>
      </c>
      <c r="AG1267" s="431">
        <v>0</v>
      </c>
      <c r="AH1267" s="431">
        <v>0</v>
      </c>
      <c r="AI1267" s="431">
        <v>0</v>
      </c>
      <c r="AJ1267" s="431">
        <v>0</v>
      </c>
      <c r="AK1267" s="431">
        <v>0</v>
      </c>
      <c r="AL1267" s="434">
        <v>0</v>
      </c>
      <c r="AM1267" s="433">
        <v>0</v>
      </c>
      <c r="AN1267" s="432">
        <v>0</v>
      </c>
      <c r="AO1267" s="431">
        <v>0</v>
      </c>
      <c r="AP1267" s="433">
        <v>0</v>
      </c>
      <c r="AQ1267" s="431">
        <v>0</v>
      </c>
    </row>
    <row r="1268" spans="1:43" s="62" customFormat="1" ht="12.75" customHeight="1">
      <c r="A1268" s="157">
        <v>1267</v>
      </c>
      <c r="B1268" s="418">
        <v>42345</v>
      </c>
      <c r="C1268" s="415" t="s">
        <v>1321</v>
      </c>
      <c r="D1268" s="415" t="s">
        <v>1251</v>
      </c>
      <c r="E1268" s="261" t="s">
        <v>1325</v>
      </c>
      <c r="F1268" s="261" t="s">
        <v>7104</v>
      </c>
      <c r="G1268" s="60"/>
      <c r="H1268" s="261" t="s">
        <v>7428</v>
      </c>
      <c r="I1268" s="60"/>
      <c r="J1268" s="261" t="s">
        <v>7165</v>
      </c>
      <c r="K1268" s="261" t="s">
        <v>7126</v>
      </c>
      <c r="L1268" s="415" t="s">
        <v>1256</v>
      </c>
      <c r="M1268" s="261" t="s">
        <v>7158</v>
      </c>
      <c r="N1268" s="415" t="s">
        <v>1261</v>
      </c>
      <c r="O1268" s="44">
        <v>250</v>
      </c>
      <c r="P1268" s="44"/>
      <c r="Q1268" s="396" t="s">
        <v>7384</v>
      </c>
      <c r="R1268" s="422"/>
      <c r="S1268" s="422">
        <v>0</v>
      </c>
      <c r="T1268" s="422">
        <v>0</v>
      </c>
      <c r="U1268" s="422">
        <v>250</v>
      </c>
      <c r="V1268" s="422">
        <v>0</v>
      </c>
      <c r="W1268" s="422">
        <v>1500</v>
      </c>
      <c r="X1268" s="422">
        <v>0</v>
      </c>
      <c r="Y1268" s="422">
        <v>0</v>
      </c>
      <c r="Z1268" s="422">
        <v>0</v>
      </c>
      <c r="AA1268" s="422">
        <v>250</v>
      </c>
      <c r="AB1268" s="422">
        <v>0</v>
      </c>
      <c r="AC1268" s="422">
        <v>0</v>
      </c>
      <c r="AD1268" s="431">
        <v>0</v>
      </c>
      <c r="AE1268" s="431">
        <v>0</v>
      </c>
      <c r="AF1268" s="431">
        <v>0</v>
      </c>
      <c r="AG1268" s="431">
        <v>0</v>
      </c>
      <c r="AH1268" s="431">
        <v>0</v>
      </c>
      <c r="AI1268" s="431">
        <v>0</v>
      </c>
      <c r="AJ1268" s="431">
        <v>0</v>
      </c>
      <c r="AK1268" s="431">
        <v>0</v>
      </c>
      <c r="AL1268" s="434">
        <v>0</v>
      </c>
      <c r="AM1268" s="433">
        <v>0</v>
      </c>
      <c r="AN1268" s="432">
        <v>0</v>
      </c>
      <c r="AO1268" s="431">
        <v>0</v>
      </c>
      <c r="AP1268" s="433">
        <v>0</v>
      </c>
      <c r="AQ1268" s="431">
        <v>0</v>
      </c>
    </row>
    <row r="1269" spans="1:43" s="62" customFormat="1" ht="12.75" customHeight="1">
      <c r="A1269" s="157">
        <v>1268</v>
      </c>
      <c r="B1269" s="418">
        <v>42345</v>
      </c>
      <c r="C1269" s="430" t="s">
        <v>1289</v>
      </c>
      <c r="D1269" s="415" t="s">
        <v>1251</v>
      </c>
      <c r="E1269" s="261" t="s">
        <v>1289</v>
      </c>
      <c r="F1269" s="430" t="s">
        <v>7085</v>
      </c>
      <c r="G1269" s="60"/>
      <c r="H1269" s="430" t="s">
        <v>7086</v>
      </c>
      <c r="I1269" s="60"/>
      <c r="J1269" s="126"/>
      <c r="K1269" s="430" t="s">
        <v>7126</v>
      </c>
      <c r="L1269" s="415" t="s">
        <v>1256</v>
      </c>
      <c r="M1269" s="126" t="s">
        <v>7158</v>
      </c>
      <c r="N1269" s="415" t="s">
        <v>1261</v>
      </c>
      <c r="O1269" s="431">
        <v>177</v>
      </c>
      <c r="P1269" s="431">
        <v>177</v>
      </c>
      <c r="Q1269" s="396"/>
      <c r="R1269" s="422"/>
      <c r="S1269" s="422">
        <v>0</v>
      </c>
      <c r="T1269" s="422">
        <v>0</v>
      </c>
      <c r="U1269" s="431">
        <v>177</v>
      </c>
      <c r="V1269" s="431">
        <v>0</v>
      </c>
      <c r="W1269" s="431">
        <v>1062</v>
      </c>
      <c r="X1269" s="431">
        <v>0</v>
      </c>
      <c r="Y1269" s="431">
        <v>0</v>
      </c>
      <c r="Z1269" s="431">
        <v>0</v>
      </c>
      <c r="AA1269" s="431">
        <v>177</v>
      </c>
      <c r="AB1269" s="431">
        <v>0</v>
      </c>
      <c r="AC1269" s="431">
        <v>177</v>
      </c>
      <c r="AD1269" s="422">
        <v>0</v>
      </c>
      <c r="AE1269" s="422">
        <v>0</v>
      </c>
      <c r="AF1269" s="422">
        <v>0</v>
      </c>
      <c r="AG1269" s="422">
        <v>0</v>
      </c>
      <c r="AH1269" s="422">
        <v>0</v>
      </c>
      <c r="AI1269" s="422">
        <v>0</v>
      </c>
      <c r="AJ1269" s="422">
        <v>0</v>
      </c>
      <c r="AK1269" s="422">
        <v>0</v>
      </c>
      <c r="AL1269" s="432">
        <v>177</v>
      </c>
      <c r="AM1269" s="431">
        <v>177</v>
      </c>
      <c r="AN1269" s="45">
        <v>0</v>
      </c>
      <c r="AO1269" s="422">
        <v>0</v>
      </c>
      <c r="AP1269" s="422">
        <v>0</v>
      </c>
      <c r="AQ1269" s="422">
        <v>0</v>
      </c>
    </row>
    <row r="1270" spans="1:43" s="62" customFormat="1" ht="12.75" customHeight="1">
      <c r="A1270" s="157">
        <v>1269</v>
      </c>
      <c r="B1270" s="418">
        <v>42346</v>
      </c>
      <c r="C1270" s="415" t="s">
        <v>1321</v>
      </c>
      <c r="D1270" s="415" t="s">
        <v>1251</v>
      </c>
      <c r="E1270" s="261" t="s">
        <v>1321</v>
      </c>
      <c r="F1270" s="261" t="s">
        <v>7101</v>
      </c>
      <c r="G1270" s="60"/>
      <c r="H1270" s="261" t="s">
        <v>7365</v>
      </c>
      <c r="I1270" s="60"/>
      <c r="J1270" s="261" t="s">
        <v>1262</v>
      </c>
      <c r="K1270" s="261" t="s">
        <v>7126</v>
      </c>
      <c r="L1270" s="415" t="s">
        <v>1256</v>
      </c>
      <c r="M1270" s="261" t="s">
        <v>7158</v>
      </c>
      <c r="N1270" s="415" t="s">
        <v>1261</v>
      </c>
      <c r="O1270" s="422">
        <v>342</v>
      </c>
      <c r="P1270" s="422">
        <v>342</v>
      </c>
      <c r="Q1270" s="396" t="s">
        <v>7384</v>
      </c>
      <c r="R1270" s="422"/>
      <c r="S1270" s="422">
        <v>0</v>
      </c>
      <c r="T1270" s="422">
        <v>0</v>
      </c>
      <c r="U1270" s="422">
        <v>342</v>
      </c>
      <c r="V1270" s="422">
        <v>0</v>
      </c>
      <c r="W1270" s="422">
        <v>2052</v>
      </c>
      <c r="X1270" s="422">
        <v>342</v>
      </c>
      <c r="Y1270" s="422">
        <v>342</v>
      </c>
      <c r="Z1270" s="422">
        <v>0</v>
      </c>
      <c r="AA1270" s="422">
        <v>342</v>
      </c>
      <c r="AB1270" s="422">
        <v>0</v>
      </c>
      <c r="AC1270" s="422">
        <v>0</v>
      </c>
      <c r="AD1270" s="431">
        <v>0</v>
      </c>
      <c r="AE1270" s="431">
        <v>0</v>
      </c>
      <c r="AF1270" s="431">
        <v>0</v>
      </c>
      <c r="AG1270" s="431">
        <v>0</v>
      </c>
      <c r="AH1270" s="431">
        <v>0</v>
      </c>
      <c r="AI1270" s="431">
        <v>0</v>
      </c>
      <c r="AJ1270" s="431">
        <v>0</v>
      </c>
      <c r="AK1270" s="431">
        <v>0</v>
      </c>
      <c r="AL1270" s="434">
        <v>0</v>
      </c>
      <c r="AM1270" s="433">
        <v>0</v>
      </c>
      <c r="AN1270" s="432">
        <v>0</v>
      </c>
      <c r="AO1270" s="431">
        <v>0</v>
      </c>
      <c r="AP1270" s="433">
        <v>0</v>
      </c>
      <c r="AQ1270" s="431">
        <v>0</v>
      </c>
    </row>
    <row r="1271" spans="1:43" s="62" customFormat="1" ht="12.75" customHeight="1">
      <c r="A1271" s="157">
        <v>1270</v>
      </c>
      <c r="B1271" s="418">
        <v>42346</v>
      </c>
      <c r="C1271" s="415" t="s">
        <v>1321</v>
      </c>
      <c r="D1271" s="415" t="s">
        <v>1251</v>
      </c>
      <c r="E1271" s="475" t="s">
        <v>1308</v>
      </c>
      <c r="F1271" s="261" t="s">
        <v>1347</v>
      </c>
      <c r="G1271" s="60"/>
      <c r="H1271" s="261" t="s">
        <v>7414</v>
      </c>
      <c r="I1271" s="60"/>
      <c r="J1271" s="261" t="s">
        <v>7170</v>
      </c>
      <c r="K1271" s="261" t="s">
        <v>7126</v>
      </c>
      <c r="L1271" s="415" t="s">
        <v>1256</v>
      </c>
      <c r="M1271" s="261" t="s">
        <v>7158</v>
      </c>
      <c r="N1271" s="415" t="s">
        <v>1261</v>
      </c>
      <c r="O1271" s="422">
        <v>440</v>
      </c>
      <c r="P1271" s="422">
        <v>440</v>
      </c>
      <c r="Q1271" s="396" t="s">
        <v>7388</v>
      </c>
      <c r="R1271" s="422"/>
      <c r="S1271" s="422">
        <v>0</v>
      </c>
      <c r="T1271" s="422">
        <v>0</v>
      </c>
      <c r="U1271" s="422">
        <v>440</v>
      </c>
      <c r="V1271" s="422">
        <v>0</v>
      </c>
      <c r="W1271" s="422">
        <v>2640</v>
      </c>
      <c r="X1271" s="422">
        <v>0</v>
      </c>
      <c r="Y1271" s="422">
        <v>440</v>
      </c>
      <c r="Z1271" s="422">
        <v>0</v>
      </c>
      <c r="AA1271" s="422">
        <v>440</v>
      </c>
      <c r="AB1271" s="422">
        <v>0</v>
      </c>
      <c r="AC1271" s="422">
        <v>0</v>
      </c>
      <c r="AD1271" s="431">
        <v>0</v>
      </c>
      <c r="AE1271" s="431">
        <v>0</v>
      </c>
      <c r="AF1271" s="431">
        <v>0</v>
      </c>
      <c r="AG1271" s="431">
        <v>0</v>
      </c>
      <c r="AH1271" s="431">
        <v>0</v>
      </c>
      <c r="AI1271" s="431">
        <v>0</v>
      </c>
      <c r="AJ1271" s="431">
        <v>0</v>
      </c>
      <c r="AK1271" s="431">
        <v>0</v>
      </c>
      <c r="AL1271" s="434">
        <v>0</v>
      </c>
      <c r="AM1271" s="433">
        <v>0</v>
      </c>
      <c r="AN1271" s="432">
        <v>0</v>
      </c>
      <c r="AO1271" s="431">
        <v>0</v>
      </c>
      <c r="AP1271" s="433">
        <v>0</v>
      </c>
      <c r="AQ1271" s="431">
        <v>0</v>
      </c>
    </row>
    <row r="1272" spans="1:43" s="62" customFormat="1" ht="12.75" customHeight="1">
      <c r="A1272" s="157">
        <v>1271</v>
      </c>
      <c r="B1272" s="418">
        <v>42346</v>
      </c>
      <c r="C1272" s="415" t="s">
        <v>1321</v>
      </c>
      <c r="D1272" s="415" t="s">
        <v>1251</v>
      </c>
      <c r="E1272" s="261" t="s">
        <v>1308</v>
      </c>
      <c r="F1272" s="261" t="s">
        <v>1347</v>
      </c>
      <c r="G1272" s="60"/>
      <c r="H1272" s="261" t="s">
        <v>7409</v>
      </c>
      <c r="I1272" s="60"/>
      <c r="J1272" s="261" t="s">
        <v>7169</v>
      </c>
      <c r="K1272" s="261" t="s">
        <v>7126</v>
      </c>
      <c r="L1272" s="415" t="s">
        <v>1256</v>
      </c>
      <c r="M1272" s="261" t="s">
        <v>7158</v>
      </c>
      <c r="N1272" s="415" t="s">
        <v>1261</v>
      </c>
      <c r="O1272" s="422">
        <v>100</v>
      </c>
      <c r="P1272" s="422">
        <v>100</v>
      </c>
      <c r="Q1272" s="396" t="s">
        <v>7388</v>
      </c>
      <c r="R1272" s="422"/>
      <c r="S1272" s="422">
        <v>0</v>
      </c>
      <c r="T1272" s="422">
        <v>0</v>
      </c>
      <c r="U1272" s="422">
        <v>100</v>
      </c>
      <c r="V1272" s="422">
        <v>0</v>
      </c>
      <c r="W1272" s="422">
        <v>600</v>
      </c>
      <c r="X1272" s="422">
        <v>0</v>
      </c>
      <c r="Y1272" s="422">
        <v>100</v>
      </c>
      <c r="Z1272" s="422">
        <v>0</v>
      </c>
      <c r="AA1272" s="422">
        <v>100</v>
      </c>
      <c r="AB1272" s="422">
        <v>0</v>
      </c>
      <c r="AC1272" s="422">
        <v>0</v>
      </c>
      <c r="AD1272" s="431">
        <v>0</v>
      </c>
      <c r="AE1272" s="431">
        <v>0</v>
      </c>
      <c r="AF1272" s="431">
        <v>0</v>
      </c>
      <c r="AG1272" s="431">
        <v>0</v>
      </c>
      <c r="AH1272" s="431">
        <v>0</v>
      </c>
      <c r="AI1272" s="431">
        <v>0</v>
      </c>
      <c r="AJ1272" s="431">
        <v>0</v>
      </c>
      <c r="AK1272" s="431">
        <v>0</v>
      </c>
      <c r="AL1272" s="434">
        <v>0</v>
      </c>
      <c r="AM1272" s="433">
        <v>0</v>
      </c>
      <c r="AN1272" s="432">
        <v>0</v>
      </c>
      <c r="AO1272" s="431">
        <v>0</v>
      </c>
      <c r="AP1272" s="433">
        <v>0</v>
      </c>
      <c r="AQ1272" s="431">
        <v>0</v>
      </c>
    </row>
    <row r="1273" spans="1:43" s="62" customFormat="1" ht="12.75" customHeight="1">
      <c r="A1273" s="157">
        <v>1272</v>
      </c>
      <c r="B1273" s="418">
        <v>42346</v>
      </c>
      <c r="C1273" s="415" t="s">
        <v>1321</v>
      </c>
      <c r="D1273" s="415" t="s">
        <v>1251</v>
      </c>
      <c r="E1273" s="261" t="s">
        <v>1308</v>
      </c>
      <c r="F1273" s="261" t="s">
        <v>1347</v>
      </c>
      <c r="G1273" s="60"/>
      <c r="H1273" s="261" t="s">
        <v>7414</v>
      </c>
      <c r="I1273" s="60"/>
      <c r="J1273" s="261" t="s">
        <v>1262</v>
      </c>
      <c r="K1273" s="261" t="s">
        <v>7126</v>
      </c>
      <c r="L1273" s="415" t="s">
        <v>1256</v>
      </c>
      <c r="M1273" s="261" t="s">
        <v>7158</v>
      </c>
      <c r="N1273" s="415" t="s">
        <v>1261</v>
      </c>
      <c r="O1273" s="44">
        <v>445</v>
      </c>
      <c r="P1273" s="44"/>
      <c r="Q1273" s="396" t="s">
        <v>7388</v>
      </c>
      <c r="R1273" s="422"/>
      <c r="S1273" s="422">
        <v>0</v>
      </c>
      <c r="T1273" s="422">
        <v>0</v>
      </c>
      <c r="U1273" s="422">
        <v>445</v>
      </c>
      <c r="V1273" s="422">
        <v>0</v>
      </c>
      <c r="W1273" s="422">
        <v>0</v>
      </c>
      <c r="X1273" s="422">
        <v>0</v>
      </c>
      <c r="Y1273" s="422">
        <v>0</v>
      </c>
      <c r="Z1273" s="422">
        <v>0</v>
      </c>
      <c r="AA1273" s="422">
        <v>0</v>
      </c>
      <c r="AB1273" s="422">
        <v>0</v>
      </c>
      <c r="AC1273" s="422">
        <v>0</v>
      </c>
      <c r="AD1273" s="431">
        <v>0</v>
      </c>
      <c r="AE1273" s="431">
        <v>0</v>
      </c>
      <c r="AF1273" s="431">
        <v>0</v>
      </c>
      <c r="AG1273" s="431">
        <v>0</v>
      </c>
      <c r="AH1273" s="431">
        <v>0</v>
      </c>
      <c r="AI1273" s="431">
        <v>0</v>
      </c>
      <c r="AJ1273" s="431">
        <v>0</v>
      </c>
      <c r="AK1273" s="431">
        <v>0</v>
      </c>
      <c r="AL1273" s="434">
        <v>0</v>
      </c>
      <c r="AM1273" s="433">
        <v>0</v>
      </c>
      <c r="AN1273" s="432">
        <v>0</v>
      </c>
      <c r="AO1273" s="431">
        <v>0</v>
      </c>
      <c r="AP1273" s="433">
        <v>0</v>
      </c>
      <c r="AQ1273" s="431">
        <v>0</v>
      </c>
    </row>
    <row r="1274" spans="1:43" s="62" customFormat="1" ht="12.75" customHeight="1">
      <c r="A1274" s="157">
        <v>1273</v>
      </c>
      <c r="B1274" s="418">
        <v>42346</v>
      </c>
      <c r="C1274" s="415" t="s">
        <v>1321</v>
      </c>
      <c r="D1274" s="415" t="s">
        <v>1251</v>
      </c>
      <c r="E1274" s="261" t="s">
        <v>1268</v>
      </c>
      <c r="F1274" s="261" t="s">
        <v>7087</v>
      </c>
      <c r="G1274" s="60"/>
      <c r="H1274" s="261" t="s">
        <v>7368</v>
      </c>
      <c r="I1274" s="60"/>
      <c r="J1274" s="261" t="s">
        <v>7166</v>
      </c>
      <c r="K1274" s="261" t="s">
        <v>7126</v>
      </c>
      <c r="L1274" s="415" t="s">
        <v>1256</v>
      </c>
      <c r="M1274" s="261" t="s">
        <v>7158</v>
      </c>
      <c r="N1274" s="415" t="s">
        <v>1261</v>
      </c>
      <c r="O1274" s="422">
        <v>100</v>
      </c>
      <c r="P1274" s="422">
        <v>100</v>
      </c>
      <c r="Q1274" s="396" t="s">
        <v>7384</v>
      </c>
      <c r="R1274" s="422"/>
      <c r="S1274" s="422">
        <v>0</v>
      </c>
      <c r="T1274" s="422">
        <v>0</v>
      </c>
      <c r="U1274" s="422">
        <v>100</v>
      </c>
      <c r="V1274" s="422">
        <v>0</v>
      </c>
      <c r="W1274" s="422">
        <v>600</v>
      </c>
      <c r="X1274" s="422">
        <v>100</v>
      </c>
      <c r="Y1274" s="422">
        <v>100</v>
      </c>
      <c r="Z1274" s="422">
        <v>0</v>
      </c>
      <c r="AA1274" s="422">
        <v>100</v>
      </c>
      <c r="AB1274" s="422">
        <v>0</v>
      </c>
      <c r="AC1274" s="422">
        <v>0</v>
      </c>
      <c r="AD1274" s="431">
        <v>0</v>
      </c>
      <c r="AE1274" s="431">
        <v>0</v>
      </c>
      <c r="AF1274" s="431">
        <v>0</v>
      </c>
      <c r="AG1274" s="431">
        <v>0</v>
      </c>
      <c r="AH1274" s="431">
        <v>0</v>
      </c>
      <c r="AI1274" s="431">
        <v>0</v>
      </c>
      <c r="AJ1274" s="431">
        <v>0</v>
      </c>
      <c r="AK1274" s="431">
        <v>0</v>
      </c>
      <c r="AL1274" s="434">
        <v>0</v>
      </c>
      <c r="AM1274" s="433">
        <v>0</v>
      </c>
      <c r="AN1274" s="432">
        <v>0</v>
      </c>
      <c r="AO1274" s="431">
        <v>0</v>
      </c>
      <c r="AP1274" s="433">
        <v>0</v>
      </c>
      <c r="AQ1274" s="431">
        <v>0</v>
      </c>
    </row>
    <row r="1275" spans="1:43" s="62" customFormat="1" ht="12.75" customHeight="1">
      <c r="A1275" s="157">
        <v>1274</v>
      </c>
      <c r="B1275" s="418">
        <v>42346</v>
      </c>
      <c r="C1275" s="415" t="s">
        <v>1321</v>
      </c>
      <c r="D1275" s="415" t="s">
        <v>1251</v>
      </c>
      <c r="E1275" s="261" t="s">
        <v>1325</v>
      </c>
      <c r="F1275" s="261" t="s">
        <v>7104</v>
      </c>
      <c r="G1275" s="60"/>
      <c r="H1275" s="261" t="s">
        <v>7429</v>
      </c>
      <c r="I1275" s="60"/>
      <c r="J1275" s="261" t="s">
        <v>7165</v>
      </c>
      <c r="K1275" s="261" t="s">
        <v>7126</v>
      </c>
      <c r="L1275" s="415" t="s">
        <v>1256</v>
      </c>
      <c r="M1275" s="261" t="s">
        <v>7158</v>
      </c>
      <c r="N1275" s="415" t="s">
        <v>1261</v>
      </c>
      <c r="O1275" s="422">
        <v>700</v>
      </c>
      <c r="P1275" s="422">
        <v>700</v>
      </c>
      <c r="Q1275" s="396" t="s">
        <v>7384</v>
      </c>
      <c r="R1275" s="422"/>
      <c r="S1275" s="422">
        <v>0</v>
      </c>
      <c r="T1275" s="422">
        <v>0</v>
      </c>
      <c r="U1275" s="422">
        <v>700</v>
      </c>
      <c r="V1275" s="422">
        <v>0</v>
      </c>
      <c r="W1275" s="422">
        <v>4200</v>
      </c>
      <c r="X1275" s="422">
        <v>700</v>
      </c>
      <c r="Y1275" s="422">
        <v>0</v>
      </c>
      <c r="Z1275" s="422">
        <v>0</v>
      </c>
      <c r="AA1275" s="422">
        <v>700</v>
      </c>
      <c r="AB1275" s="422">
        <v>0</v>
      </c>
      <c r="AC1275" s="422">
        <v>0</v>
      </c>
      <c r="AD1275" s="431">
        <v>0</v>
      </c>
      <c r="AE1275" s="431">
        <v>0</v>
      </c>
      <c r="AF1275" s="431">
        <v>0</v>
      </c>
      <c r="AG1275" s="431">
        <v>0</v>
      </c>
      <c r="AH1275" s="431">
        <v>0</v>
      </c>
      <c r="AI1275" s="431">
        <v>0</v>
      </c>
      <c r="AJ1275" s="431">
        <v>0</v>
      </c>
      <c r="AK1275" s="431">
        <v>0</v>
      </c>
      <c r="AL1275" s="434">
        <v>0</v>
      </c>
      <c r="AM1275" s="433">
        <v>0</v>
      </c>
      <c r="AN1275" s="432">
        <v>0</v>
      </c>
      <c r="AO1275" s="431">
        <v>0</v>
      </c>
      <c r="AP1275" s="433">
        <v>0</v>
      </c>
      <c r="AQ1275" s="431">
        <v>0</v>
      </c>
    </row>
    <row r="1276" spans="1:43" s="62" customFormat="1" ht="12.75" customHeight="1">
      <c r="A1276" s="157">
        <v>1275</v>
      </c>
      <c r="B1276" s="418">
        <v>42346</v>
      </c>
      <c r="C1276" s="415" t="s">
        <v>1289</v>
      </c>
      <c r="D1276" s="415" t="s">
        <v>1251</v>
      </c>
      <c r="E1276" s="258" t="s">
        <v>1289</v>
      </c>
      <c r="F1276" s="415" t="s">
        <v>7231</v>
      </c>
      <c r="G1276" s="60"/>
      <c r="H1276" s="415" t="s">
        <v>7251</v>
      </c>
      <c r="I1276" s="60"/>
      <c r="J1276" s="126"/>
      <c r="K1276" s="415" t="s">
        <v>7126</v>
      </c>
      <c r="L1276" s="415" t="s">
        <v>1256</v>
      </c>
      <c r="M1276" s="126" t="s">
        <v>7158</v>
      </c>
      <c r="N1276" s="415" t="s">
        <v>1261</v>
      </c>
      <c r="O1276" s="422">
        <v>150</v>
      </c>
      <c r="P1276" s="422">
        <v>150</v>
      </c>
      <c r="Q1276" s="396"/>
      <c r="R1276" s="422"/>
      <c r="S1276" s="422">
        <v>0</v>
      </c>
      <c r="T1276" s="422">
        <v>0</v>
      </c>
      <c r="U1276" s="422">
        <v>150</v>
      </c>
      <c r="V1276" s="422">
        <v>0</v>
      </c>
      <c r="W1276" s="422">
        <v>900</v>
      </c>
      <c r="X1276" s="422">
        <v>0</v>
      </c>
      <c r="Y1276" s="422">
        <v>0</v>
      </c>
      <c r="Z1276" s="422">
        <v>0</v>
      </c>
      <c r="AA1276" s="422">
        <v>0</v>
      </c>
      <c r="AB1276" s="422">
        <v>0</v>
      </c>
      <c r="AC1276" s="422">
        <v>150</v>
      </c>
      <c r="AD1276" s="422">
        <v>0</v>
      </c>
      <c r="AE1276" s="422">
        <v>0</v>
      </c>
      <c r="AF1276" s="422">
        <v>0</v>
      </c>
      <c r="AG1276" s="422">
        <v>0</v>
      </c>
      <c r="AH1276" s="422">
        <v>0</v>
      </c>
      <c r="AI1276" s="422">
        <v>0</v>
      </c>
      <c r="AJ1276" s="422">
        <v>0</v>
      </c>
      <c r="AK1276" s="422">
        <v>0</v>
      </c>
      <c r="AL1276" s="45">
        <v>150</v>
      </c>
      <c r="AM1276" s="422">
        <v>150</v>
      </c>
      <c r="AN1276" s="45">
        <v>0</v>
      </c>
      <c r="AO1276" s="422">
        <v>0</v>
      </c>
      <c r="AP1276" s="422">
        <v>0</v>
      </c>
      <c r="AQ1276" s="422">
        <v>0</v>
      </c>
    </row>
    <row r="1277" spans="1:43" s="62" customFormat="1" ht="12.75" customHeight="1">
      <c r="A1277" s="157">
        <v>1276</v>
      </c>
      <c r="B1277" s="418">
        <v>42346</v>
      </c>
      <c r="C1277" s="430" t="s">
        <v>1289</v>
      </c>
      <c r="D1277" s="415" t="s">
        <v>1251</v>
      </c>
      <c r="E1277" s="261" t="s">
        <v>1289</v>
      </c>
      <c r="F1277" s="430" t="s">
        <v>7101</v>
      </c>
      <c r="G1277" s="60"/>
      <c r="H1277" s="430" t="s">
        <v>7214</v>
      </c>
      <c r="I1277" s="60"/>
      <c r="J1277" s="126"/>
      <c r="K1277" s="430" t="s">
        <v>7126</v>
      </c>
      <c r="L1277" s="415" t="s">
        <v>1256</v>
      </c>
      <c r="M1277" s="126" t="s">
        <v>7158</v>
      </c>
      <c r="N1277" s="415" t="s">
        <v>1261</v>
      </c>
      <c r="O1277" s="431">
        <v>150</v>
      </c>
      <c r="P1277" s="431">
        <v>150</v>
      </c>
      <c r="Q1277" s="396"/>
      <c r="R1277" s="422"/>
      <c r="S1277" s="422">
        <v>0</v>
      </c>
      <c r="T1277" s="422">
        <v>0</v>
      </c>
      <c r="U1277" s="431">
        <v>150</v>
      </c>
      <c r="V1277" s="431">
        <v>0</v>
      </c>
      <c r="W1277" s="431">
        <v>900</v>
      </c>
      <c r="X1277" s="431">
        <v>0</v>
      </c>
      <c r="Y1277" s="431">
        <v>0</v>
      </c>
      <c r="Z1277" s="431">
        <v>0</v>
      </c>
      <c r="AA1277" s="431">
        <v>150</v>
      </c>
      <c r="AB1277" s="431">
        <v>0</v>
      </c>
      <c r="AC1277" s="431">
        <v>150</v>
      </c>
      <c r="AD1277" s="422">
        <v>0</v>
      </c>
      <c r="AE1277" s="422">
        <v>0</v>
      </c>
      <c r="AF1277" s="422">
        <v>0</v>
      </c>
      <c r="AG1277" s="422">
        <v>0</v>
      </c>
      <c r="AH1277" s="422">
        <v>0</v>
      </c>
      <c r="AI1277" s="422">
        <v>0</v>
      </c>
      <c r="AJ1277" s="422">
        <v>0</v>
      </c>
      <c r="AK1277" s="422">
        <v>0</v>
      </c>
      <c r="AL1277" s="432">
        <v>150</v>
      </c>
      <c r="AM1277" s="431">
        <v>150</v>
      </c>
      <c r="AN1277" s="45">
        <v>0</v>
      </c>
      <c r="AO1277" s="422">
        <v>0</v>
      </c>
      <c r="AP1277" s="422">
        <v>0</v>
      </c>
      <c r="AQ1277" s="422">
        <v>0</v>
      </c>
    </row>
    <row r="1278" spans="1:43" s="62" customFormat="1" ht="12.75" customHeight="1">
      <c r="A1278" s="157">
        <v>1277</v>
      </c>
      <c r="B1278" s="418">
        <v>42346</v>
      </c>
      <c r="C1278" s="430" t="s">
        <v>1289</v>
      </c>
      <c r="D1278" s="415" t="s">
        <v>1251</v>
      </c>
      <c r="E1278" s="261" t="s">
        <v>1289</v>
      </c>
      <c r="F1278" s="430" t="s">
        <v>7231</v>
      </c>
      <c r="G1278" s="60"/>
      <c r="H1278" s="430" t="s">
        <v>7255</v>
      </c>
      <c r="I1278" s="60"/>
      <c r="J1278" s="126"/>
      <c r="K1278" s="430" t="s">
        <v>7126</v>
      </c>
      <c r="L1278" s="415" t="s">
        <v>1256</v>
      </c>
      <c r="M1278" s="126" t="s">
        <v>7158</v>
      </c>
      <c r="N1278" s="415" t="s">
        <v>1261</v>
      </c>
      <c r="O1278" s="431">
        <v>200</v>
      </c>
      <c r="P1278" s="431">
        <v>200</v>
      </c>
      <c r="Q1278" s="396"/>
      <c r="R1278" s="422"/>
      <c r="S1278" s="422">
        <v>0</v>
      </c>
      <c r="T1278" s="422">
        <v>0</v>
      </c>
      <c r="U1278" s="431">
        <v>200</v>
      </c>
      <c r="V1278" s="431">
        <v>0</v>
      </c>
      <c r="W1278" s="431">
        <v>1200</v>
      </c>
      <c r="X1278" s="431">
        <v>0</v>
      </c>
      <c r="Y1278" s="431">
        <v>0</v>
      </c>
      <c r="Z1278" s="431">
        <v>0</v>
      </c>
      <c r="AA1278" s="431">
        <v>200</v>
      </c>
      <c r="AB1278" s="431">
        <v>0</v>
      </c>
      <c r="AC1278" s="431">
        <v>200</v>
      </c>
      <c r="AD1278" s="422">
        <v>0</v>
      </c>
      <c r="AE1278" s="422">
        <v>0</v>
      </c>
      <c r="AF1278" s="422">
        <v>0</v>
      </c>
      <c r="AG1278" s="422">
        <v>0</v>
      </c>
      <c r="AH1278" s="422">
        <v>0</v>
      </c>
      <c r="AI1278" s="422">
        <v>0</v>
      </c>
      <c r="AJ1278" s="422">
        <v>0</v>
      </c>
      <c r="AK1278" s="422">
        <v>0</v>
      </c>
      <c r="AL1278" s="432">
        <v>200</v>
      </c>
      <c r="AM1278" s="431">
        <v>200</v>
      </c>
      <c r="AN1278" s="45">
        <v>0</v>
      </c>
      <c r="AO1278" s="422">
        <v>0</v>
      </c>
      <c r="AP1278" s="422">
        <v>0</v>
      </c>
      <c r="AQ1278" s="422">
        <v>0</v>
      </c>
    </row>
    <row r="1279" spans="1:43" s="62" customFormat="1" ht="12.75" customHeight="1">
      <c r="A1279" s="157">
        <v>1278</v>
      </c>
      <c r="B1279" s="418">
        <v>42346</v>
      </c>
      <c r="C1279" s="430" t="s">
        <v>1289</v>
      </c>
      <c r="D1279" s="415" t="s">
        <v>1251</v>
      </c>
      <c r="E1279" s="261" t="s">
        <v>1289</v>
      </c>
      <c r="F1279" s="430" t="s">
        <v>7085</v>
      </c>
      <c r="G1279" s="60"/>
      <c r="H1279" s="430" t="s">
        <v>7092</v>
      </c>
      <c r="I1279" s="60"/>
      <c r="J1279" s="126"/>
      <c r="K1279" s="430" t="s">
        <v>7126</v>
      </c>
      <c r="L1279" s="415" t="s">
        <v>1256</v>
      </c>
      <c r="M1279" s="126" t="s">
        <v>7158</v>
      </c>
      <c r="N1279" s="415" t="s">
        <v>1261</v>
      </c>
      <c r="O1279" s="431">
        <v>150</v>
      </c>
      <c r="P1279" s="431">
        <v>150</v>
      </c>
      <c r="Q1279" s="396"/>
      <c r="R1279" s="422"/>
      <c r="S1279" s="422">
        <v>0</v>
      </c>
      <c r="T1279" s="422">
        <v>0</v>
      </c>
      <c r="U1279" s="431">
        <v>150</v>
      </c>
      <c r="V1279" s="431">
        <v>0</v>
      </c>
      <c r="W1279" s="431">
        <v>900</v>
      </c>
      <c r="X1279" s="431">
        <v>0</v>
      </c>
      <c r="Y1279" s="431">
        <v>0</v>
      </c>
      <c r="Z1279" s="431">
        <v>0</v>
      </c>
      <c r="AA1279" s="431">
        <v>150</v>
      </c>
      <c r="AB1279" s="431">
        <v>0</v>
      </c>
      <c r="AC1279" s="431">
        <v>150</v>
      </c>
      <c r="AD1279" s="422">
        <v>0</v>
      </c>
      <c r="AE1279" s="422">
        <v>0</v>
      </c>
      <c r="AF1279" s="422">
        <v>0</v>
      </c>
      <c r="AG1279" s="422">
        <v>0</v>
      </c>
      <c r="AH1279" s="422">
        <v>0</v>
      </c>
      <c r="AI1279" s="422">
        <v>0</v>
      </c>
      <c r="AJ1279" s="422">
        <v>0</v>
      </c>
      <c r="AK1279" s="422">
        <v>0</v>
      </c>
      <c r="AL1279" s="432">
        <v>150</v>
      </c>
      <c r="AM1279" s="431">
        <v>150</v>
      </c>
      <c r="AN1279" s="45">
        <v>0</v>
      </c>
      <c r="AO1279" s="422">
        <v>0</v>
      </c>
      <c r="AP1279" s="422">
        <v>0</v>
      </c>
      <c r="AQ1279" s="422">
        <v>0</v>
      </c>
    </row>
    <row r="1280" spans="1:43" s="62" customFormat="1" ht="12.75" customHeight="1">
      <c r="A1280" s="157">
        <v>1279</v>
      </c>
      <c r="B1280" s="418">
        <v>42346</v>
      </c>
      <c r="C1280" s="261" t="s">
        <v>1321</v>
      </c>
      <c r="D1280" s="415" t="s">
        <v>1251</v>
      </c>
      <c r="E1280" s="261" t="s">
        <v>1321</v>
      </c>
      <c r="F1280" s="430" t="s">
        <v>7089</v>
      </c>
      <c r="G1280" s="359"/>
      <c r="H1280" s="436" t="s">
        <v>7412</v>
      </c>
      <c r="I1280" s="359"/>
      <c r="J1280" s="436" t="s">
        <v>7356</v>
      </c>
      <c r="K1280" s="430" t="s">
        <v>7126</v>
      </c>
      <c r="L1280" s="430" t="s">
        <v>1256</v>
      </c>
      <c r="M1280" s="430" t="s">
        <v>7158</v>
      </c>
      <c r="N1280" s="415" t="s">
        <v>1261</v>
      </c>
      <c r="O1280" s="422">
        <v>18</v>
      </c>
      <c r="P1280" s="422">
        <v>18</v>
      </c>
      <c r="Q1280" s="437" t="s">
        <v>7384</v>
      </c>
      <c r="R1280" s="431"/>
      <c r="S1280" s="422">
        <v>0</v>
      </c>
      <c r="T1280" s="422">
        <v>0</v>
      </c>
      <c r="U1280" s="431">
        <v>18</v>
      </c>
      <c r="V1280" s="431">
        <v>0</v>
      </c>
      <c r="W1280" s="431">
        <v>108</v>
      </c>
      <c r="X1280" s="431">
        <v>18</v>
      </c>
      <c r="Y1280" s="431">
        <v>18</v>
      </c>
      <c r="Z1280" s="431">
        <v>0</v>
      </c>
      <c r="AA1280" s="431">
        <v>18</v>
      </c>
      <c r="AB1280" s="422">
        <v>0</v>
      </c>
      <c r="AC1280" s="422">
        <v>0</v>
      </c>
      <c r="AD1280" s="431">
        <v>0</v>
      </c>
      <c r="AE1280" s="431">
        <v>0</v>
      </c>
      <c r="AF1280" s="431">
        <v>0</v>
      </c>
      <c r="AG1280" s="431">
        <v>0</v>
      </c>
      <c r="AH1280" s="431">
        <v>0</v>
      </c>
      <c r="AI1280" s="431">
        <v>0</v>
      </c>
      <c r="AJ1280" s="431">
        <v>0</v>
      </c>
      <c r="AK1280" s="431">
        <v>0</v>
      </c>
      <c r="AL1280" s="434">
        <v>0</v>
      </c>
      <c r="AM1280" s="433">
        <v>0</v>
      </c>
      <c r="AN1280" s="432">
        <v>0</v>
      </c>
      <c r="AO1280" s="431">
        <v>0</v>
      </c>
      <c r="AP1280" s="433">
        <v>0</v>
      </c>
      <c r="AQ1280" s="431">
        <v>0</v>
      </c>
    </row>
    <row r="1281" spans="1:43" s="62" customFormat="1" ht="12.75" customHeight="1">
      <c r="A1281" s="157">
        <v>1280</v>
      </c>
      <c r="B1281" s="418">
        <v>42347</v>
      </c>
      <c r="C1281" s="415" t="s">
        <v>1321</v>
      </c>
      <c r="D1281" s="415" t="s">
        <v>1251</v>
      </c>
      <c r="E1281" s="261" t="s">
        <v>1308</v>
      </c>
      <c r="F1281" s="261" t="s">
        <v>1347</v>
      </c>
      <c r="G1281" s="60"/>
      <c r="H1281" s="261" t="s">
        <v>7414</v>
      </c>
      <c r="I1281" s="60"/>
      <c r="J1281" s="261" t="s">
        <v>7166</v>
      </c>
      <c r="K1281" s="261" t="s">
        <v>7126</v>
      </c>
      <c r="L1281" s="415" t="s">
        <v>1256</v>
      </c>
      <c r="M1281" s="261" t="s">
        <v>7158</v>
      </c>
      <c r="N1281" s="415" t="s">
        <v>1261</v>
      </c>
      <c r="O1281" s="422">
        <v>130</v>
      </c>
      <c r="P1281" s="422">
        <v>130</v>
      </c>
      <c r="Q1281" s="396" t="s">
        <v>7388</v>
      </c>
      <c r="R1281" s="422"/>
      <c r="S1281" s="422">
        <v>0</v>
      </c>
      <c r="T1281" s="422">
        <v>0</v>
      </c>
      <c r="U1281" s="422">
        <v>130</v>
      </c>
      <c r="V1281" s="422">
        <v>0</v>
      </c>
      <c r="W1281" s="422">
        <v>780</v>
      </c>
      <c r="X1281" s="422">
        <v>0</v>
      </c>
      <c r="Y1281" s="422">
        <v>130</v>
      </c>
      <c r="Z1281" s="422">
        <v>0</v>
      </c>
      <c r="AA1281" s="422">
        <v>130</v>
      </c>
      <c r="AB1281" s="422">
        <v>0</v>
      </c>
      <c r="AC1281" s="422">
        <v>0</v>
      </c>
      <c r="AD1281" s="431">
        <v>0</v>
      </c>
      <c r="AE1281" s="431">
        <v>0</v>
      </c>
      <c r="AF1281" s="431">
        <v>0</v>
      </c>
      <c r="AG1281" s="431">
        <v>0</v>
      </c>
      <c r="AH1281" s="431">
        <v>0</v>
      </c>
      <c r="AI1281" s="431">
        <v>0</v>
      </c>
      <c r="AJ1281" s="431">
        <v>0</v>
      </c>
      <c r="AK1281" s="431">
        <v>0</v>
      </c>
      <c r="AL1281" s="434">
        <v>0</v>
      </c>
      <c r="AM1281" s="433">
        <v>0</v>
      </c>
      <c r="AN1281" s="432">
        <v>0</v>
      </c>
      <c r="AO1281" s="431">
        <v>0</v>
      </c>
      <c r="AP1281" s="433">
        <v>0</v>
      </c>
      <c r="AQ1281" s="431">
        <v>0</v>
      </c>
    </row>
    <row r="1282" spans="1:43" s="62" customFormat="1" ht="12.75" customHeight="1">
      <c r="A1282" s="157">
        <v>1281</v>
      </c>
      <c r="B1282" s="418">
        <v>42347</v>
      </c>
      <c r="C1282" s="415" t="s">
        <v>1321</v>
      </c>
      <c r="D1282" s="415" t="s">
        <v>1251</v>
      </c>
      <c r="E1282" s="261" t="s">
        <v>1308</v>
      </c>
      <c r="F1282" s="261" t="s">
        <v>7095</v>
      </c>
      <c r="G1282" s="60"/>
      <c r="H1282" s="261" t="s">
        <v>7307</v>
      </c>
      <c r="I1282" s="60"/>
      <c r="J1282" s="261" t="s">
        <v>7165</v>
      </c>
      <c r="K1282" s="261" t="s">
        <v>7126</v>
      </c>
      <c r="L1282" s="415" t="s">
        <v>1256</v>
      </c>
      <c r="M1282" s="476" t="s">
        <v>7159</v>
      </c>
      <c r="N1282" s="112" t="s">
        <v>1261</v>
      </c>
      <c r="O1282" s="113">
        <v>100</v>
      </c>
      <c r="P1282" s="113"/>
      <c r="Q1282" s="396" t="s">
        <v>7384</v>
      </c>
      <c r="R1282" s="113"/>
      <c r="S1282" s="422">
        <v>0</v>
      </c>
      <c r="T1282" s="422">
        <v>0</v>
      </c>
      <c r="U1282" s="422">
        <v>100</v>
      </c>
      <c r="V1282" s="422">
        <v>0</v>
      </c>
      <c r="W1282" s="422">
        <v>600</v>
      </c>
      <c r="X1282" s="422">
        <v>0</v>
      </c>
      <c r="Y1282" s="422">
        <v>100</v>
      </c>
      <c r="Z1282" s="422">
        <v>0</v>
      </c>
      <c r="AA1282" s="422">
        <v>100</v>
      </c>
      <c r="AB1282" s="422">
        <v>0</v>
      </c>
      <c r="AC1282" s="422">
        <v>0</v>
      </c>
      <c r="AD1282" s="431">
        <v>0</v>
      </c>
      <c r="AE1282" s="431">
        <v>0</v>
      </c>
      <c r="AF1282" s="431">
        <v>0</v>
      </c>
      <c r="AG1282" s="431">
        <v>0</v>
      </c>
      <c r="AH1282" s="431">
        <v>0</v>
      </c>
      <c r="AI1282" s="431">
        <v>0</v>
      </c>
      <c r="AJ1282" s="431">
        <v>0</v>
      </c>
      <c r="AK1282" s="431">
        <v>0</v>
      </c>
      <c r="AL1282" s="434">
        <v>0</v>
      </c>
      <c r="AM1282" s="433">
        <v>0</v>
      </c>
      <c r="AN1282" s="432">
        <v>0</v>
      </c>
      <c r="AO1282" s="431">
        <v>0</v>
      </c>
      <c r="AP1282" s="433">
        <v>0</v>
      </c>
      <c r="AQ1282" s="431">
        <v>0</v>
      </c>
    </row>
    <row r="1283" spans="1:43" s="62" customFormat="1" ht="12.75" customHeight="1">
      <c r="A1283" s="157">
        <v>1282</v>
      </c>
      <c r="B1283" s="418">
        <v>42347</v>
      </c>
      <c r="C1283" s="415" t="s">
        <v>1321</v>
      </c>
      <c r="D1283" s="415" t="s">
        <v>1251</v>
      </c>
      <c r="E1283" s="261" t="s">
        <v>1308</v>
      </c>
      <c r="F1283" s="261" t="s">
        <v>7095</v>
      </c>
      <c r="G1283" s="60"/>
      <c r="H1283" s="261" t="s">
        <v>7328</v>
      </c>
      <c r="I1283" s="60"/>
      <c r="J1283" s="261" t="s">
        <v>7165</v>
      </c>
      <c r="K1283" s="261" t="s">
        <v>7126</v>
      </c>
      <c r="L1283" s="415" t="s">
        <v>1256</v>
      </c>
      <c r="M1283" s="476" t="s">
        <v>7159</v>
      </c>
      <c r="N1283" s="112" t="s">
        <v>1261</v>
      </c>
      <c r="O1283" s="113">
        <v>500</v>
      </c>
      <c r="P1283" s="113"/>
      <c r="Q1283" s="396" t="s">
        <v>7384</v>
      </c>
      <c r="R1283" s="113"/>
      <c r="S1283" s="422">
        <v>0</v>
      </c>
      <c r="T1283" s="422">
        <v>0</v>
      </c>
      <c r="U1283" s="422">
        <v>500</v>
      </c>
      <c r="V1283" s="422">
        <v>0</v>
      </c>
      <c r="W1283" s="422">
        <v>3000</v>
      </c>
      <c r="X1283" s="422">
        <v>0</v>
      </c>
      <c r="Y1283" s="422">
        <v>500</v>
      </c>
      <c r="Z1283" s="422">
        <v>0</v>
      </c>
      <c r="AA1283" s="422">
        <v>500</v>
      </c>
      <c r="AB1283" s="422">
        <v>0</v>
      </c>
      <c r="AC1283" s="422">
        <v>0</v>
      </c>
      <c r="AD1283" s="431">
        <v>0</v>
      </c>
      <c r="AE1283" s="431">
        <v>0</v>
      </c>
      <c r="AF1283" s="431">
        <v>0</v>
      </c>
      <c r="AG1283" s="431">
        <v>0</v>
      </c>
      <c r="AH1283" s="431">
        <v>0</v>
      </c>
      <c r="AI1283" s="431">
        <v>0</v>
      </c>
      <c r="AJ1283" s="431">
        <v>0</v>
      </c>
      <c r="AK1283" s="431">
        <v>0</v>
      </c>
      <c r="AL1283" s="434">
        <v>0</v>
      </c>
      <c r="AM1283" s="433">
        <v>0</v>
      </c>
      <c r="AN1283" s="432">
        <v>0</v>
      </c>
      <c r="AO1283" s="431">
        <v>0</v>
      </c>
      <c r="AP1283" s="433">
        <v>0</v>
      </c>
      <c r="AQ1283" s="431">
        <v>0</v>
      </c>
    </row>
    <row r="1284" spans="1:43" s="62" customFormat="1" ht="12.75" customHeight="1">
      <c r="A1284" s="157">
        <v>1283</v>
      </c>
      <c r="B1284" s="418">
        <v>42347</v>
      </c>
      <c r="C1284" s="415" t="s">
        <v>1321</v>
      </c>
      <c r="D1284" s="415" t="s">
        <v>1251</v>
      </c>
      <c r="E1284" s="261" t="s">
        <v>1308</v>
      </c>
      <c r="F1284" s="261" t="s">
        <v>7095</v>
      </c>
      <c r="G1284" s="60"/>
      <c r="H1284" s="261" t="s">
        <v>7329</v>
      </c>
      <c r="I1284" s="60"/>
      <c r="J1284" s="261" t="s">
        <v>7165</v>
      </c>
      <c r="K1284" s="261" t="s">
        <v>7126</v>
      </c>
      <c r="L1284" s="415" t="s">
        <v>1256</v>
      </c>
      <c r="M1284" s="476" t="s">
        <v>7159</v>
      </c>
      <c r="N1284" s="112" t="s">
        <v>1261</v>
      </c>
      <c r="O1284" s="113">
        <v>500</v>
      </c>
      <c r="P1284" s="113"/>
      <c r="Q1284" s="396" t="s">
        <v>7384</v>
      </c>
      <c r="R1284" s="113"/>
      <c r="S1284" s="422">
        <v>0</v>
      </c>
      <c r="T1284" s="422">
        <v>0</v>
      </c>
      <c r="U1284" s="422">
        <v>500</v>
      </c>
      <c r="V1284" s="422">
        <v>0</v>
      </c>
      <c r="W1284" s="422">
        <v>3000</v>
      </c>
      <c r="X1284" s="422">
        <v>0</v>
      </c>
      <c r="Y1284" s="422">
        <v>500</v>
      </c>
      <c r="Z1284" s="422">
        <v>0</v>
      </c>
      <c r="AA1284" s="422">
        <v>500</v>
      </c>
      <c r="AB1284" s="422">
        <v>0</v>
      </c>
      <c r="AC1284" s="422">
        <v>0</v>
      </c>
      <c r="AD1284" s="431">
        <v>0</v>
      </c>
      <c r="AE1284" s="431">
        <v>0</v>
      </c>
      <c r="AF1284" s="431">
        <v>0</v>
      </c>
      <c r="AG1284" s="431">
        <v>0</v>
      </c>
      <c r="AH1284" s="431">
        <v>0</v>
      </c>
      <c r="AI1284" s="431">
        <v>0</v>
      </c>
      <c r="AJ1284" s="431">
        <v>0</v>
      </c>
      <c r="AK1284" s="431">
        <v>0</v>
      </c>
      <c r="AL1284" s="434">
        <v>0</v>
      </c>
      <c r="AM1284" s="433">
        <v>0</v>
      </c>
      <c r="AN1284" s="432">
        <v>0</v>
      </c>
      <c r="AO1284" s="431">
        <v>0</v>
      </c>
      <c r="AP1284" s="433">
        <v>0</v>
      </c>
      <c r="AQ1284" s="431">
        <v>0</v>
      </c>
    </row>
    <row r="1285" spans="1:43" s="62" customFormat="1" ht="12.75" customHeight="1">
      <c r="A1285" s="157">
        <v>1284</v>
      </c>
      <c r="B1285" s="418">
        <v>42347</v>
      </c>
      <c r="C1285" s="415" t="s">
        <v>1321</v>
      </c>
      <c r="D1285" s="415" t="s">
        <v>1251</v>
      </c>
      <c r="E1285" s="261" t="s">
        <v>1325</v>
      </c>
      <c r="F1285" s="261" t="s">
        <v>7104</v>
      </c>
      <c r="G1285" s="60"/>
      <c r="H1285" s="261" t="s">
        <v>7428</v>
      </c>
      <c r="I1285" s="60"/>
      <c r="J1285" s="261" t="s">
        <v>7165</v>
      </c>
      <c r="K1285" s="261" t="s">
        <v>7126</v>
      </c>
      <c r="L1285" s="415" t="s">
        <v>1256</v>
      </c>
      <c r="M1285" s="261" t="s">
        <v>7158</v>
      </c>
      <c r="N1285" s="415" t="s">
        <v>1261</v>
      </c>
      <c r="O1285" s="44">
        <v>180</v>
      </c>
      <c r="P1285" s="44"/>
      <c r="Q1285" s="396" t="s">
        <v>7384</v>
      </c>
      <c r="R1285" s="422"/>
      <c r="S1285" s="422">
        <v>0</v>
      </c>
      <c r="T1285" s="422">
        <v>0</v>
      </c>
      <c r="U1285" s="422">
        <v>180</v>
      </c>
      <c r="V1285" s="422">
        <v>0</v>
      </c>
      <c r="W1285" s="422">
        <v>1080</v>
      </c>
      <c r="X1285" s="422">
        <v>0</v>
      </c>
      <c r="Y1285" s="422">
        <v>0</v>
      </c>
      <c r="Z1285" s="422">
        <v>0</v>
      </c>
      <c r="AA1285" s="422">
        <v>180</v>
      </c>
      <c r="AB1285" s="422">
        <v>0</v>
      </c>
      <c r="AC1285" s="422">
        <v>0</v>
      </c>
      <c r="AD1285" s="431">
        <v>0</v>
      </c>
      <c r="AE1285" s="431">
        <v>0</v>
      </c>
      <c r="AF1285" s="431">
        <v>0</v>
      </c>
      <c r="AG1285" s="431">
        <v>0</v>
      </c>
      <c r="AH1285" s="431">
        <v>0</v>
      </c>
      <c r="AI1285" s="431">
        <v>0</v>
      </c>
      <c r="AJ1285" s="431">
        <v>0</v>
      </c>
      <c r="AK1285" s="431">
        <v>0</v>
      </c>
      <c r="AL1285" s="434">
        <v>0</v>
      </c>
      <c r="AM1285" s="433">
        <v>0</v>
      </c>
      <c r="AN1285" s="432">
        <v>0</v>
      </c>
      <c r="AO1285" s="431">
        <v>0</v>
      </c>
      <c r="AP1285" s="433">
        <v>0</v>
      </c>
      <c r="AQ1285" s="431">
        <v>0</v>
      </c>
    </row>
    <row r="1286" spans="1:43" s="62" customFormat="1" ht="12.75" customHeight="1">
      <c r="A1286" s="157">
        <v>1285</v>
      </c>
      <c r="B1286" s="418">
        <v>42347</v>
      </c>
      <c r="C1286" s="261" t="s">
        <v>1321</v>
      </c>
      <c r="D1286" s="415" t="s">
        <v>1251</v>
      </c>
      <c r="E1286" s="261" t="s">
        <v>1321</v>
      </c>
      <c r="F1286" s="430" t="s">
        <v>7089</v>
      </c>
      <c r="G1286" s="359"/>
      <c r="H1286" s="436" t="s">
        <v>7364</v>
      </c>
      <c r="I1286" s="359"/>
      <c r="J1286" s="436" t="s">
        <v>7356</v>
      </c>
      <c r="K1286" s="430" t="s">
        <v>7126</v>
      </c>
      <c r="L1286" s="430" t="s">
        <v>1256</v>
      </c>
      <c r="M1286" s="430" t="s">
        <v>7158</v>
      </c>
      <c r="N1286" s="415" t="s">
        <v>1261</v>
      </c>
      <c r="O1286" s="422">
        <v>105</v>
      </c>
      <c r="P1286" s="422">
        <v>105</v>
      </c>
      <c r="Q1286" s="437" t="s">
        <v>7384</v>
      </c>
      <c r="R1286" s="431"/>
      <c r="S1286" s="422">
        <v>0</v>
      </c>
      <c r="T1286" s="422">
        <v>0</v>
      </c>
      <c r="U1286" s="431">
        <v>105</v>
      </c>
      <c r="V1286" s="431">
        <v>0</v>
      </c>
      <c r="W1286" s="431">
        <v>630</v>
      </c>
      <c r="X1286" s="431">
        <v>105</v>
      </c>
      <c r="Y1286" s="431">
        <v>105</v>
      </c>
      <c r="Z1286" s="431">
        <v>0</v>
      </c>
      <c r="AA1286" s="431">
        <v>105</v>
      </c>
      <c r="AB1286" s="422">
        <v>0</v>
      </c>
      <c r="AC1286" s="422">
        <v>0</v>
      </c>
      <c r="AD1286" s="431">
        <v>0</v>
      </c>
      <c r="AE1286" s="431">
        <v>0</v>
      </c>
      <c r="AF1286" s="431">
        <v>0</v>
      </c>
      <c r="AG1286" s="431">
        <v>0</v>
      </c>
      <c r="AH1286" s="431">
        <v>0</v>
      </c>
      <c r="AI1286" s="431">
        <v>0</v>
      </c>
      <c r="AJ1286" s="431">
        <v>0</v>
      </c>
      <c r="AK1286" s="431">
        <v>0</v>
      </c>
      <c r="AL1286" s="434">
        <v>0</v>
      </c>
      <c r="AM1286" s="433">
        <v>0</v>
      </c>
      <c r="AN1286" s="432">
        <v>0</v>
      </c>
      <c r="AO1286" s="431">
        <v>0</v>
      </c>
      <c r="AP1286" s="433">
        <v>0</v>
      </c>
      <c r="AQ1286" s="431">
        <v>0</v>
      </c>
    </row>
    <row r="1287" spans="1:43" s="62" customFormat="1" ht="12.75" customHeight="1">
      <c r="A1287" s="157">
        <v>1286</v>
      </c>
      <c r="B1287" s="418">
        <v>42348</v>
      </c>
      <c r="C1287" s="415" t="s">
        <v>1321</v>
      </c>
      <c r="D1287" s="415" t="s">
        <v>1251</v>
      </c>
      <c r="E1287" s="261" t="s">
        <v>1321</v>
      </c>
      <c r="F1287" s="261" t="s">
        <v>7101</v>
      </c>
      <c r="G1287" s="60"/>
      <c r="H1287" s="261" t="s">
        <v>7314</v>
      </c>
      <c r="I1287" s="60"/>
      <c r="J1287" s="261" t="s">
        <v>7169</v>
      </c>
      <c r="K1287" s="261" t="s">
        <v>7126</v>
      </c>
      <c r="L1287" s="415" t="s">
        <v>1256</v>
      </c>
      <c r="M1287" s="261" t="s">
        <v>7158</v>
      </c>
      <c r="N1287" s="415" t="s">
        <v>1261</v>
      </c>
      <c r="O1287" s="422">
        <v>380</v>
      </c>
      <c r="P1287" s="422">
        <v>380</v>
      </c>
      <c r="Q1287" s="396" t="s">
        <v>7384</v>
      </c>
      <c r="R1287" s="422"/>
      <c r="S1287" s="422">
        <v>0</v>
      </c>
      <c r="T1287" s="422">
        <v>0</v>
      </c>
      <c r="U1287" s="422">
        <v>380</v>
      </c>
      <c r="V1287" s="422">
        <v>0</v>
      </c>
      <c r="W1287" s="422">
        <v>2280</v>
      </c>
      <c r="X1287" s="422">
        <v>380</v>
      </c>
      <c r="Y1287" s="422">
        <v>380</v>
      </c>
      <c r="Z1287" s="422">
        <v>0</v>
      </c>
      <c r="AA1287" s="422">
        <v>380</v>
      </c>
      <c r="AB1287" s="422">
        <v>0</v>
      </c>
      <c r="AC1287" s="422">
        <v>0</v>
      </c>
      <c r="AD1287" s="431">
        <v>0</v>
      </c>
      <c r="AE1287" s="431">
        <v>0</v>
      </c>
      <c r="AF1287" s="431">
        <v>0</v>
      </c>
      <c r="AG1287" s="431">
        <v>0</v>
      </c>
      <c r="AH1287" s="431">
        <v>0</v>
      </c>
      <c r="AI1287" s="431">
        <v>0</v>
      </c>
      <c r="AJ1287" s="431">
        <v>0</v>
      </c>
      <c r="AK1287" s="431">
        <v>0</v>
      </c>
      <c r="AL1287" s="434">
        <v>0</v>
      </c>
      <c r="AM1287" s="433">
        <v>0</v>
      </c>
      <c r="AN1287" s="432">
        <v>0</v>
      </c>
      <c r="AO1287" s="431">
        <v>0</v>
      </c>
      <c r="AP1287" s="433">
        <v>0</v>
      </c>
      <c r="AQ1287" s="431">
        <v>0</v>
      </c>
    </row>
    <row r="1288" spans="1:43" s="62" customFormat="1" ht="12.75" customHeight="1">
      <c r="A1288" s="157">
        <v>1287</v>
      </c>
      <c r="B1288" s="418">
        <v>42348</v>
      </c>
      <c r="C1288" s="415" t="s">
        <v>1321</v>
      </c>
      <c r="D1288" s="415" t="s">
        <v>1251</v>
      </c>
      <c r="E1288" s="261" t="s">
        <v>1321</v>
      </c>
      <c r="F1288" s="261" t="s">
        <v>7101</v>
      </c>
      <c r="G1288" s="60"/>
      <c r="H1288" s="261" t="s">
        <v>7306</v>
      </c>
      <c r="I1288" s="60"/>
      <c r="J1288" s="261" t="s">
        <v>7170</v>
      </c>
      <c r="K1288" s="261" t="s">
        <v>7126</v>
      </c>
      <c r="L1288" s="415" t="s">
        <v>1256</v>
      </c>
      <c r="M1288" s="261" t="s">
        <v>7158</v>
      </c>
      <c r="N1288" s="415" t="s">
        <v>1261</v>
      </c>
      <c r="O1288" s="422">
        <v>400</v>
      </c>
      <c r="P1288" s="422">
        <v>400</v>
      </c>
      <c r="Q1288" s="396" t="s">
        <v>7384</v>
      </c>
      <c r="R1288" s="422"/>
      <c r="S1288" s="422">
        <v>0</v>
      </c>
      <c r="T1288" s="422">
        <v>0</v>
      </c>
      <c r="U1288" s="422">
        <v>400</v>
      </c>
      <c r="V1288" s="422">
        <v>0</v>
      </c>
      <c r="W1288" s="422">
        <v>2400</v>
      </c>
      <c r="X1288" s="422">
        <v>400</v>
      </c>
      <c r="Y1288" s="422">
        <v>400</v>
      </c>
      <c r="Z1288" s="422">
        <v>0</v>
      </c>
      <c r="AA1288" s="422">
        <v>400</v>
      </c>
      <c r="AB1288" s="422">
        <v>0</v>
      </c>
      <c r="AC1288" s="422">
        <v>0</v>
      </c>
      <c r="AD1288" s="431">
        <v>0</v>
      </c>
      <c r="AE1288" s="431">
        <v>0</v>
      </c>
      <c r="AF1288" s="431">
        <v>0</v>
      </c>
      <c r="AG1288" s="431">
        <v>0</v>
      </c>
      <c r="AH1288" s="431">
        <v>0</v>
      </c>
      <c r="AI1288" s="431">
        <v>0</v>
      </c>
      <c r="AJ1288" s="431">
        <v>0</v>
      </c>
      <c r="AK1288" s="431">
        <v>0</v>
      </c>
      <c r="AL1288" s="434">
        <v>0</v>
      </c>
      <c r="AM1288" s="433">
        <v>0</v>
      </c>
      <c r="AN1288" s="432">
        <v>0</v>
      </c>
      <c r="AO1288" s="431">
        <v>0</v>
      </c>
      <c r="AP1288" s="433">
        <v>0</v>
      </c>
      <c r="AQ1288" s="431">
        <v>0</v>
      </c>
    </row>
    <row r="1289" spans="1:43" s="62" customFormat="1" ht="12.75" customHeight="1">
      <c r="A1289" s="157">
        <v>1288</v>
      </c>
      <c r="B1289" s="418">
        <v>42348</v>
      </c>
      <c r="C1289" s="415" t="s">
        <v>1321</v>
      </c>
      <c r="D1289" s="415" t="s">
        <v>1251</v>
      </c>
      <c r="E1289" s="261" t="s">
        <v>1321</v>
      </c>
      <c r="F1289" s="261" t="s">
        <v>7101</v>
      </c>
      <c r="G1289" s="60"/>
      <c r="H1289" s="261" t="s">
        <v>7354</v>
      </c>
      <c r="I1289" s="60"/>
      <c r="J1289" s="261" t="s">
        <v>7170</v>
      </c>
      <c r="K1289" s="261" t="s">
        <v>7126</v>
      </c>
      <c r="L1289" s="415" t="s">
        <v>1256</v>
      </c>
      <c r="M1289" s="261" t="s">
        <v>7158</v>
      </c>
      <c r="N1289" s="415" t="s">
        <v>1261</v>
      </c>
      <c r="O1289" s="422">
        <v>200</v>
      </c>
      <c r="P1289" s="422">
        <v>200</v>
      </c>
      <c r="Q1289" s="396" t="s">
        <v>7384</v>
      </c>
      <c r="R1289" s="422"/>
      <c r="S1289" s="422">
        <v>0</v>
      </c>
      <c r="T1289" s="422">
        <v>0</v>
      </c>
      <c r="U1289" s="422">
        <v>200</v>
      </c>
      <c r="V1289" s="422">
        <v>0</v>
      </c>
      <c r="W1289" s="422">
        <v>1200</v>
      </c>
      <c r="X1289" s="422">
        <v>200</v>
      </c>
      <c r="Y1289" s="422">
        <v>200</v>
      </c>
      <c r="Z1289" s="422">
        <v>0</v>
      </c>
      <c r="AA1289" s="422">
        <v>200</v>
      </c>
      <c r="AB1289" s="422">
        <v>0</v>
      </c>
      <c r="AC1289" s="422">
        <v>0</v>
      </c>
      <c r="AD1289" s="431">
        <v>0</v>
      </c>
      <c r="AE1289" s="431">
        <v>0</v>
      </c>
      <c r="AF1289" s="431">
        <v>0</v>
      </c>
      <c r="AG1289" s="431">
        <v>0</v>
      </c>
      <c r="AH1289" s="431">
        <v>0</v>
      </c>
      <c r="AI1289" s="431">
        <v>0</v>
      </c>
      <c r="AJ1289" s="431">
        <v>0</v>
      </c>
      <c r="AK1289" s="431">
        <v>0</v>
      </c>
      <c r="AL1289" s="434">
        <v>0</v>
      </c>
      <c r="AM1289" s="433">
        <v>0</v>
      </c>
      <c r="AN1289" s="432">
        <v>0</v>
      </c>
      <c r="AO1289" s="431">
        <v>0</v>
      </c>
      <c r="AP1289" s="433">
        <v>0</v>
      </c>
      <c r="AQ1289" s="431">
        <v>0</v>
      </c>
    </row>
    <row r="1290" spans="1:43" s="62" customFormat="1" ht="12.75" customHeight="1">
      <c r="A1290" s="157">
        <v>1289</v>
      </c>
      <c r="B1290" s="418">
        <v>42348</v>
      </c>
      <c r="C1290" s="415" t="s">
        <v>1321</v>
      </c>
      <c r="D1290" s="415" t="s">
        <v>1251</v>
      </c>
      <c r="E1290" s="261" t="s">
        <v>1308</v>
      </c>
      <c r="F1290" s="261" t="s">
        <v>1347</v>
      </c>
      <c r="G1290" s="60"/>
      <c r="H1290" s="261" t="s">
        <v>7414</v>
      </c>
      <c r="I1290" s="60"/>
      <c r="J1290" s="261" t="s">
        <v>7169</v>
      </c>
      <c r="K1290" s="261" t="s">
        <v>7126</v>
      </c>
      <c r="L1290" s="415" t="s">
        <v>1256</v>
      </c>
      <c r="M1290" s="261" t="s">
        <v>7158</v>
      </c>
      <c r="N1290" s="415" t="s">
        <v>1261</v>
      </c>
      <c r="O1290" s="422">
        <v>250</v>
      </c>
      <c r="P1290" s="422">
        <v>250</v>
      </c>
      <c r="Q1290" s="396" t="s">
        <v>7388</v>
      </c>
      <c r="R1290" s="422"/>
      <c r="S1290" s="422">
        <v>0</v>
      </c>
      <c r="T1290" s="422">
        <v>0</v>
      </c>
      <c r="U1290" s="422">
        <v>250</v>
      </c>
      <c r="V1290" s="422">
        <v>0</v>
      </c>
      <c r="W1290" s="422">
        <v>1500</v>
      </c>
      <c r="X1290" s="422">
        <v>0</v>
      </c>
      <c r="Y1290" s="422">
        <v>250</v>
      </c>
      <c r="Z1290" s="422">
        <v>0</v>
      </c>
      <c r="AA1290" s="422">
        <v>250</v>
      </c>
      <c r="AB1290" s="422">
        <v>0</v>
      </c>
      <c r="AC1290" s="422">
        <v>0</v>
      </c>
      <c r="AD1290" s="431">
        <v>0</v>
      </c>
      <c r="AE1290" s="431">
        <v>0</v>
      </c>
      <c r="AF1290" s="431">
        <v>0</v>
      </c>
      <c r="AG1290" s="431">
        <v>0</v>
      </c>
      <c r="AH1290" s="431">
        <v>0</v>
      </c>
      <c r="AI1290" s="431">
        <v>0</v>
      </c>
      <c r="AJ1290" s="431">
        <v>0</v>
      </c>
      <c r="AK1290" s="431">
        <v>0</v>
      </c>
      <c r="AL1290" s="434">
        <v>0</v>
      </c>
      <c r="AM1290" s="433">
        <v>0</v>
      </c>
      <c r="AN1290" s="432">
        <v>0</v>
      </c>
      <c r="AO1290" s="431">
        <v>0</v>
      </c>
      <c r="AP1290" s="433">
        <v>0</v>
      </c>
      <c r="AQ1290" s="431">
        <v>0</v>
      </c>
    </row>
    <row r="1291" spans="1:43" s="62" customFormat="1" ht="12.75" customHeight="1">
      <c r="A1291" s="157">
        <v>1290</v>
      </c>
      <c r="B1291" s="418">
        <v>42348</v>
      </c>
      <c r="C1291" s="415" t="s">
        <v>1321</v>
      </c>
      <c r="D1291" s="415" t="s">
        <v>1251</v>
      </c>
      <c r="E1291" s="261" t="s">
        <v>1308</v>
      </c>
      <c r="F1291" s="261" t="s">
        <v>7095</v>
      </c>
      <c r="G1291" s="60"/>
      <c r="H1291" s="261" t="s">
        <v>7330</v>
      </c>
      <c r="I1291" s="60"/>
      <c r="J1291" s="261" t="s">
        <v>7165</v>
      </c>
      <c r="K1291" s="261" t="s">
        <v>7126</v>
      </c>
      <c r="L1291" s="415" t="s">
        <v>1256</v>
      </c>
      <c r="M1291" s="476" t="s">
        <v>7159</v>
      </c>
      <c r="N1291" s="112" t="s">
        <v>1261</v>
      </c>
      <c r="O1291" s="113">
        <v>500</v>
      </c>
      <c r="P1291" s="113"/>
      <c r="Q1291" s="396" t="s">
        <v>7384</v>
      </c>
      <c r="R1291" s="113"/>
      <c r="S1291" s="422">
        <v>0</v>
      </c>
      <c r="T1291" s="422">
        <v>0</v>
      </c>
      <c r="U1291" s="422">
        <v>500</v>
      </c>
      <c r="V1291" s="422">
        <v>0</v>
      </c>
      <c r="W1291" s="422">
        <v>3000</v>
      </c>
      <c r="X1291" s="422">
        <v>0</v>
      </c>
      <c r="Y1291" s="422">
        <v>500</v>
      </c>
      <c r="Z1291" s="422">
        <v>0</v>
      </c>
      <c r="AA1291" s="422">
        <v>500</v>
      </c>
      <c r="AB1291" s="422">
        <v>0</v>
      </c>
      <c r="AC1291" s="422">
        <v>0</v>
      </c>
      <c r="AD1291" s="431">
        <v>0</v>
      </c>
      <c r="AE1291" s="431">
        <v>0</v>
      </c>
      <c r="AF1291" s="431">
        <v>0</v>
      </c>
      <c r="AG1291" s="431">
        <v>0</v>
      </c>
      <c r="AH1291" s="431">
        <v>0</v>
      </c>
      <c r="AI1291" s="431">
        <v>0</v>
      </c>
      <c r="AJ1291" s="431">
        <v>0</v>
      </c>
      <c r="AK1291" s="431">
        <v>0</v>
      </c>
      <c r="AL1291" s="434">
        <v>0</v>
      </c>
      <c r="AM1291" s="433">
        <v>0</v>
      </c>
      <c r="AN1291" s="432">
        <v>0</v>
      </c>
      <c r="AO1291" s="431">
        <v>0</v>
      </c>
      <c r="AP1291" s="433">
        <v>0</v>
      </c>
      <c r="AQ1291" s="431">
        <v>0</v>
      </c>
    </row>
    <row r="1292" spans="1:43" s="62" customFormat="1" ht="12.75" customHeight="1">
      <c r="A1292" s="157">
        <v>1291</v>
      </c>
      <c r="B1292" s="418">
        <v>42348</v>
      </c>
      <c r="C1292" s="430" t="s">
        <v>1289</v>
      </c>
      <c r="D1292" s="415" t="s">
        <v>1251</v>
      </c>
      <c r="E1292" s="261" t="s">
        <v>1289</v>
      </c>
      <c r="F1292" s="430" t="s">
        <v>7101</v>
      </c>
      <c r="G1292" s="60"/>
      <c r="H1292" s="430" t="s">
        <v>7261</v>
      </c>
      <c r="I1292" s="60"/>
      <c r="J1292" s="126"/>
      <c r="K1292" s="430" t="s">
        <v>7126</v>
      </c>
      <c r="L1292" s="415" t="s">
        <v>1256</v>
      </c>
      <c r="M1292" s="126" t="s">
        <v>7158</v>
      </c>
      <c r="N1292" s="415" t="s">
        <v>1261</v>
      </c>
      <c r="O1292" s="431">
        <v>210</v>
      </c>
      <c r="P1292" s="431">
        <v>210</v>
      </c>
      <c r="Q1292" s="396"/>
      <c r="R1292" s="422"/>
      <c r="S1292" s="422">
        <v>0</v>
      </c>
      <c r="T1292" s="422">
        <v>0</v>
      </c>
      <c r="U1292" s="431">
        <v>210</v>
      </c>
      <c r="V1292" s="431">
        <v>0</v>
      </c>
      <c r="W1292" s="431">
        <v>1260</v>
      </c>
      <c r="X1292" s="431">
        <v>0</v>
      </c>
      <c r="Y1292" s="431">
        <v>0</v>
      </c>
      <c r="Z1292" s="431">
        <v>0</v>
      </c>
      <c r="AA1292" s="431">
        <v>210</v>
      </c>
      <c r="AB1292" s="431">
        <v>0</v>
      </c>
      <c r="AC1292" s="431">
        <v>210</v>
      </c>
      <c r="AD1292" s="422">
        <v>0</v>
      </c>
      <c r="AE1292" s="422">
        <v>0</v>
      </c>
      <c r="AF1292" s="422">
        <v>0</v>
      </c>
      <c r="AG1292" s="422">
        <v>0</v>
      </c>
      <c r="AH1292" s="422">
        <v>0</v>
      </c>
      <c r="AI1292" s="422">
        <v>0</v>
      </c>
      <c r="AJ1292" s="422">
        <v>0</v>
      </c>
      <c r="AK1292" s="422">
        <v>0</v>
      </c>
      <c r="AL1292" s="432">
        <v>210</v>
      </c>
      <c r="AM1292" s="431">
        <v>210</v>
      </c>
      <c r="AN1292" s="45">
        <v>0</v>
      </c>
      <c r="AO1292" s="422">
        <v>0</v>
      </c>
      <c r="AP1292" s="422">
        <v>0</v>
      </c>
      <c r="AQ1292" s="422">
        <v>0</v>
      </c>
    </row>
    <row r="1293" spans="1:43" s="62" customFormat="1" ht="12.75" customHeight="1">
      <c r="A1293" s="157">
        <v>1292</v>
      </c>
      <c r="B1293" s="418">
        <v>42348</v>
      </c>
      <c r="C1293" s="430" t="s">
        <v>1289</v>
      </c>
      <c r="D1293" s="415" t="s">
        <v>1251</v>
      </c>
      <c r="E1293" s="261" t="s">
        <v>1289</v>
      </c>
      <c r="F1293" s="430" t="s">
        <v>7231</v>
      </c>
      <c r="G1293" s="60"/>
      <c r="H1293" s="430" t="s">
        <v>7251</v>
      </c>
      <c r="I1293" s="60"/>
      <c r="J1293" s="126"/>
      <c r="K1293" s="430" t="s">
        <v>7126</v>
      </c>
      <c r="L1293" s="415" t="s">
        <v>1256</v>
      </c>
      <c r="M1293" s="126" t="s">
        <v>7158</v>
      </c>
      <c r="N1293" s="415" t="s">
        <v>1261</v>
      </c>
      <c r="O1293" s="431">
        <v>207</v>
      </c>
      <c r="P1293" s="431">
        <v>207</v>
      </c>
      <c r="Q1293" s="396"/>
      <c r="R1293" s="422"/>
      <c r="S1293" s="422">
        <v>0</v>
      </c>
      <c r="T1293" s="422">
        <v>0</v>
      </c>
      <c r="U1293" s="431">
        <v>207</v>
      </c>
      <c r="V1293" s="431">
        <v>0</v>
      </c>
      <c r="W1293" s="431">
        <v>1242</v>
      </c>
      <c r="X1293" s="431">
        <v>0</v>
      </c>
      <c r="Y1293" s="431">
        <v>0</v>
      </c>
      <c r="Z1293" s="431">
        <v>0</v>
      </c>
      <c r="AA1293" s="431">
        <v>207</v>
      </c>
      <c r="AB1293" s="431">
        <v>0</v>
      </c>
      <c r="AC1293" s="431">
        <v>207</v>
      </c>
      <c r="AD1293" s="422">
        <v>0</v>
      </c>
      <c r="AE1293" s="422">
        <v>0</v>
      </c>
      <c r="AF1293" s="422">
        <v>0</v>
      </c>
      <c r="AG1293" s="422">
        <v>0</v>
      </c>
      <c r="AH1293" s="422">
        <v>0</v>
      </c>
      <c r="AI1293" s="422">
        <v>0</v>
      </c>
      <c r="AJ1293" s="422">
        <v>0</v>
      </c>
      <c r="AK1293" s="422">
        <v>0</v>
      </c>
      <c r="AL1293" s="432">
        <v>207</v>
      </c>
      <c r="AM1293" s="431">
        <v>207</v>
      </c>
      <c r="AN1293" s="45">
        <v>0</v>
      </c>
      <c r="AO1293" s="422">
        <v>0</v>
      </c>
      <c r="AP1293" s="422">
        <v>0</v>
      </c>
      <c r="AQ1293" s="422">
        <v>0</v>
      </c>
    </row>
    <row r="1294" spans="1:43" s="62" customFormat="1" ht="12.75" customHeight="1">
      <c r="A1294" s="157">
        <v>1293</v>
      </c>
      <c r="B1294" s="418">
        <v>42348</v>
      </c>
      <c r="C1294" s="430" t="s">
        <v>1289</v>
      </c>
      <c r="D1294" s="415" t="s">
        <v>1251</v>
      </c>
      <c r="E1294" s="261" t="s">
        <v>1289</v>
      </c>
      <c r="F1294" s="430" t="s">
        <v>7085</v>
      </c>
      <c r="G1294" s="60"/>
      <c r="H1294" s="430" t="s">
        <v>7092</v>
      </c>
      <c r="I1294" s="60"/>
      <c r="J1294" s="126"/>
      <c r="K1294" s="430" t="s">
        <v>7126</v>
      </c>
      <c r="L1294" s="415" t="s">
        <v>1256</v>
      </c>
      <c r="M1294" s="126" t="s">
        <v>7158</v>
      </c>
      <c r="N1294" s="415" t="s">
        <v>1261</v>
      </c>
      <c r="O1294" s="431">
        <v>153</v>
      </c>
      <c r="P1294" s="431">
        <v>153</v>
      </c>
      <c r="Q1294" s="396"/>
      <c r="R1294" s="422"/>
      <c r="S1294" s="422">
        <v>0</v>
      </c>
      <c r="T1294" s="422">
        <v>0</v>
      </c>
      <c r="U1294" s="431">
        <v>153</v>
      </c>
      <c r="V1294" s="431">
        <v>0</v>
      </c>
      <c r="W1294" s="431">
        <v>918</v>
      </c>
      <c r="X1294" s="431">
        <v>0</v>
      </c>
      <c r="Y1294" s="431">
        <v>0</v>
      </c>
      <c r="Z1294" s="431">
        <v>0</v>
      </c>
      <c r="AA1294" s="431">
        <v>153</v>
      </c>
      <c r="AB1294" s="431">
        <v>0</v>
      </c>
      <c r="AC1294" s="431">
        <v>153</v>
      </c>
      <c r="AD1294" s="422">
        <v>0</v>
      </c>
      <c r="AE1294" s="422">
        <v>0</v>
      </c>
      <c r="AF1294" s="422">
        <v>0</v>
      </c>
      <c r="AG1294" s="422">
        <v>0</v>
      </c>
      <c r="AH1294" s="422">
        <v>0</v>
      </c>
      <c r="AI1294" s="422">
        <v>0</v>
      </c>
      <c r="AJ1294" s="422">
        <v>0</v>
      </c>
      <c r="AK1294" s="422">
        <v>0</v>
      </c>
      <c r="AL1294" s="432">
        <v>153</v>
      </c>
      <c r="AM1294" s="431">
        <v>153</v>
      </c>
      <c r="AN1294" s="45">
        <v>0</v>
      </c>
      <c r="AO1294" s="422">
        <v>0</v>
      </c>
      <c r="AP1294" s="422">
        <v>0</v>
      </c>
      <c r="AQ1294" s="422">
        <v>0</v>
      </c>
    </row>
    <row r="1295" spans="1:43" s="62" customFormat="1" ht="12.75" customHeight="1">
      <c r="A1295" s="157">
        <v>1294</v>
      </c>
      <c r="B1295" s="418">
        <v>42349</v>
      </c>
      <c r="C1295" s="415" t="s">
        <v>1321</v>
      </c>
      <c r="D1295" s="415" t="s">
        <v>1251</v>
      </c>
      <c r="E1295" s="261" t="s">
        <v>1321</v>
      </c>
      <c r="F1295" s="261" t="s">
        <v>1349</v>
      </c>
      <c r="G1295" s="60"/>
      <c r="H1295" s="261" t="s">
        <v>7280</v>
      </c>
      <c r="I1295" s="60"/>
      <c r="J1295" s="261" t="s">
        <v>1262</v>
      </c>
      <c r="K1295" s="261" t="s">
        <v>7126</v>
      </c>
      <c r="L1295" s="415" t="s">
        <v>1256</v>
      </c>
      <c r="M1295" s="261" t="s">
        <v>7158</v>
      </c>
      <c r="N1295" s="415" t="s">
        <v>1261</v>
      </c>
      <c r="O1295" s="422">
        <v>97</v>
      </c>
      <c r="P1295" s="422">
        <v>97</v>
      </c>
      <c r="Q1295" s="396" t="s">
        <v>7384</v>
      </c>
      <c r="R1295" s="422"/>
      <c r="S1295" s="422">
        <v>0</v>
      </c>
      <c r="T1295" s="422">
        <v>0</v>
      </c>
      <c r="U1295" s="422">
        <v>97</v>
      </c>
      <c r="V1295" s="422">
        <v>0</v>
      </c>
      <c r="W1295" s="422">
        <v>582</v>
      </c>
      <c r="X1295" s="422">
        <v>97</v>
      </c>
      <c r="Y1295" s="422">
        <v>97</v>
      </c>
      <c r="Z1295" s="422">
        <v>0</v>
      </c>
      <c r="AA1295" s="422">
        <v>97</v>
      </c>
      <c r="AB1295" s="422">
        <v>0</v>
      </c>
      <c r="AC1295" s="422">
        <v>0</v>
      </c>
      <c r="AD1295" s="431">
        <v>0</v>
      </c>
      <c r="AE1295" s="431">
        <v>0</v>
      </c>
      <c r="AF1295" s="431">
        <v>0</v>
      </c>
      <c r="AG1295" s="431">
        <v>0</v>
      </c>
      <c r="AH1295" s="431">
        <v>0</v>
      </c>
      <c r="AI1295" s="431">
        <v>0</v>
      </c>
      <c r="AJ1295" s="431">
        <v>0</v>
      </c>
      <c r="AK1295" s="431">
        <v>0</v>
      </c>
      <c r="AL1295" s="434">
        <v>0</v>
      </c>
      <c r="AM1295" s="433">
        <v>0</v>
      </c>
      <c r="AN1295" s="432">
        <v>0</v>
      </c>
      <c r="AO1295" s="431">
        <v>0</v>
      </c>
      <c r="AP1295" s="433">
        <v>0</v>
      </c>
      <c r="AQ1295" s="431">
        <v>0</v>
      </c>
    </row>
    <row r="1296" spans="1:43" s="62" customFormat="1" ht="12.75" customHeight="1">
      <c r="A1296" s="157">
        <v>1295</v>
      </c>
      <c r="B1296" s="418">
        <v>42349</v>
      </c>
      <c r="C1296" s="415" t="s">
        <v>1321</v>
      </c>
      <c r="D1296" s="415" t="s">
        <v>1251</v>
      </c>
      <c r="E1296" s="261" t="s">
        <v>1321</v>
      </c>
      <c r="F1296" s="261" t="s">
        <v>1349</v>
      </c>
      <c r="G1296" s="60"/>
      <c r="H1296" s="261" t="s">
        <v>7280</v>
      </c>
      <c r="I1296" s="60"/>
      <c r="J1296" s="261" t="s">
        <v>1262</v>
      </c>
      <c r="K1296" s="261" t="s">
        <v>7126</v>
      </c>
      <c r="L1296" s="415" t="s">
        <v>1256</v>
      </c>
      <c r="M1296" s="261" t="s">
        <v>7158</v>
      </c>
      <c r="N1296" s="415" t="s">
        <v>1261</v>
      </c>
      <c r="O1296" s="422">
        <v>100</v>
      </c>
      <c r="P1296" s="422">
        <v>100</v>
      </c>
      <c r="Q1296" s="396" t="s">
        <v>7384</v>
      </c>
      <c r="R1296" s="422"/>
      <c r="S1296" s="422">
        <v>0</v>
      </c>
      <c r="T1296" s="422">
        <v>0</v>
      </c>
      <c r="U1296" s="422">
        <v>100</v>
      </c>
      <c r="V1296" s="422">
        <v>0</v>
      </c>
      <c r="W1296" s="422">
        <v>600</v>
      </c>
      <c r="X1296" s="422">
        <v>100</v>
      </c>
      <c r="Y1296" s="422">
        <v>100</v>
      </c>
      <c r="Z1296" s="422">
        <v>0</v>
      </c>
      <c r="AA1296" s="422">
        <v>100</v>
      </c>
      <c r="AB1296" s="422">
        <v>0</v>
      </c>
      <c r="AC1296" s="422">
        <v>0</v>
      </c>
      <c r="AD1296" s="431">
        <v>0</v>
      </c>
      <c r="AE1296" s="431">
        <v>0</v>
      </c>
      <c r="AF1296" s="431">
        <v>0</v>
      </c>
      <c r="AG1296" s="431">
        <v>0</v>
      </c>
      <c r="AH1296" s="431">
        <v>0</v>
      </c>
      <c r="AI1296" s="431">
        <v>0</v>
      </c>
      <c r="AJ1296" s="431">
        <v>0</v>
      </c>
      <c r="AK1296" s="431">
        <v>0</v>
      </c>
      <c r="AL1296" s="434">
        <v>0</v>
      </c>
      <c r="AM1296" s="433">
        <v>0</v>
      </c>
      <c r="AN1296" s="432">
        <v>0</v>
      </c>
      <c r="AO1296" s="431">
        <v>0</v>
      </c>
      <c r="AP1296" s="433">
        <v>0</v>
      </c>
      <c r="AQ1296" s="431">
        <v>0</v>
      </c>
    </row>
    <row r="1297" spans="1:43" s="62" customFormat="1" ht="12.75" customHeight="1">
      <c r="A1297" s="157">
        <v>1296</v>
      </c>
      <c r="B1297" s="418">
        <v>42349</v>
      </c>
      <c r="C1297" s="261" t="s">
        <v>1321</v>
      </c>
      <c r="D1297" s="415" t="s">
        <v>1251</v>
      </c>
      <c r="E1297" s="261" t="s">
        <v>1321</v>
      </c>
      <c r="F1297" s="430" t="s">
        <v>7089</v>
      </c>
      <c r="G1297" s="359"/>
      <c r="H1297" s="436" t="s">
        <v>7364</v>
      </c>
      <c r="I1297" s="359"/>
      <c r="J1297" s="436" t="s">
        <v>7356</v>
      </c>
      <c r="K1297" s="430" t="s">
        <v>7126</v>
      </c>
      <c r="L1297" s="430" t="s">
        <v>1256</v>
      </c>
      <c r="M1297" s="430" t="s">
        <v>7158</v>
      </c>
      <c r="N1297" s="415" t="s">
        <v>1261</v>
      </c>
      <c r="O1297" s="422">
        <v>74</v>
      </c>
      <c r="P1297" s="422">
        <v>74</v>
      </c>
      <c r="Q1297" s="437" t="s">
        <v>7384</v>
      </c>
      <c r="R1297" s="431"/>
      <c r="S1297" s="422">
        <v>0</v>
      </c>
      <c r="T1297" s="422">
        <v>0</v>
      </c>
      <c r="U1297" s="431">
        <v>74</v>
      </c>
      <c r="V1297" s="431">
        <v>0</v>
      </c>
      <c r="W1297" s="431">
        <v>444</v>
      </c>
      <c r="X1297" s="431">
        <v>74</v>
      </c>
      <c r="Y1297" s="431">
        <v>74</v>
      </c>
      <c r="Z1297" s="431">
        <v>0</v>
      </c>
      <c r="AA1297" s="431">
        <v>74</v>
      </c>
      <c r="AB1297" s="422">
        <v>0</v>
      </c>
      <c r="AC1297" s="422">
        <v>0</v>
      </c>
      <c r="AD1297" s="431">
        <v>0</v>
      </c>
      <c r="AE1297" s="431">
        <v>0</v>
      </c>
      <c r="AF1297" s="431">
        <v>0</v>
      </c>
      <c r="AG1297" s="431">
        <v>0</v>
      </c>
      <c r="AH1297" s="431">
        <v>0</v>
      </c>
      <c r="AI1297" s="431">
        <v>0</v>
      </c>
      <c r="AJ1297" s="431">
        <v>0</v>
      </c>
      <c r="AK1297" s="431">
        <v>0</v>
      </c>
      <c r="AL1297" s="434">
        <v>0</v>
      </c>
      <c r="AM1297" s="433">
        <v>0</v>
      </c>
      <c r="AN1297" s="432">
        <v>0</v>
      </c>
      <c r="AO1297" s="431">
        <v>0</v>
      </c>
      <c r="AP1297" s="433">
        <v>0</v>
      </c>
      <c r="AQ1297" s="431">
        <v>0</v>
      </c>
    </row>
    <row r="1298" spans="1:43" s="62" customFormat="1" ht="12.75" customHeight="1">
      <c r="A1298" s="157">
        <v>1297</v>
      </c>
      <c r="B1298" s="418">
        <v>42350</v>
      </c>
      <c r="C1298" s="415" t="s">
        <v>1321</v>
      </c>
      <c r="D1298" s="415" t="s">
        <v>1251</v>
      </c>
      <c r="E1298" s="261" t="s">
        <v>1321</v>
      </c>
      <c r="F1298" s="261" t="s">
        <v>1349</v>
      </c>
      <c r="G1298" s="60"/>
      <c r="H1298" s="261" t="s">
        <v>7280</v>
      </c>
      <c r="I1298" s="60"/>
      <c r="J1298" s="261" t="s">
        <v>1262</v>
      </c>
      <c r="K1298" s="261" t="s">
        <v>7126</v>
      </c>
      <c r="L1298" s="415" t="s">
        <v>1256</v>
      </c>
      <c r="M1298" s="261" t="s">
        <v>7158</v>
      </c>
      <c r="N1298" s="415" t="s">
        <v>1261</v>
      </c>
      <c r="O1298" s="422">
        <v>103</v>
      </c>
      <c r="P1298" s="422">
        <v>103</v>
      </c>
      <c r="Q1298" s="396" t="s">
        <v>7384</v>
      </c>
      <c r="R1298" s="422"/>
      <c r="S1298" s="422">
        <v>0</v>
      </c>
      <c r="T1298" s="422">
        <v>0</v>
      </c>
      <c r="U1298" s="422">
        <v>103</v>
      </c>
      <c r="V1298" s="422">
        <v>0</v>
      </c>
      <c r="W1298" s="422">
        <v>618</v>
      </c>
      <c r="X1298" s="422">
        <v>103</v>
      </c>
      <c r="Y1298" s="422">
        <v>103</v>
      </c>
      <c r="Z1298" s="422">
        <v>0</v>
      </c>
      <c r="AA1298" s="422">
        <v>103</v>
      </c>
      <c r="AB1298" s="422">
        <v>0</v>
      </c>
      <c r="AC1298" s="422">
        <v>0</v>
      </c>
      <c r="AD1298" s="431">
        <v>0</v>
      </c>
      <c r="AE1298" s="431">
        <v>0</v>
      </c>
      <c r="AF1298" s="431">
        <v>0</v>
      </c>
      <c r="AG1298" s="431">
        <v>0</v>
      </c>
      <c r="AH1298" s="431">
        <v>0</v>
      </c>
      <c r="AI1298" s="431">
        <v>0</v>
      </c>
      <c r="AJ1298" s="431">
        <v>0</v>
      </c>
      <c r="AK1298" s="431">
        <v>0</v>
      </c>
      <c r="AL1298" s="434">
        <v>0</v>
      </c>
      <c r="AM1298" s="433">
        <v>0</v>
      </c>
      <c r="AN1298" s="432">
        <v>0</v>
      </c>
      <c r="AO1298" s="431">
        <v>0</v>
      </c>
      <c r="AP1298" s="433">
        <v>0</v>
      </c>
      <c r="AQ1298" s="431">
        <v>0</v>
      </c>
    </row>
    <row r="1299" spans="1:43" s="62" customFormat="1" ht="12.75" customHeight="1">
      <c r="A1299" s="157">
        <v>1298</v>
      </c>
      <c r="B1299" s="418">
        <v>42350</v>
      </c>
      <c r="C1299" s="415" t="s">
        <v>1321</v>
      </c>
      <c r="D1299" s="415" t="s">
        <v>1251</v>
      </c>
      <c r="E1299" s="261" t="s">
        <v>1321</v>
      </c>
      <c r="F1299" s="261" t="s">
        <v>1349</v>
      </c>
      <c r="G1299" s="60"/>
      <c r="H1299" s="261" t="s">
        <v>7280</v>
      </c>
      <c r="I1299" s="60"/>
      <c r="J1299" s="261" t="s">
        <v>1262</v>
      </c>
      <c r="K1299" s="261" t="s">
        <v>7126</v>
      </c>
      <c r="L1299" s="415" t="s">
        <v>1256</v>
      </c>
      <c r="M1299" s="261" t="s">
        <v>7158</v>
      </c>
      <c r="N1299" s="415" t="s">
        <v>1261</v>
      </c>
      <c r="O1299" s="422">
        <v>110</v>
      </c>
      <c r="P1299" s="422">
        <v>110</v>
      </c>
      <c r="Q1299" s="396" t="s">
        <v>7384</v>
      </c>
      <c r="R1299" s="422"/>
      <c r="S1299" s="422">
        <v>0</v>
      </c>
      <c r="T1299" s="422">
        <v>0</v>
      </c>
      <c r="U1299" s="422">
        <v>110</v>
      </c>
      <c r="V1299" s="422">
        <v>0</v>
      </c>
      <c r="W1299" s="422">
        <v>660</v>
      </c>
      <c r="X1299" s="422">
        <v>110</v>
      </c>
      <c r="Y1299" s="422">
        <v>110</v>
      </c>
      <c r="Z1299" s="422">
        <v>0</v>
      </c>
      <c r="AA1299" s="422">
        <v>110</v>
      </c>
      <c r="AB1299" s="422">
        <v>0</v>
      </c>
      <c r="AC1299" s="422">
        <v>0</v>
      </c>
      <c r="AD1299" s="431">
        <v>0</v>
      </c>
      <c r="AE1299" s="431">
        <v>0</v>
      </c>
      <c r="AF1299" s="431">
        <v>0</v>
      </c>
      <c r="AG1299" s="431">
        <v>0</v>
      </c>
      <c r="AH1299" s="431">
        <v>0</v>
      </c>
      <c r="AI1299" s="431">
        <v>0</v>
      </c>
      <c r="AJ1299" s="431">
        <v>0</v>
      </c>
      <c r="AK1299" s="431">
        <v>0</v>
      </c>
      <c r="AL1299" s="434">
        <v>0</v>
      </c>
      <c r="AM1299" s="433">
        <v>0</v>
      </c>
      <c r="AN1299" s="432">
        <v>0</v>
      </c>
      <c r="AO1299" s="431">
        <v>0</v>
      </c>
      <c r="AP1299" s="433">
        <v>0</v>
      </c>
      <c r="AQ1299" s="431">
        <v>0</v>
      </c>
    </row>
    <row r="1300" spans="1:43" s="62" customFormat="1" ht="12.75" customHeight="1">
      <c r="A1300" s="157">
        <v>1299</v>
      </c>
      <c r="B1300" s="418">
        <v>42350</v>
      </c>
      <c r="C1300" s="415" t="s">
        <v>1321</v>
      </c>
      <c r="D1300" s="415" t="s">
        <v>1251</v>
      </c>
      <c r="E1300" s="261" t="s">
        <v>1321</v>
      </c>
      <c r="F1300" s="261" t="s">
        <v>1349</v>
      </c>
      <c r="G1300" s="60"/>
      <c r="H1300" s="261" t="s">
        <v>7280</v>
      </c>
      <c r="I1300" s="60"/>
      <c r="J1300" s="261" t="s">
        <v>1262</v>
      </c>
      <c r="K1300" s="261" t="s">
        <v>7126</v>
      </c>
      <c r="L1300" s="415" t="s">
        <v>1256</v>
      </c>
      <c r="M1300" s="261" t="s">
        <v>7158</v>
      </c>
      <c r="N1300" s="415" t="s">
        <v>1261</v>
      </c>
      <c r="O1300" s="422">
        <v>140</v>
      </c>
      <c r="P1300" s="422">
        <v>140</v>
      </c>
      <c r="Q1300" s="396" t="s">
        <v>7384</v>
      </c>
      <c r="R1300" s="422"/>
      <c r="S1300" s="422">
        <v>0</v>
      </c>
      <c r="T1300" s="422">
        <v>0</v>
      </c>
      <c r="U1300" s="422">
        <v>140</v>
      </c>
      <c r="V1300" s="422">
        <v>0</v>
      </c>
      <c r="W1300" s="422">
        <v>840</v>
      </c>
      <c r="X1300" s="422">
        <v>140</v>
      </c>
      <c r="Y1300" s="422">
        <v>140</v>
      </c>
      <c r="Z1300" s="422">
        <v>0</v>
      </c>
      <c r="AA1300" s="422">
        <v>140</v>
      </c>
      <c r="AB1300" s="422">
        <v>0</v>
      </c>
      <c r="AC1300" s="422">
        <v>0</v>
      </c>
      <c r="AD1300" s="431">
        <v>0</v>
      </c>
      <c r="AE1300" s="431">
        <v>0</v>
      </c>
      <c r="AF1300" s="431">
        <v>0</v>
      </c>
      <c r="AG1300" s="431">
        <v>0</v>
      </c>
      <c r="AH1300" s="431">
        <v>0</v>
      </c>
      <c r="AI1300" s="431">
        <v>0</v>
      </c>
      <c r="AJ1300" s="431">
        <v>0</v>
      </c>
      <c r="AK1300" s="431">
        <v>0</v>
      </c>
      <c r="AL1300" s="434">
        <v>0</v>
      </c>
      <c r="AM1300" s="433">
        <v>0</v>
      </c>
      <c r="AN1300" s="432">
        <v>0</v>
      </c>
      <c r="AO1300" s="431">
        <v>0</v>
      </c>
      <c r="AP1300" s="433">
        <v>0</v>
      </c>
      <c r="AQ1300" s="431">
        <v>0</v>
      </c>
    </row>
    <row r="1301" spans="1:43" s="62" customFormat="1" ht="12.75" customHeight="1">
      <c r="A1301" s="157">
        <v>1300</v>
      </c>
      <c r="B1301" s="418">
        <v>42350</v>
      </c>
      <c r="C1301" s="415" t="s">
        <v>1321</v>
      </c>
      <c r="D1301" s="415" t="s">
        <v>1251</v>
      </c>
      <c r="E1301" s="261" t="s">
        <v>1321</v>
      </c>
      <c r="F1301" s="261" t="s">
        <v>1349</v>
      </c>
      <c r="G1301" s="60"/>
      <c r="H1301" s="261" t="s">
        <v>7280</v>
      </c>
      <c r="I1301" s="60"/>
      <c r="J1301" s="261" t="s">
        <v>1262</v>
      </c>
      <c r="K1301" s="261" t="s">
        <v>7126</v>
      </c>
      <c r="L1301" s="415" t="s">
        <v>1256</v>
      </c>
      <c r="M1301" s="261" t="s">
        <v>7158</v>
      </c>
      <c r="N1301" s="415" t="s">
        <v>1261</v>
      </c>
      <c r="O1301" s="422">
        <v>150</v>
      </c>
      <c r="P1301" s="422">
        <v>150</v>
      </c>
      <c r="Q1301" s="396" t="s">
        <v>7384</v>
      </c>
      <c r="R1301" s="422"/>
      <c r="S1301" s="422">
        <v>0</v>
      </c>
      <c r="T1301" s="422">
        <v>0</v>
      </c>
      <c r="U1301" s="422">
        <v>150</v>
      </c>
      <c r="V1301" s="422">
        <v>0</v>
      </c>
      <c r="W1301" s="422">
        <v>900</v>
      </c>
      <c r="X1301" s="422">
        <v>150</v>
      </c>
      <c r="Y1301" s="422">
        <v>150</v>
      </c>
      <c r="Z1301" s="422">
        <v>0</v>
      </c>
      <c r="AA1301" s="422">
        <v>150</v>
      </c>
      <c r="AB1301" s="422">
        <v>0</v>
      </c>
      <c r="AC1301" s="422">
        <v>0</v>
      </c>
      <c r="AD1301" s="431">
        <v>0</v>
      </c>
      <c r="AE1301" s="431">
        <v>0</v>
      </c>
      <c r="AF1301" s="431">
        <v>0</v>
      </c>
      <c r="AG1301" s="431">
        <v>0</v>
      </c>
      <c r="AH1301" s="431">
        <v>0</v>
      </c>
      <c r="AI1301" s="431">
        <v>0</v>
      </c>
      <c r="AJ1301" s="431">
        <v>0</v>
      </c>
      <c r="AK1301" s="431">
        <v>0</v>
      </c>
      <c r="AL1301" s="434">
        <v>0</v>
      </c>
      <c r="AM1301" s="433">
        <v>0</v>
      </c>
      <c r="AN1301" s="432">
        <v>0</v>
      </c>
      <c r="AO1301" s="431">
        <v>0</v>
      </c>
      <c r="AP1301" s="433">
        <v>0</v>
      </c>
      <c r="AQ1301" s="431">
        <v>0</v>
      </c>
    </row>
    <row r="1302" spans="1:43" s="62" customFormat="1" ht="12.75" customHeight="1">
      <c r="A1302" s="157">
        <v>1301</v>
      </c>
      <c r="B1302" s="418">
        <v>42350</v>
      </c>
      <c r="C1302" s="415" t="s">
        <v>1321</v>
      </c>
      <c r="D1302" s="415" t="s">
        <v>1251</v>
      </c>
      <c r="E1302" s="261" t="s">
        <v>1321</v>
      </c>
      <c r="F1302" s="261" t="s">
        <v>7101</v>
      </c>
      <c r="G1302" s="60"/>
      <c r="H1302" s="261" t="s">
        <v>7365</v>
      </c>
      <c r="I1302" s="60"/>
      <c r="J1302" s="261" t="s">
        <v>7169</v>
      </c>
      <c r="K1302" s="261" t="s">
        <v>7126</v>
      </c>
      <c r="L1302" s="415" t="s">
        <v>1256</v>
      </c>
      <c r="M1302" s="261" t="s">
        <v>7158</v>
      </c>
      <c r="N1302" s="415" t="s">
        <v>1261</v>
      </c>
      <c r="O1302" s="422">
        <v>311</v>
      </c>
      <c r="P1302" s="422">
        <v>311</v>
      </c>
      <c r="Q1302" s="396" t="s">
        <v>7384</v>
      </c>
      <c r="R1302" s="422"/>
      <c r="S1302" s="422">
        <v>0</v>
      </c>
      <c r="T1302" s="422">
        <v>0</v>
      </c>
      <c r="U1302" s="422">
        <v>311</v>
      </c>
      <c r="V1302" s="422">
        <v>0</v>
      </c>
      <c r="W1302" s="422">
        <v>1866</v>
      </c>
      <c r="X1302" s="422">
        <v>311</v>
      </c>
      <c r="Y1302" s="422">
        <v>311</v>
      </c>
      <c r="Z1302" s="422">
        <v>0</v>
      </c>
      <c r="AA1302" s="422">
        <v>311</v>
      </c>
      <c r="AB1302" s="422">
        <v>0</v>
      </c>
      <c r="AC1302" s="422">
        <v>0</v>
      </c>
      <c r="AD1302" s="431">
        <v>0</v>
      </c>
      <c r="AE1302" s="431">
        <v>0</v>
      </c>
      <c r="AF1302" s="431">
        <v>0</v>
      </c>
      <c r="AG1302" s="431">
        <v>0</v>
      </c>
      <c r="AH1302" s="431">
        <v>0</v>
      </c>
      <c r="AI1302" s="431">
        <v>0</v>
      </c>
      <c r="AJ1302" s="431">
        <v>0</v>
      </c>
      <c r="AK1302" s="431">
        <v>0</v>
      </c>
      <c r="AL1302" s="434">
        <v>0</v>
      </c>
      <c r="AM1302" s="433">
        <v>0</v>
      </c>
      <c r="AN1302" s="432">
        <v>0</v>
      </c>
      <c r="AO1302" s="431">
        <v>0</v>
      </c>
      <c r="AP1302" s="433">
        <v>0</v>
      </c>
      <c r="AQ1302" s="431">
        <v>0</v>
      </c>
    </row>
    <row r="1303" spans="1:43" s="62" customFormat="1" ht="12.75" customHeight="1">
      <c r="A1303" s="157">
        <v>1302</v>
      </c>
      <c r="B1303" s="418">
        <v>42350</v>
      </c>
      <c r="C1303" s="415" t="s">
        <v>1321</v>
      </c>
      <c r="D1303" s="415" t="s">
        <v>1251</v>
      </c>
      <c r="E1303" s="261" t="s">
        <v>1325</v>
      </c>
      <c r="F1303" s="261" t="s">
        <v>7104</v>
      </c>
      <c r="G1303" s="60"/>
      <c r="H1303" s="261" t="s">
        <v>7318</v>
      </c>
      <c r="I1303" s="60"/>
      <c r="J1303" s="261" t="s">
        <v>7165</v>
      </c>
      <c r="K1303" s="261" t="s">
        <v>7126</v>
      </c>
      <c r="L1303" s="415" t="s">
        <v>1256</v>
      </c>
      <c r="M1303" s="261" t="s">
        <v>7158</v>
      </c>
      <c r="N1303" s="415" t="s">
        <v>1261</v>
      </c>
      <c r="O1303" s="44">
        <v>1000</v>
      </c>
      <c r="P1303" s="44"/>
      <c r="Q1303" s="396" t="s">
        <v>7384</v>
      </c>
      <c r="R1303" s="422"/>
      <c r="S1303" s="422">
        <v>0</v>
      </c>
      <c r="T1303" s="422">
        <v>0</v>
      </c>
      <c r="U1303" s="422">
        <v>1000</v>
      </c>
      <c r="V1303" s="422">
        <v>0</v>
      </c>
      <c r="W1303" s="422">
        <v>0</v>
      </c>
      <c r="X1303" s="422">
        <v>0</v>
      </c>
      <c r="Y1303" s="422">
        <v>0</v>
      </c>
      <c r="Z1303" s="422">
        <v>0</v>
      </c>
      <c r="AA1303" s="422">
        <v>1000</v>
      </c>
      <c r="AB1303" s="422">
        <v>0</v>
      </c>
      <c r="AC1303" s="422">
        <v>0</v>
      </c>
      <c r="AD1303" s="431">
        <v>0</v>
      </c>
      <c r="AE1303" s="431">
        <v>0</v>
      </c>
      <c r="AF1303" s="431">
        <v>0</v>
      </c>
      <c r="AG1303" s="431">
        <v>0</v>
      </c>
      <c r="AH1303" s="431">
        <v>0</v>
      </c>
      <c r="AI1303" s="431">
        <v>0</v>
      </c>
      <c r="AJ1303" s="431">
        <v>0</v>
      </c>
      <c r="AK1303" s="431">
        <v>0</v>
      </c>
      <c r="AL1303" s="434">
        <v>0</v>
      </c>
      <c r="AM1303" s="433">
        <v>0</v>
      </c>
      <c r="AN1303" s="432">
        <v>0</v>
      </c>
      <c r="AO1303" s="431">
        <v>0</v>
      </c>
      <c r="AP1303" s="433">
        <v>0</v>
      </c>
      <c r="AQ1303" s="431">
        <v>0</v>
      </c>
    </row>
    <row r="1304" spans="1:43" s="62" customFormat="1" ht="12.75" customHeight="1">
      <c r="A1304" s="157">
        <v>1303</v>
      </c>
      <c r="B1304" s="418">
        <v>42350</v>
      </c>
      <c r="C1304" s="261" t="s">
        <v>1321</v>
      </c>
      <c r="D1304" s="415" t="s">
        <v>1251</v>
      </c>
      <c r="E1304" s="261" t="s">
        <v>1321</v>
      </c>
      <c r="F1304" s="430" t="s">
        <v>7089</v>
      </c>
      <c r="G1304" s="359"/>
      <c r="H1304" s="436" t="s">
        <v>7411</v>
      </c>
      <c r="I1304" s="359"/>
      <c r="J1304" s="436" t="s">
        <v>7356</v>
      </c>
      <c r="K1304" s="430" t="s">
        <v>7126</v>
      </c>
      <c r="L1304" s="430" t="s">
        <v>1256</v>
      </c>
      <c r="M1304" s="430" t="s">
        <v>7158</v>
      </c>
      <c r="N1304" s="415" t="s">
        <v>1261</v>
      </c>
      <c r="O1304" s="422">
        <v>25</v>
      </c>
      <c r="P1304" s="422">
        <v>25</v>
      </c>
      <c r="Q1304" s="437" t="s">
        <v>7384</v>
      </c>
      <c r="R1304" s="431"/>
      <c r="S1304" s="422">
        <v>0</v>
      </c>
      <c r="T1304" s="422">
        <v>0</v>
      </c>
      <c r="U1304" s="431">
        <v>25</v>
      </c>
      <c r="V1304" s="431">
        <v>0</v>
      </c>
      <c r="W1304" s="431">
        <v>150</v>
      </c>
      <c r="X1304" s="431">
        <v>25</v>
      </c>
      <c r="Y1304" s="431">
        <v>25</v>
      </c>
      <c r="Z1304" s="431">
        <v>0</v>
      </c>
      <c r="AA1304" s="431">
        <v>25</v>
      </c>
      <c r="AB1304" s="422">
        <v>0</v>
      </c>
      <c r="AC1304" s="422">
        <v>0</v>
      </c>
      <c r="AD1304" s="431">
        <v>0</v>
      </c>
      <c r="AE1304" s="431">
        <v>0</v>
      </c>
      <c r="AF1304" s="431">
        <v>0</v>
      </c>
      <c r="AG1304" s="431">
        <v>0</v>
      </c>
      <c r="AH1304" s="431">
        <v>0</v>
      </c>
      <c r="AI1304" s="431">
        <v>0</v>
      </c>
      <c r="AJ1304" s="431">
        <v>0</v>
      </c>
      <c r="AK1304" s="431">
        <v>0</v>
      </c>
      <c r="AL1304" s="434">
        <v>0</v>
      </c>
      <c r="AM1304" s="433">
        <v>0</v>
      </c>
      <c r="AN1304" s="432">
        <v>0</v>
      </c>
      <c r="AO1304" s="431">
        <v>0</v>
      </c>
      <c r="AP1304" s="433">
        <v>0</v>
      </c>
      <c r="AQ1304" s="431">
        <v>0</v>
      </c>
    </row>
    <row r="1305" spans="1:43" s="62" customFormat="1" ht="12.75" customHeight="1">
      <c r="A1305" s="157">
        <v>1304</v>
      </c>
      <c r="B1305" s="418">
        <v>42351</v>
      </c>
      <c r="C1305" s="415" t="s">
        <v>1321</v>
      </c>
      <c r="D1305" s="415" t="s">
        <v>1251</v>
      </c>
      <c r="E1305" s="261" t="s">
        <v>1321</v>
      </c>
      <c r="F1305" s="261" t="s">
        <v>7101</v>
      </c>
      <c r="G1305" s="60"/>
      <c r="H1305" s="261" t="s">
        <v>7300</v>
      </c>
      <c r="I1305" s="60"/>
      <c r="J1305" s="261" t="s">
        <v>7170</v>
      </c>
      <c r="K1305" s="261" t="s">
        <v>7126</v>
      </c>
      <c r="L1305" s="415" t="s">
        <v>1256</v>
      </c>
      <c r="M1305" s="261" t="s">
        <v>7158</v>
      </c>
      <c r="N1305" s="415" t="s">
        <v>1261</v>
      </c>
      <c r="O1305" s="422">
        <v>400</v>
      </c>
      <c r="P1305" s="422">
        <v>400</v>
      </c>
      <c r="Q1305" s="396" t="s">
        <v>7384</v>
      </c>
      <c r="R1305" s="422"/>
      <c r="S1305" s="422">
        <v>0</v>
      </c>
      <c r="T1305" s="422">
        <v>0</v>
      </c>
      <c r="U1305" s="422">
        <v>400</v>
      </c>
      <c r="V1305" s="422">
        <v>0</v>
      </c>
      <c r="W1305" s="422">
        <v>2400</v>
      </c>
      <c r="X1305" s="422">
        <v>400</v>
      </c>
      <c r="Y1305" s="422">
        <v>400</v>
      </c>
      <c r="Z1305" s="422">
        <v>0</v>
      </c>
      <c r="AA1305" s="422">
        <v>400</v>
      </c>
      <c r="AB1305" s="422">
        <v>0</v>
      </c>
      <c r="AC1305" s="422">
        <v>0</v>
      </c>
      <c r="AD1305" s="431">
        <v>0</v>
      </c>
      <c r="AE1305" s="431">
        <v>0</v>
      </c>
      <c r="AF1305" s="431">
        <v>0</v>
      </c>
      <c r="AG1305" s="431">
        <v>0</v>
      </c>
      <c r="AH1305" s="431">
        <v>0</v>
      </c>
      <c r="AI1305" s="431">
        <v>0</v>
      </c>
      <c r="AJ1305" s="431">
        <v>0</v>
      </c>
      <c r="AK1305" s="431">
        <v>0</v>
      </c>
      <c r="AL1305" s="434">
        <v>0</v>
      </c>
      <c r="AM1305" s="433">
        <v>0</v>
      </c>
      <c r="AN1305" s="432">
        <v>0</v>
      </c>
      <c r="AO1305" s="431">
        <v>0</v>
      </c>
      <c r="AP1305" s="433">
        <v>0</v>
      </c>
      <c r="AQ1305" s="431">
        <v>0</v>
      </c>
    </row>
    <row r="1306" spans="1:43" s="62" customFormat="1" ht="12.75" customHeight="1">
      <c r="A1306" s="157">
        <v>1305</v>
      </c>
      <c r="B1306" s="418">
        <v>42351</v>
      </c>
      <c r="C1306" s="415" t="s">
        <v>1321</v>
      </c>
      <c r="D1306" s="415" t="s">
        <v>1251</v>
      </c>
      <c r="E1306" s="261" t="s">
        <v>1321</v>
      </c>
      <c r="F1306" s="261" t="s">
        <v>7101</v>
      </c>
      <c r="G1306" s="60"/>
      <c r="H1306" s="261" t="s">
        <v>7339</v>
      </c>
      <c r="I1306" s="60"/>
      <c r="J1306" s="261" t="s">
        <v>7170</v>
      </c>
      <c r="K1306" s="261" t="s">
        <v>7126</v>
      </c>
      <c r="L1306" s="415" t="s">
        <v>1256</v>
      </c>
      <c r="M1306" s="261" t="s">
        <v>7158</v>
      </c>
      <c r="N1306" s="415" t="s">
        <v>1261</v>
      </c>
      <c r="O1306" s="422">
        <v>347</v>
      </c>
      <c r="P1306" s="422">
        <v>347</v>
      </c>
      <c r="Q1306" s="396" t="s">
        <v>7384</v>
      </c>
      <c r="R1306" s="422"/>
      <c r="S1306" s="422">
        <v>0</v>
      </c>
      <c r="T1306" s="422">
        <v>0</v>
      </c>
      <c r="U1306" s="422">
        <v>347</v>
      </c>
      <c r="V1306" s="422">
        <v>0</v>
      </c>
      <c r="W1306" s="422">
        <v>2082</v>
      </c>
      <c r="X1306" s="422">
        <v>347</v>
      </c>
      <c r="Y1306" s="422">
        <v>347</v>
      </c>
      <c r="Z1306" s="422">
        <v>0</v>
      </c>
      <c r="AA1306" s="422">
        <v>347</v>
      </c>
      <c r="AB1306" s="422">
        <v>0</v>
      </c>
      <c r="AC1306" s="422">
        <v>0</v>
      </c>
      <c r="AD1306" s="431">
        <v>0</v>
      </c>
      <c r="AE1306" s="431">
        <v>0</v>
      </c>
      <c r="AF1306" s="431">
        <v>0</v>
      </c>
      <c r="AG1306" s="431">
        <v>0</v>
      </c>
      <c r="AH1306" s="431">
        <v>0</v>
      </c>
      <c r="AI1306" s="431">
        <v>0</v>
      </c>
      <c r="AJ1306" s="431">
        <v>0</v>
      </c>
      <c r="AK1306" s="431">
        <v>0</v>
      </c>
      <c r="AL1306" s="434">
        <v>0</v>
      </c>
      <c r="AM1306" s="433">
        <v>0</v>
      </c>
      <c r="AN1306" s="432">
        <v>0</v>
      </c>
      <c r="AO1306" s="431">
        <v>0</v>
      </c>
      <c r="AP1306" s="433">
        <v>0</v>
      </c>
      <c r="AQ1306" s="431">
        <v>0</v>
      </c>
    </row>
    <row r="1307" spans="1:43" s="62" customFormat="1" ht="12.75" customHeight="1">
      <c r="A1307" s="157">
        <v>1306</v>
      </c>
      <c r="B1307" s="418">
        <v>42351</v>
      </c>
      <c r="C1307" s="415" t="s">
        <v>1321</v>
      </c>
      <c r="D1307" s="415" t="s">
        <v>1251</v>
      </c>
      <c r="E1307" s="261" t="s">
        <v>1321</v>
      </c>
      <c r="F1307" s="261" t="s">
        <v>7108</v>
      </c>
      <c r="G1307" s="60"/>
      <c r="H1307" s="261" t="s">
        <v>7369</v>
      </c>
      <c r="I1307" s="60"/>
      <c r="J1307" s="261" t="s">
        <v>1262</v>
      </c>
      <c r="K1307" s="261" t="s">
        <v>7126</v>
      </c>
      <c r="L1307" s="415" t="s">
        <v>1256</v>
      </c>
      <c r="M1307" s="261" t="s">
        <v>7158</v>
      </c>
      <c r="N1307" s="415" t="s">
        <v>1261</v>
      </c>
      <c r="O1307" s="422">
        <v>160</v>
      </c>
      <c r="P1307" s="422">
        <v>160</v>
      </c>
      <c r="Q1307" s="396" t="s">
        <v>7384</v>
      </c>
      <c r="R1307" s="422"/>
      <c r="S1307" s="422">
        <v>0</v>
      </c>
      <c r="T1307" s="422">
        <v>0</v>
      </c>
      <c r="U1307" s="422">
        <v>160</v>
      </c>
      <c r="V1307" s="422">
        <v>0</v>
      </c>
      <c r="W1307" s="422">
        <v>960</v>
      </c>
      <c r="X1307" s="422">
        <v>160</v>
      </c>
      <c r="Y1307" s="422">
        <v>160</v>
      </c>
      <c r="Z1307" s="422">
        <v>0</v>
      </c>
      <c r="AA1307" s="422">
        <v>160</v>
      </c>
      <c r="AB1307" s="422">
        <v>0</v>
      </c>
      <c r="AC1307" s="422">
        <v>0</v>
      </c>
      <c r="AD1307" s="431">
        <v>0</v>
      </c>
      <c r="AE1307" s="431">
        <v>0</v>
      </c>
      <c r="AF1307" s="431">
        <v>0</v>
      </c>
      <c r="AG1307" s="431">
        <v>0</v>
      </c>
      <c r="AH1307" s="431">
        <v>0</v>
      </c>
      <c r="AI1307" s="431">
        <v>0</v>
      </c>
      <c r="AJ1307" s="431">
        <v>0</v>
      </c>
      <c r="AK1307" s="431">
        <v>0</v>
      </c>
      <c r="AL1307" s="434">
        <v>0</v>
      </c>
      <c r="AM1307" s="433">
        <v>0</v>
      </c>
      <c r="AN1307" s="432">
        <v>0</v>
      </c>
      <c r="AO1307" s="431">
        <v>0</v>
      </c>
      <c r="AP1307" s="433">
        <v>0</v>
      </c>
      <c r="AQ1307" s="431">
        <v>0</v>
      </c>
    </row>
    <row r="1308" spans="1:43" s="62" customFormat="1" ht="12.75" customHeight="1">
      <c r="A1308" s="157">
        <v>1307</v>
      </c>
      <c r="B1308" s="418">
        <v>42352</v>
      </c>
      <c r="C1308" s="415" t="s">
        <v>1321</v>
      </c>
      <c r="D1308" s="415" t="s">
        <v>1251</v>
      </c>
      <c r="E1308" s="261" t="s">
        <v>1321</v>
      </c>
      <c r="F1308" s="261" t="s">
        <v>1349</v>
      </c>
      <c r="G1308" s="60"/>
      <c r="H1308" s="261" t="s">
        <v>7280</v>
      </c>
      <c r="I1308" s="60"/>
      <c r="J1308" s="261" t="s">
        <v>1262</v>
      </c>
      <c r="K1308" s="261" t="s">
        <v>7126</v>
      </c>
      <c r="L1308" s="415" t="s">
        <v>1256</v>
      </c>
      <c r="M1308" s="261" t="s">
        <v>7158</v>
      </c>
      <c r="N1308" s="415" t="s">
        <v>1261</v>
      </c>
      <c r="O1308" s="422">
        <v>300</v>
      </c>
      <c r="P1308" s="422">
        <v>300</v>
      </c>
      <c r="Q1308" s="396" t="s">
        <v>7384</v>
      </c>
      <c r="R1308" s="422"/>
      <c r="S1308" s="422">
        <v>0</v>
      </c>
      <c r="T1308" s="422">
        <v>0</v>
      </c>
      <c r="U1308" s="422">
        <v>300</v>
      </c>
      <c r="V1308" s="422">
        <v>0</v>
      </c>
      <c r="W1308" s="422">
        <v>1800</v>
      </c>
      <c r="X1308" s="422">
        <v>300</v>
      </c>
      <c r="Y1308" s="422">
        <v>300</v>
      </c>
      <c r="Z1308" s="422">
        <v>0</v>
      </c>
      <c r="AA1308" s="422">
        <v>300</v>
      </c>
      <c r="AB1308" s="422">
        <v>0</v>
      </c>
      <c r="AC1308" s="422">
        <v>0</v>
      </c>
      <c r="AD1308" s="431">
        <v>0</v>
      </c>
      <c r="AE1308" s="431">
        <v>0</v>
      </c>
      <c r="AF1308" s="431">
        <v>0</v>
      </c>
      <c r="AG1308" s="431">
        <v>0</v>
      </c>
      <c r="AH1308" s="431">
        <v>0</v>
      </c>
      <c r="AI1308" s="431">
        <v>0</v>
      </c>
      <c r="AJ1308" s="431">
        <v>0</v>
      </c>
      <c r="AK1308" s="431">
        <v>0</v>
      </c>
      <c r="AL1308" s="434">
        <v>0</v>
      </c>
      <c r="AM1308" s="433">
        <v>0</v>
      </c>
      <c r="AN1308" s="432">
        <v>0</v>
      </c>
      <c r="AO1308" s="431">
        <v>0</v>
      </c>
      <c r="AP1308" s="433">
        <v>0</v>
      </c>
      <c r="AQ1308" s="431">
        <v>0</v>
      </c>
    </row>
    <row r="1309" spans="1:43" s="62" customFormat="1" ht="12.75" customHeight="1">
      <c r="A1309" s="157">
        <v>1308</v>
      </c>
      <c r="B1309" s="418">
        <v>42352</v>
      </c>
      <c r="C1309" s="415" t="s">
        <v>1321</v>
      </c>
      <c r="D1309" s="415" t="s">
        <v>1251</v>
      </c>
      <c r="E1309" s="261" t="s">
        <v>1321</v>
      </c>
      <c r="F1309" s="261" t="s">
        <v>7097</v>
      </c>
      <c r="G1309" s="60"/>
      <c r="H1309" s="261" t="s">
        <v>7304</v>
      </c>
      <c r="I1309" s="60"/>
      <c r="J1309" s="261" t="s">
        <v>7356</v>
      </c>
      <c r="K1309" s="261" t="s">
        <v>7126</v>
      </c>
      <c r="L1309" s="415" t="s">
        <v>1256</v>
      </c>
      <c r="M1309" s="261" t="s">
        <v>7158</v>
      </c>
      <c r="N1309" s="415" t="s">
        <v>1261</v>
      </c>
      <c r="O1309" s="422">
        <v>230</v>
      </c>
      <c r="P1309" s="422">
        <v>230</v>
      </c>
      <c r="Q1309" s="396" t="s">
        <v>7384</v>
      </c>
      <c r="R1309" s="422"/>
      <c r="S1309" s="422">
        <v>0</v>
      </c>
      <c r="T1309" s="422">
        <v>0</v>
      </c>
      <c r="U1309" s="422">
        <v>230</v>
      </c>
      <c r="V1309" s="422">
        <v>0</v>
      </c>
      <c r="W1309" s="422">
        <v>1380</v>
      </c>
      <c r="X1309" s="422">
        <v>230</v>
      </c>
      <c r="Y1309" s="422">
        <v>230</v>
      </c>
      <c r="Z1309" s="422">
        <v>0</v>
      </c>
      <c r="AA1309" s="422">
        <v>230</v>
      </c>
      <c r="AB1309" s="422">
        <v>0</v>
      </c>
      <c r="AC1309" s="422">
        <v>0</v>
      </c>
      <c r="AD1309" s="431">
        <v>0</v>
      </c>
      <c r="AE1309" s="431">
        <v>0</v>
      </c>
      <c r="AF1309" s="431">
        <v>0</v>
      </c>
      <c r="AG1309" s="431">
        <v>0</v>
      </c>
      <c r="AH1309" s="431">
        <v>0</v>
      </c>
      <c r="AI1309" s="431">
        <v>0</v>
      </c>
      <c r="AJ1309" s="431">
        <v>0</v>
      </c>
      <c r="AK1309" s="431">
        <v>0</v>
      </c>
      <c r="AL1309" s="434">
        <v>0</v>
      </c>
      <c r="AM1309" s="433">
        <v>0</v>
      </c>
      <c r="AN1309" s="432">
        <v>0</v>
      </c>
      <c r="AO1309" s="431">
        <v>0</v>
      </c>
      <c r="AP1309" s="433">
        <v>0</v>
      </c>
      <c r="AQ1309" s="431">
        <v>0</v>
      </c>
    </row>
    <row r="1310" spans="1:43" s="62" customFormat="1" ht="12.75" customHeight="1">
      <c r="A1310" s="157">
        <v>1309</v>
      </c>
      <c r="B1310" s="418">
        <v>42352</v>
      </c>
      <c r="C1310" s="415" t="s">
        <v>1321</v>
      </c>
      <c r="D1310" s="415" t="s">
        <v>1251</v>
      </c>
      <c r="E1310" s="261" t="s">
        <v>1321</v>
      </c>
      <c r="F1310" s="261" t="s">
        <v>7097</v>
      </c>
      <c r="G1310" s="60"/>
      <c r="H1310" s="261" t="s">
        <v>7304</v>
      </c>
      <c r="I1310" s="60"/>
      <c r="J1310" s="261" t="s">
        <v>7168</v>
      </c>
      <c r="K1310" s="261" t="s">
        <v>7126</v>
      </c>
      <c r="L1310" s="415" t="s">
        <v>1256</v>
      </c>
      <c r="M1310" s="261" t="s">
        <v>7158</v>
      </c>
      <c r="N1310" s="415" t="s">
        <v>1261</v>
      </c>
      <c r="O1310" s="422">
        <v>44</v>
      </c>
      <c r="P1310" s="422">
        <v>44</v>
      </c>
      <c r="Q1310" s="396" t="s">
        <v>7384</v>
      </c>
      <c r="R1310" s="422"/>
      <c r="S1310" s="422">
        <v>0</v>
      </c>
      <c r="T1310" s="422">
        <v>0</v>
      </c>
      <c r="U1310" s="422">
        <v>44</v>
      </c>
      <c r="V1310" s="422">
        <v>0</v>
      </c>
      <c r="W1310" s="422">
        <v>264</v>
      </c>
      <c r="X1310" s="422">
        <v>44</v>
      </c>
      <c r="Y1310" s="422">
        <v>44</v>
      </c>
      <c r="Z1310" s="422">
        <v>0</v>
      </c>
      <c r="AA1310" s="422">
        <v>44</v>
      </c>
      <c r="AB1310" s="422">
        <v>0</v>
      </c>
      <c r="AC1310" s="422">
        <v>0</v>
      </c>
      <c r="AD1310" s="431">
        <v>0</v>
      </c>
      <c r="AE1310" s="431">
        <v>0</v>
      </c>
      <c r="AF1310" s="431">
        <v>0</v>
      </c>
      <c r="AG1310" s="431">
        <v>0</v>
      </c>
      <c r="AH1310" s="431">
        <v>0</v>
      </c>
      <c r="AI1310" s="431">
        <v>0</v>
      </c>
      <c r="AJ1310" s="431">
        <v>0</v>
      </c>
      <c r="AK1310" s="431">
        <v>0</v>
      </c>
      <c r="AL1310" s="434">
        <v>0</v>
      </c>
      <c r="AM1310" s="433">
        <v>0</v>
      </c>
      <c r="AN1310" s="432">
        <v>0</v>
      </c>
      <c r="AO1310" s="431">
        <v>0</v>
      </c>
      <c r="AP1310" s="433">
        <v>0</v>
      </c>
      <c r="AQ1310" s="431">
        <v>0</v>
      </c>
    </row>
    <row r="1311" spans="1:43" s="62" customFormat="1" ht="12.75" customHeight="1">
      <c r="A1311" s="157">
        <v>1310</v>
      </c>
      <c r="B1311" s="418">
        <v>42352</v>
      </c>
      <c r="C1311" s="415" t="s">
        <v>1321</v>
      </c>
      <c r="D1311" s="415" t="s">
        <v>1251</v>
      </c>
      <c r="E1311" s="261" t="s">
        <v>1321</v>
      </c>
      <c r="F1311" s="261" t="s">
        <v>7099</v>
      </c>
      <c r="G1311" s="60"/>
      <c r="H1311" s="261" t="s">
        <v>7313</v>
      </c>
      <c r="I1311" s="60"/>
      <c r="J1311" s="261" t="s">
        <v>7356</v>
      </c>
      <c r="K1311" s="261" t="s">
        <v>7126</v>
      </c>
      <c r="L1311" s="415" t="s">
        <v>1256</v>
      </c>
      <c r="M1311" s="261" t="s">
        <v>7158</v>
      </c>
      <c r="N1311" s="415" t="s">
        <v>1261</v>
      </c>
      <c r="O1311" s="422">
        <v>300</v>
      </c>
      <c r="P1311" s="422">
        <v>300</v>
      </c>
      <c r="Q1311" s="396" t="s">
        <v>7384</v>
      </c>
      <c r="R1311" s="422"/>
      <c r="S1311" s="422">
        <v>0</v>
      </c>
      <c r="T1311" s="422">
        <v>0</v>
      </c>
      <c r="U1311" s="422">
        <v>300</v>
      </c>
      <c r="V1311" s="422">
        <v>0</v>
      </c>
      <c r="W1311" s="422">
        <v>1800</v>
      </c>
      <c r="X1311" s="422">
        <v>300</v>
      </c>
      <c r="Y1311" s="422">
        <v>300</v>
      </c>
      <c r="Z1311" s="422">
        <v>0</v>
      </c>
      <c r="AA1311" s="422">
        <v>300</v>
      </c>
      <c r="AB1311" s="422">
        <v>0</v>
      </c>
      <c r="AC1311" s="422">
        <v>0</v>
      </c>
      <c r="AD1311" s="431">
        <v>0</v>
      </c>
      <c r="AE1311" s="431">
        <v>0</v>
      </c>
      <c r="AF1311" s="431">
        <v>0</v>
      </c>
      <c r="AG1311" s="431">
        <v>0</v>
      </c>
      <c r="AH1311" s="431">
        <v>0</v>
      </c>
      <c r="AI1311" s="431">
        <v>0</v>
      </c>
      <c r="AJ1311" s="431">
        <v>0</v>
      </c>
      <c r="AK1311" s="431">
        <v>0</v>
      </c>
      <c r="AL1311" s="434">
        <v>0</v>
      </c>
      <c r="AM1311" s="433">
        <v>0</v>
      </c>
      <c r="AN1311" s="432">
        <v>0</v>
      </c>
      <c r="AO1311" s="431">
        <v>0</v>
      </c>
      <c r="AP1311" s="433">
        <v>0</v>
      </c>
      <c r="AQ1311" s="431">
        <v>0</v>
      </c>
    </row>
    <row r="1312" spans="1:43" s="62" customFormat="1" ht="12.75" customHeight="1">
      <c r="A1312" s="157">
        <v>1311</v>
      </c>
      <c r="B1312" s="418">
        <v>42352</v>
      </c>
      <c r="C1312" s="430" t="s">
        <v>1289</v>
      </c>
      <c r="D1312" s="415" t="s">
        <v>1251</v>
      </c>
      <c r="E1312" s="261" t="s">
        <v>1289</v>
      </c>
      <c r="F1312" s="430" t="s">
        <v>1347</v>
      </c>
      <c r="G1312" s="60"/>
      <c r="H1312" s="430" t="s">
        <v>7091</v>
      </c>
      <c r="I1312" s="60"/>
      <c r="J1312" s="126"/>
      <c r="K1312" s="430" t="s">
        <v>7126</v>
      </c>
      <c r="L1312" s="415" t="s">
        <v>1256</v>
      </c>
      <c r="M1312" s="126" t="s">
        <v>7158</v>
      </c>
      <c r="N1312" s="415" t="s">
        <v>1261</v>
      </c>
      <c r="O1312" s="431">
        <v>260</v>
      </c>
      <c r="P1312" s="431">
        <v>260</v>
      </c>
      <c r="Q1312" s="396"/>
      <c r="R1312" s="422"/>
      <c r="S1312" s="422">
        <v>0</v>
      </c>
      <c r="T1312" s="422">
        <v>0</v>
      </c>
      <c r="U1312" s="431">
        <v>260</v>
      </c>
      <c r="V1312" s="431">
        <v>0</v>
      </c>
      <c r="W1312" s="431">
        <v>1560</v>
      </c>
      <c r="X1312" s="431">
        <v>0</v>
      </c>
      <c r="Y1312" s="431">
        <v>0</v>
      </c>
      <c r="Z1312" s="431">
        <v>0</v>
      </c>
      <c r="AA1312" s="431">
        <v>260</v>
      </c>
      <c r="AB1312" s="431">
        <v>0</v>
      </c>
      <c r="AC1312" s="431">
        <v>260</v>
      </c>
      <c r="AD1312" s="422">
        <v>0</v>
      </c>
      <c r="AE1312" s="422">
        <v>0</v>
      </c>
      <c r="AF1312" s="422">
        <v>0</v>
      </c>
      <c r="AG1312" s="422">
        <v>0</v>
      </c>
      <c r="AH1312" s="422">
        <v>0</v>
      </c>
      <c r="AI1312" s="422">
        <v>0</v>
      </c>
      <c r="AJ1312" s="422">
        <v>0</v>
      </c>
      <c r="AK1312" s="422">
        <v>0</v>
      </c>
      <c r="AL1312" s="432">
        <v>260</v>
      </c>
      <c r="AM1312" s="431">
        <v>260</v>
      </c>
      <c r="AN1312" s="45">
        <v>0</v>
      </c>
      <c r="AO1312" s="422">
        <v>0</v>
      </c>
      <c r="AP1312" s="422">
        <v>0</v>
      </c>
      <c r="AQ1312" s="422">
        <v>0</v>
      </c>
    </row>
    <row r="1313" spans="1:43" s="62" customFormat="1" ht="12.75" customHeight="1">
      <c r="A1313" s="157">
        <v>1312</v>
      </c>
      <c r="B1313" s="418">
        <v>42352</v>
      </c>
      <c r="C1313" s="430" t="s">
        <v>1289</v>
      </c>
      <c r="D1313" s="415" t="s">
        <v>1251</v>
      </c>
      <c r="E1313" s="261" t="s">
        <v>1289</v>
      </c>
      <c r="F1313" s="430" t="s">
        <v>7095</v>
      </c>
      <c r="G1313" s="60"/>
      <c r="H1313" s="430" t="s">
        <v>7096</v>
      </c>
      <c r="I1313" s="60"/>
      <c r="J1313" s="126"/>
      <c r="K1313" s="430" t="s">
        <v>7126</v>
      </c>
      <c r="L1313" s="415" t="s">
        <v>1256</v>
      </c>
      <c r="M1313" s="126" t="s">
        <v>7158</v>
      </c>
      <c r="N1313" s="415" t="s">
        <v>1261</v>
      </c>
      <c r="O1313" s="431">
        <v>150</v>
      </c>
      <c r="P1313" s="431">
        <v>150</v>
      </c>
      <c r="Q1313" s="396"/>
      <c r="R1313" s="422"/>
      <c r="S1313" s="422">
        <v>0</v>
      </c>
      <c r="T1313" s="422">
        <v>0</v>
      </c>
      <c r="U1313" s="431">
        <v>150</v>
      </c>
      <c r="V1313" s="431">
        <v>0</v>
      </c>
      <c r="W1313" s="431">
        <v>900</v>
      </c>
      <c r="X1313" s="431">
        <v>0</v>
      </c>
      <c r="Y1313" s="431">
        <v>0</v>
      </c>
      <c r="Z1313" s="431">
        <v>0</v>
      </c>
      <c r="AA1313" s="431">
        <v>150</v>
      </c>
      <c r="AB1313" s="431">
        <v>0</v>
      </c>
      <c r="AC1313" s="431">
        <v>150</v>
      </c>
      <c r="AD1313" s="422">
        <v>0</v>
      </c>
      <c r="AE1313" s="422">
        <v>0</v>
      </c>
      <c r="AF1313" s="422">
        <v>0</v>
      </c>
      <c r="AG1313" s="422">
        <v>0</v>
      </c>
      <c r="AH1313" s="422">
        <v>0</v>
      </c>
      <c r="AI1313" s="422">
        <v>0</v>
      </c>
      <c r="AJ1313" s="422">
        <v>0</v>
      </c>
      <c r="AK1313" s="422">
        <v>0</v>
      </c>
      <c r="AL1313" s="432">
        <v>150</v>
      </c>
      <c r="AM1313" s="431">
        <v>150</v>
      </c>
      <c r="AN1313" s="45">
        <v>0</v>
      </c>
      <c r="AO1313" s="422">
        <v>0</v>
      </c>
      <c r="AP1313" s="422">
        <v>0</v>
      </c>
      <c r="AQ1313" s="422">
        <v>0</v>
      </c>
    </row>
    <row r="1314" spans="1:43" s="62" customFormat="1" ht="12.75" customHeight="1">
      <c r="A1314" s="157">
        <v>1313</v>
      </c>
      <c r="B1314" s="418">
        <v>42352</v>
      </c>
      <c r="C1314" s="430" t="s">
        <v>1289</v>
      </c>
      <c r="D1314" s="415" t="s">
        <v>1251</v>
      </c>
      <c r="E1314" s="261" t="s">
        <v>1289</v>
      </c>
      <c r="F1314" s="430" t="s">
        <v>7104</v>
      </c>
      <c r="G1314" s="60"/>
      <c r="H1314" s="430" t="s">
        <v>7105</v>
      </c>
      <c r="I1314" s="60"/>
      <c r="J1314" s="126"/>
      <c r="K1314" s="430" t="s">
        <v>7126</v>
      </c>
      <c r="L1314" s="415" t="s">
        <v>1256</v>
      </c>
      <c r="M1314" s="126" t="s">
        <v>7158</v>
      </c>
      <c r="N1314" s="415" t="s">
        <v>1261</v>
      </c>
      <c r="O1314" s="431">
        <v>140</v>
      </c>
      <c r="P1314" s="431">
        <v>140</v>
      </c>
      <c r="Q1314" s="396"/>
      <c r="R1314" s="422"/>
      <c r="S1314" s="422">
        <v>0</v>
      </c>
      <c r="T1314" s="422">
        <v>0</v>
      </c>
      <c r="U1314" s="431">
        <v>140</v>
      </c>
      <c r="V1314" s="431">
        <v>0</v>
      </c>
      <c r="W1314" s="431">
        <v>840</v>
      </c>
      <c r="X1314" s="431">
        <v>0</v>
      </c>
      <c r="Y1314" s="431">
        <v>0</v>
      </c>
      <c r="Z1314" s="431">
        <v>0</v>
      </c>
      <c r="AA1314" s="431">
        <v>140</v>
      </c>
      <c r="AB1314" s="431">
        <v>0</v>
      </c>
      <c r="AC1314" s="431">
        <v>140</v>
      </c>
      <c r="AD1314" s="422">
        <v>0</v>
      </c>
      <c r="AE1314" s="422">
        <v>0</v>
      </c>
      <c r="AF1314" s="422">
        <v>0</v>
      </c>
      <c r="AG1314" s="422">
        <v>0</v>
      </c>
      <c r="AH1314" s="422">
        <v>0</v>
      </c>
      <c r="AI1314" s="422">
        <v>0</v>
      </c>
      <c r="AJ1314" s="422">
        <v>0</v>
      </c>
      <c r="AK1314" s="422">
        <v>0</v>
      </c>
      <c r="AL1314" s="432">
        <v>140</v>
      </c>
      <c r="AM1314" s="431">
        <v>140</v>
      </c>
      <c r="AN1314" s="45">
        <v>0</v>
      </c>
      <c r="AO1314" s="422">
        <v>0</v>
      </c>
      <c r="AP1314" s="422">
        <v>0</v>
      </c>
      <c r="AQ1314" s="422">
        <v>0</v>
      </c>
    </row>
    <row r="1315" spans="1:43" s="62" customFormat="1" ht="12.75" customHeight="1">
      <c r="A1315" s="157">
        <v>1314</v>
      </c>
      <c r="B1315" s="418">
        <v>42353</v>
      </c>
      <c r="C1315" s="415" t="s">
        <v>1321</v>
      </c>
      <c r="D1315" s="415" t="s">
        <v>1251</v>
      </c>
      <c r="E1315" s="261" t="s">
        <v>1308</v>
      </c>
      <c r="F1315" s="261" t="s">
        <v>1347</v>
      </c>
      <c r="G1315" s="60"/>
      <c r="H1315" s="261" t="s">
        <v>7414</v>
      </c>
      <c r="I1315" s="60"/>
      <c r="J1315" s="261" t="s">
        <v>1262</v>
      </c>
      <c r="K1315" s="261" t="s">
        <v>7126</v>
      </c>
      <c r="L1315" s="415" t="s">
        <v>1256</v>
      </c>
      <c r="M1315" s="261" t="s">
        <v>7158</v>
      </c>
      <c r="N1315" s="415" t="s">
        <v>1261</v>
      </c>
      <c r="O1315" s="44">
        <v>40</v>
      </c>
      <c r="P1315" s="44"/>
      <c r="Q1315" s="396" t="s">
        <v>7384</v>
      </c>
      <c r="R1315" s="422"/>
      <c r="S1315" s="422">
        <v>0</v>
      </c>
      <c r="T1315" s="422">
        <v>0</v>
      </c>
      <c r="U1315" s="422">
        <v>0</v>
      </c>
      <c r="V1315" s="422">
        <v>0</v>
      </c>
      <c r="W1315" s="422">
        <v>0</v>
      </c>
      <c r="X1315" s="422">
        <v>0</v>
      </c>
      <c r="Y1315" s="422">
        <v>120</v>
      </c>
      <c r="Z1315" s="422">
        <v>0</v>
      </c>
      <c r="AA1315" s="422">
        <v>0</v>
      </c>
      <c r="AB1315" s="422">
        <v>0</v>
      </c>
      <c r="AC1315" s="422">
        <v>0</v>
      </c>
      <c r="AD1315" s="431">
        <v>0</v>
      </c>
      <c r="AE1315" s="431">
        <v>0</v>
      </c>
      <c r="AF1315" s="431">
        <v>0</v>
      </c>
      <c r="AG1315" s="431">
        <v>0</v>
      </c>
      <c r="AH1315" s="431">
        <v>0</v>
      </c>
      <c r="AI1315" s="431">
        <v>0</v>
      </c>
      <c r="AJ1315" s="431">
        <v>0</v>
      </c>
      <c r="AK1315" s="431">
        <v>0</v>
      </c>
      <c r="AL1315" s="434">
        <v>0</v>
      </c>
      <c r="AM1315" s="433">
        <v>0</v>
      </c>
      <c r="AN1315" s="432">
        <v>0</v>
      </c>
      <c r="AO1315" s="431">
        <v>0</v>
      </c>
      <c r="AP1315" s="433">
        <v>0</v>
      </c>
      <c r="AQ1315" s="431">
        <v>0</v>
      </c>
    </row>
    <row r="1316" spans="1:43" s="62" customFormat="1" ht="12.75" customHeight="1">
      <c r="A1316" s="157">
        <v>1315</v>
      </c>
      <c r="B1316" s="418">
        <v>42353</v>
      </c>
      <c r="C1316" s="415" t="s">
        <v>1321</v>
      </c>
      <c r="D1316" s="415" t="s">
        <v>1251</v>
      </c>
      <c r="E1316" s="261" t="s">
        <v>1308</v>
      </c>
      <c r="F1316" s="261" t="s">
        <v>1347</v>
      </c>
      <c r="G1316" s="60"/>
      <c r="H1316" s="261" t="s">
        <v>7425</v>
      </c>
      <c r="I1316" s="60"/>
      <c r="J1316" s="261" t="s">
        <v>1262</v>
      </c>
      <c r="K1316" s="261" t="s">
        <v>7126</v>
      </c>
      <c r="L1316" s="415" t="s">
        <v>1256</v>
      </c>
      <c r="M1316" s="261" t="s">
        <v>7158</v>
      </c>
      <c r="N1316" s="415" t="s">
        <v>1261</v>
      </c>
      <c r="O1316" s="44">
        <v>350</v>
      </c>
      <c r="P1316" s="44"/>
      <c r="Q1316" s="396" t="s">
        <v>7388</v>
      </c>
      <c r="R1316" s="422"/>
      <c r="S1316" s="422">
        <v>350</v>
      </c>
      <c r="T1316" s="422">
        <v>0</v>
      </c>
      <c r="U1316" s="422">
        <v>0</v>
      </c>
      <c r="V1316" s="422">
        <v>0</v>
      </c>
      <c r="W1316" s="422">
        <v>0</v>
      </c>
      <c r="X1316" s="422">
        <v>0</v>
      </c>
      <c r="Y1316" s="422">
        <v>0</v>
      </c>
      <c r="Z1316" s="422">
        <v>0</v>
      </c>
      <c r="AA1316" s="422">
        <v>0</v>
      </c>
      <c r="AB1316" s="422">
        <v>0</v>
      </c>
      <c r="AC1316" s="422">
        <v>0</v>
      </c>
      <c r="AD1316" s="431">
        <v>0</v>
      </c>
      <c r="AE1316" s="431">
        <v>0</v>
      </c>
      <c r="AF1316" s="431">
        <v>0</v>
      </c>
      <c r="AG1316" s="431">
        <v>0</v>
      </c>
      <c r="AH1316" s="431">
        <v>0</v>
      </c>
      <c r="AI1316" s="431">
        <v>0</v>
      </c>
      <c r="AJ1316" s="431">
        <v>0</v>
      </c>
      <c r="AK1316" s="431">
        <v>0</v>
      </c>
      <c r="AL1316" s="434">
        <v>0</v>
      </c>
      <c r="AM1316" s="433">
        <v>0</v>
      </c>
      <c r="AN1316" s="432">
        <v>0</v>
      </c>
      <c r="AO1316" s="431">
        <v>0</v>
      </c>
      <c r="AP1316" s="433">
        <v>0</v>
      </c>
      <c r="AQ1316" s="431">
        <v>0</v>
      </c>
    </row>
    <row r="1317" spans="1:43" s="62" customFormat="1" ht="12.75" customHeight="1">
      <c r="A1317" s="157">
        <v>1316</v>
      </c>
      <c r="B1317" s="418">
        <v>42353</v>
      </c>
      <c r="C1317" s="415" t="s">
        <v>1321</v>
      </c>
      <c r="D1317" s="415" t="s">
        <v>1251</v>
      </c>
      <c r="E1317" s="261" t="s">
        <v>1308</v>
      </c>
      <c r="F1317" s="261" t="s">
        <v>7095</v>
      </c>
      <c r="G1317" s="60"/>
      <c r="H1317" s="261" t="s">
        <v>7307</v>
      </c>
      <c r="I1317" s="60"/>
      <c r="J1317" s="261" t="s">
        <v>7165</v>
      </c>
      <c r="K1317" s="261" t="s">
        <v>7126</v>
      </c>
      <c r="L1317" s="415" t="s">
        <v>1256</v>
      </c>
      <c r="M1317" s="476" t="s">
        <v>7159</v>
      </c>
      <c r="N1317" s="415" t="s">
        <v>1261</v>
      </c>
      <c r="O1317" s="113">
        <v>1750</v>
      </c>
      <c r="P1317" s="113"/>
      <c r="Q1317" s="396" t="s">
        <v>7384</v>
      </c>
      <c r="R1317" s="113"/>
      <c r="S1317" s="422">
        <v>0</v>
      </c>
      <c r="T1317" s="422">
        <v>0</v>
      </c>
      <c r="U1317" s="422">
        <v>1750</v>
      </c>
      <c r="V1317" s="422">
        <v>0</v>
      </c>
      <c r="W1317" s="422">
        <v>10500</v>
      </c>
      <c r="X1317" s="422">
        <v>0</v>
      </c>
      <c r="Y1317" s="422">
        <v>1750</v>
      </c>
      <c r="Z1317" s="422">
        <v>0</v>
      </c>
      <c r="AA1317" s="422">
        <v>1750</v>
      </c>
      <c r="AB1317" s="422">
        <v>0</v>
      </c>
      <c r="AC1317" s="422">
        <v>0</v>
      </c>
      <c r="AD1317" s="431">
        <v>0</v>
      </c>
      <c r="AE1317" s="431">
        <v>0</v>
      </c>
      <c r="AF1317" s="431">
        <v>0</v>
      </c>
      <c r="AG1317" s="431">
        <v>0</v>
      </c>
      <c r="AH1317" s="431">
        <v>0</v>
      </c>
      <c r="AI1317" s="431">
        <v>0</v>
      </c>
      <c r="AJ1317" s="431">
        <v>0</v>
      </c>
      <c r="AK1317" s="431">
        <v>0</v>
      </c>
      <c r="AL1317" s="434">
        <v>0</v>
      </c>
      <c r="AM1317" s="433">
        <v>0</v>
      </c>
      <c r="AN1317" s="432">
        <v>0</v>
      </c>
      <c r="AO1317" s="431">
        <v>0</v>
      </c>
      <c r="AP1317" s="433">
        <v>0</v>
      </c>
      <c r="AQ1317" s="431">
        <v>0</v>
      </c>
    </row>
    <row r="1318" spans="1:43" s="62" customFormat="1" ht="12.75" customHeight="1">
      <c r="A1318" s="157">
        <v>1317</v>
      </c>
      <c r="B1318" s="418">
        <v>42353</v>
      </c>
      <c r="C1318" s="415" t="s">
        <v>1321</v>
      </c>
      <c r="D1318" s="415" t="s">
        <v>1251</v>
      </c>
      <c r="E1318" s="261" t="s">
        <v>1321</v>
      </c>
      <c r="F1318" s="261" t="s">
        <v>7108</v>
      </c>
      <c r="G1318" s="60"/>
      <c r="H1318" s="261" t="s">
        <v>7369</v>
      </c>
      <c r="I1318" s="60"/>
      <c r="J1318" s="261" t="s">
        <v>1262</v>
      </c>
      <c r="K1318" s="261" t="s">
        <v>7126</v>
      </c>
      <c r="L1318" s="415" t="s">
        <v>1256</v>
      </c>
      <c r="M1318" s="261" t="s">
        <v>7158</v>
      </c>
      <c r="N1318" s="415" t="s">
        <v>1261</v>
      </c>
      <c r="O1318" s="422">
        <v>160</v>
      </c>
      <c r="P1318" s="422">
        <v>160</v>
      </c>
      <c r="Q1318" s="396" t="s">
        <v>7384</v>
      </c>
      <c r="R1318" s="422"/>
      <c r="S1318" s="422">
        <v>0</v>
      </c>
      <c r="T1318" s="422">
        <v>0</v>
      </c>
      <c r="U1318" s="422">
        <v>160</v>
      </c>
      <c r="V1318" s="422">
        <v>0</v>
      </c>
      <c r="W1318" s="422">
        <v>960</v>
      </c>
      <c r="X1318" s="422">
        <v>160</v>
      </c>
      <c r="Y1318" s="422">
        <v>160</v>
      </c>
      <c r="Z1318" s="422">
        <v>0</v>
      </c>
      <c r="AA1318" s="422">
        <v>160</v>
      </c>
      <c r="AB1318" s="422">
        <v>0</v>
      </c>
      <c r="AC1318" s="422">
        <v>0</v>
      </c>
      <c r="AD1318" s="431">
        <v>0</v>
      </c>
      <c r="AE1318" s="431">
        <v>0</v>
      </c>
      <c r="AF1318" s="431">
        <v>0</v>
      </c>
      <c r="AG1318" s="431">
        <v>0</v>
      </c>
      <c r="AH1318" s="431">
        <v>0</v>
      </c>
      <c r="AI1318" s="431">
        <v>0</v>
      </c>
      <c r="AJ1318" s="431">
        <v>0</v>
      </c>
      <c r="AK1318" s="431">
        <v>0</v>
      </c>
      <c r="AL1318" s="434">
        <v>0</v>
      </c>
      <c r="AM1318" s="433">
        <v>0</v>
      </c>
      <c r="AN1318" s="432">
        <v>0</v>
      </c>
      <c r="AO1318" s="431">
        <v>0</v>
      </c>
      <c r="AP1318" s="433">
        <v>0</v>
      </c>
      <c r="AQ1318" s="431">
        <v>0</v>
      </c>
    </row>
    <row r="1319" spans="1:43" s="62" customFormat="1" ht="12.75" customHeight="1">
      <c r="A1319" s="157">
        <v>1318</v>
      </c>
      <c r="B1319" s="418">
        <v>42353</v>
      </c>
      <c r="C1319" s="415" t="s">
        <v>1321</v>
      </c>
      <c r="D1319" s="415" t="s">
        <v>1251</v>
      </c>
      <c r="E1319" s="261" t="s">
        <v>7385</v>
      </c>
      <c r="F1319" s="261" t="s">
        <v>7085</v>
      </c>
      <c r="G1319" s="60"/>
      <c r="H1319" s="261" t="s">
        <v>7302</v>
      </c>
      <c r="I1319" s="60"/>
      <c r="J1319" s="261" t="s">
        <v>1262</v>
      </c>
      <c r="K1319" s="261" t="s">
        <v>7126</v>
      </c>
      <c r="L1319" s="415" t="s">
        <v>1256</v>
      </c>
      <c r="M1319" s="261" t="s">
        <v>7158</v>
      </c>
      <c r="N1319" s="415" t="s">
        <v>1261</v>
      </c>
      <c r="O1319" s="422">
        <v>160</v>
      </c>
      <c r="P1319" s="422">
        <v>160</v>
      </c>
      <c r="Q1319" s="396" t="s">
        <v>7384</v>
      </c>
      <c r="R1319" s="422"/>
      <c r="S1319" s="422">
        <v>0</v>
      </c>
      <c r="T1319" s="422">
        <v>0</v>
      </c>
      <c r="U1319" s="422">
        <v>160</v>
      </c>
      <c r="V1319" s="422">
        <v>0</v>
      </c>
      <c r="W1319" s="422">
        <v>960</v>
      </c>
      <c r="X1319" s="422">
        <v>160</v>
      </c>
      <c r="Y1319" s="422">
        <v>160</v>
      </c>
      <c r="Z1319" s="422">
        <v>0</v>
      </c>
      <c r="AA1319" s="422">
        <v>160</v>
      </c>
      <c r="AB1319" s="422">
        <v>0</v>
      </c>
      <c r="AC1319" s="422">
        <v>0</v>
      </c>
      <c r="AD1319" s="431">
        <v>0</v>
      </c>
      <c r="AE1319" s="431">
        <v>0</v>
      </c>
      <c r="AF1319" s="431">
        <v>0</v>
      </c>
      <c r="AG1319" s="431">
        <v>0</v>
      </c>
      <c r="AH1319" s="431">
        <v>0</v>
      </c>
      <c r="AI1319" s="431">
        <v>0</v>
      </c>
      <c r="AJ1319" s="431">
        <v>0</v>
      </c>
      <c r="AK1319" s="431">
        <v>0</v>
      </c>
      <c r="AL1319" s="434">
        <v>0</v>
      </c>
      <c r="AM1319" s="433">
        <v>0</v>
      </c>
      <c r="AN1319" s="432">
        <v>0</v>
      </c>
      <c r="AO1319" s="431">
        <v>0</v>
      </c>
      <c r="AP1319" s="433">
        <v>0</v>
      </c>
      <c r="AQ1319" s="431">
        <v>0</v>
      </c>
    </row>
    <row r="1320" spans="1:43" s="62" customFormat="1" ht="12.75" customHeight="1">
      <c r="A1320" s="157">
        <v>1319</v>
      </c>
      <c r="B1320" s="418">
        <v>42353</v>
      </c>
      <c r="C1320" s="415" t="s">
        <v>1321</v>
      </c>
      <c r="D1320" s="415" t="s">
        <v>1251</v>
      </c>
      <c r="E1320" s="261" t="s">
        <v>1325</v>
      </c>
      <c r="F1320" s="261" t="s">
        <v>7104</v>
      </c>
      <c r="G1320" s="60"/>
      <c r="H1320" s="261" t="s">
        <v>7424</v>
      </c>
      <c r="I1320" s="60"/>
      <c r="J1320" s="261" t="s">
        <v>7165</v>
      </c>
      <c r="K1320" s="261" t="s">
        <v>7126</v>
      </c>
      <c r="L1320" s="415" t="s">
        <v>1256</v>
      </c>
      <c r="M1320" s="261" t="s">
        <v>7158</v>
      </c>
      <c r="N1320" s="415" t="s">
        <v>1261</v>
      </c>
      <c r="O1320" s="422">
        <v>499</v>
      </c>
      <c r="P1320" s="422">
        <v>499</v>
      </c>
      <c r="Q1320" s="396" t="s">
        <v>7384</v>
      </c>
      <c r="R1320" s="422"/>
      <c r="S1320" s="422">
        <v>0</v>
      </c>
      <c r="T1320" s="422">
        <v>0</v>
      </c>
      <c r="U1320" s="422">
        <v>499</v>
      </c>
      <c r="V1320" s="422">
        <v>0</v>
      </c>
      <c r="W1320" s="422">
        <v>2494</v>
      </c>
      <c r="X1320" s="422">
        <v>468</v>
      </c>
      <c r="Y1320" s="422">
        <v>0</v>
      </c>
      <c r="Z1320" s="422">
        <v>0</v>
      </c>
      <c r="AA1320" s="422">
        <v>499</v>
      </c>
      <c r="AB1320" s="422">
        <v>0</v>
      </c>
      <c r="AC1320" s="422">
        <v>0</v>
      </c>
      <c r="AD1320" s="431">
        <v>0</v>
      </c>
      <c r="AE1320" s="431">
        <v>0</v>
      </c>
      <c r="AF1320" s="431">
        <v>0</v>
      </c>
      <c r="AG1320" s="431">
        <v>0</v>
      </c>
      <c r="AH1320" s="431">
        <v>0</v>
      </c>
      <c r="AI1320" s="431">
        <v>0</v>
      </c>
      <c r="AJ1320" s="431">
        <v>0</v>
      </c>
      <c r="AK1320" s="431">
        <v>0</v>
      </c>
      <c r="AL1320" s="434">
        <v>0</v>
      </c>
      <c r="AM1320" s="433">
        <v>0</v>
      </c>
      <c r="AN1320" s="432">
        <v>0</v>
      </c>
      <c r="AO1320" s="431">
        <v>0</v>
      </c>
      <c r="AP1320" s="433">
        <v>0</v>
      </c>
      <c r="AQ1320" s="431">
        <v>0</v>
      </c>
    </row>
    <row r="1321" spans="1:43" s="62" customFormat="1" ht="12.75" customHeight="1">
      <c r="A1321" s="157">
        <v>1320</v>
      </c>
      <c r="B1321" s="418">
        <v>42353</v>
      </c>
      <c r="C1321" s="415" t="s">
        <v>1321</v>
      </c>
      <c r="D1321" s="415" t="s">
        <v>1251</v>
      </c>
      <c r="E1321" s="261" t="s">
        <v>7265</v>
      </c>
      <c r="F1321" s="261" t="s">
        <v>7120</v>
      </c>
      <c r="G1321" s="60"/>
      <c r="H1321" s="261" t="s">
        <v>7430</v>
      </c>
      <c r="I1321" s="60"/>
      <c r="J1321" s="261" t="s">
        <v>7166</v>
      </c>
      <c r="K1321" s="261" t="s">
        <v>7126</v>
      </c>
      <c r="L1321" s="415" t="s">
        <v>1256</v>
      </c>
      <c r="M1321" s="261" t="s">
        <v>7158</v>
      </c>
      <c r="N1321" s="415" t="s">
        <v>1261</v>
      </c>
      <c r="O1321" s="422">
        <v>200</v>
      </c>
      <c r="P1321" s="422">
        <v>200</v>
      </c>
      <c r="Q1321" s="396" t="s">
        <v>7384</v>
      </c>
      <c r="R1321" s="422"/>
      <c r="S1321" s="422">
        <v>0</v>
      </c>
      <c r="T1321" s="422">
        <v>0</v>
      </c>
      <c r="U1321" s="422">
        <v>200</v>
      </c>
      <c r="V1321" s="422">
        <v>0</v>
      </c>
      <c r="W1321" s="422">
        <v>1200</v>
      </c>
      <c r="X1321" s="422">
        <v>200</v>
      </c>
      <c r="Y1321" s="422">
        <v>200</v>
      </c>
      <c r="Z1321" s="422">
        <v>0</v>
      </c>
      <c r="AA1321" s="422">
        <v>200</v>
      </c>
      <c r="AB1321" s="422">
        <v>0</v>
      </c>
      <c r="AC1321" s="422">
        <v>0</v>
      </c>
      <c r="AD1321" s="431">
        <v>0</v>
      </c>
      <c r="AE1321" s="431">
        <v>0</v>
      </c>
      <c r="AF1321" s="431">
        <v>0</v>
      </c>
      <c r="AG1321" s="431">
        <v>0</v>
      </c>
      <c r="AH1321" s="431">
        <v>0</v>
      </c>
      <c r="AI1321" s="431">
        <v>0</v>
      </c>
      <c r="AJ1321" s="431">
        <v>0</v>
      </c>
      <c r="AK1321" s="431">
        <v>0</v>
      </c>
      <c r="AL1321" s="434">
        <v>0</v>
      </c>
      <c r="AM1321" s="433">
        <v>0</v>
      </c>
      <c r="AN1321" s="432">
        <v>0</v>
      </c>
      <c r="AO1321" s="431">
        <v>0</v>
      </c>
      <c r="AP1321" s="433">
        <v>0</v>
      </c>
      <c r="AQ1321" s="431">
        <v>0</v>
      </c>
    </row>
    <row r="1322" spans="1:43" s="62" customFormat="1" ht="12.75" customHeight="1">
      <c r="A1322" s="157">
        <v>1321</v>
      </c>
      <c r="B1322" s="418">
        <v>42353</v>
      </c>
      <c r="C1322" s="415" t="s">
        <v>1321</v>
      </c>
      <c r="D1322" s="415" t="s">
        <v>1251</v>
      </c>
      <c r="E1322" s="261" t="s">
        <v>1321</v>
      </c>
      <c r="F1322" s="261" t="s">
        <v>7099</v>
      </c>
      <c r="G1322" s="60"/>
      <c r="H1322" s="261" t="s">
        <v>7313</v>
      </c>
      <c r="I1322" s="60"/>
      <c r="J1322" s="261" t="s">
        <v>7356</v>
      </c>
      <c r="K1322" s="261" t="s">
        <v>7126</v>
      </c>
      <c r="L1322" s="415" t="s">
        <v>1256</v>
      </c>
      <c r="M1322" s="261" t="s">
        <v>7158</v>
      </c>
      <c r="N1322" s="415" t="s">
        <v>1261</v>
      </c>
      <c r="O1322" s="422">
        <v>300</v>
      </c>
      <c r="P1322" s="422">
        <v>300</v>
      </c>
      <c r="Q1322" s="396" t="s">
        <v>7384</v>
      </c>
      <c r="R1322" s="422"/>
      <c r="S1322" s="422">
        <v>0</v>
      </c>
      <c r="T1322" s="422">
        <v>0</v>
      </c>
      <c r="U1322" s="422">
        <v>300</v>
      </c>
      <c r="V1322" s="422">
        <v>0</v>
      </c>
      <c r="W1322" s="422">
        <v>1800</v>
      </c>
      <c r="X1322" s="422">
        <v>300</v>
      </c>
      <c r="Y1322" s="422">
        <v>300</v>
      </c>
      <c r="Z1322" s="422">
        <v>0</v>
      </c>
      <c r="AA1322" s="422">
        <v>300</v>
      </c>
      <c r="AB1322" s="422">
        <v>0</v>
      </c>
      <c r="AC1322" s="422">
        <v>0</v>
      </c>
      <c r="AD1322" s="431">
        <v>0</v>
      </c>
      <c r="AE1322" s="431">
        <v>0</v>
      </c>
      <c r="AF1322" s="431">
        <v>0</v>
      </c>
      <c r="AG1322" s="431">
        <v>0</v>
      </c>
      <c r="AH1322" s="431">
        <v>0</v>
      </c>
      <c r="AI1322" s="431">
        <v>0</v>
      </c>
      <c r="AJ1322" s="431">
        <v>0</v>
      </c>
      <c r="AK1322" s="431">
        <v>0</v>
      </c>
      <c r="AL1322" s="434">
        <v>0</v>
      </c>
      <c r="AM1322" s="433">
        <v>0</v>
      </c>
      <c r="AN1322" s="432">
        <v>0</v>
      </c>
      <c r="AO1322" s="431">
        <v>0</v>
      </c>
      <c r="AP1322" s="433">
        <v>0</v>
      </c>
      <c r="AQ1322" s="431">
        <v>0</v>
      </c>
    </row>
    <row r="1323" spans="1:43" s="62" customFormat="1" ht="12.75" customHeight="1">
      <c r="A1323" s="157">
        <v>1322</v>
      </c>
      <c r="B1323" s="418">
        <v>42353</v>
      </c>
      <c r="C1323" s="415" t="s">
        <v>1321</v>
      </c>
      <c r="D1323" s="415" t="s">
        <v>1251</v>
      </c>
      <c r="E1323" s="261" t="s">
        <v>1308</v>
      </c>
      <c r="F1323" s="261" t="s">
        <v>1347</v>
      </c>
      <c r="G1323" s="60"/>
      <c r="H1323" s="261" t="s">
        <v>7425</v>
      </c>
      <c r="I1323" s="60"/>
      <c r="J1323" s="261" t="s">
        <v>1262</v>
      </c>
      <c r="K1323" s="261" t="s">
        <v>7126</v>
      </c>
      <c r="L1323" s="415" t="s">
        <v>1256</v>
      </c>
      <c r="M1323" s="261" t="s">
        <v>7158</v>
      </c>
      <c r="N1323" s="415" t="s">
        <v>1261</v>
      </c>
      <c r="O1323" s="44">
        <v>350</v>
      </c>
      <c r="P1323" s="44"/>
      <c r="Q1323" s="396" t="s">
        <v>7388</v>
      </c>
      <c r="R1323" s="422"/>
      <c r="S1323" s="422">
        <v>350</v>
      </c>
      <c r="T1323" s="422">
        <v>0</v>
      </c>
      <c r="U1323" s="422">
        <v>0</v>
      </c>
      <c r="V1323" s="422">
        <v>0</v>
      </c>
      <c r="W1323" s="422">
        <v>0</v>
      </c>
      <c r="X1323" s="422">
        <v>0</v>
      </c>
      <c r="Y1323" s="422">
        <v>0</v>
      </c>
      <c r="Z1323" s="422">
        <v>0</v>
      </c>
      <c r="AA1323" s="422">
        <v>0</v>
      </c>
      <c r="AB1323" s="422">
        <v>0</v>
      </c>
      <c r="AC1323" s="422">
        <v>0</v>
      </c>
      <c r="AD1323" s="431">
        <v>0</v>
      </c>
      <c r="AE1323" s="431">
        <v>0</v>
      </c>
      <c r="AF1323" s="431">
        <v>0</v>
      </c>
      <c r="AG1323" s="431">
        <v>0</v>
      </c>
      <c r="AH1323" s="431">
        <v>0</v>
      </c>
      <c r="AI1323" s="431">
        <v>0</v>
      </c>
      <c r="AJ1323" s="431">
        <v>0</v>
      </c>
      <c r="AK1323" s="431">
        <v>0</v>
      </c>
      <c r="AL1323" s="434">
        <v>0</v>
      </c>
      <c r="AM1323" s="433">
        <v>0</v>
      </c>
      <c r="AN1323" s="432">
        <v>0</v>
      </c>
      <c r="AO1323" s="431">
        <v>0</v>
      </c>
      <c r="AP1323" s="433">
        <v>0</v>
      </c>
      <c r="AQ1323" s="431">
        <v>0</v>
      </c>
    </row>
    <row r="1324" spans="1:43" s="62" customFormat="1" ht="12.75" customHeight="1">
      <c r="A1324" s="157">
        <v>1323</v>
      </c>
      <c r="B1324" s="418">
        <v>42353</v>
      </c>
      <c r="C1324" s="430" t="s">
        <v>1289</v>
      </c>
      <c r="D1324" s="415" t="s">
        <v>1251</v>
      </c>
      <c r="E1324" s="261" t="s">
        <v>1289</v>
      </c>
      <c r="F1324" s="430" t="s">
        <v>1347</v>
      </c>
      <c r="G1324" s="60"/>
      <c r="H1324" s="430" t="s">
        <v>7091</v>
      </c>
      <c r="I1324" s="60"/>
      <c r="J1324" s="126"/>
      <c r="K1324" s="430" t="s">
        <v>7126</v>
      </c>
      <c r="L1324" s="415" t="s">
        <v>1256</v>
      </c>
      <c r="M1324" s="126" t="s">
        <v>7158</v>
      </c>
      <c r="N1324" s="415" t="s">
        <v>1261</v>
      </c>
      <c r="O1324" s="431">
        <v>260</v>
      </c>
      <c r="P1324" s="431">
        <v>260</v>
      </c>
      <c r="Q1324" s="396"/>
      <c r="R1324" s="422"/>
      <c r="S1324" s="422">
        <v>0</v>
      </c>
      <c r="T1324" s="422">
        <v>0</v>
      </c>
      <c r="U1324" s="431">
        <v>260</v>
      </c>
      <c r="V1324" s="431">
        <v>0</v>
      </c>
      <c r="W1324" s="431">
        <v>1560</v>
      </c>
      <c r="X1324" s="431">
        <v>0</v>
      </c>
      <c r="Y1324" s="431">
        <v>0</v>
      </c>
      <c r="Z1324" s="431">
        <v>0</v>
      </c>
      <c r="AA1324" s="431">
        <v>260</v>
      </c>
      <c r="AB1324" s="431">
        <v>0</v>
      </c>
      <c r="AC1324" s="431">
        <v>260</v>
      </c>
      <c r="AD1324" s="422">
        <v>0</v>
      </c>
      <c r="AE1324" s="422">
        <v>0</v>
      </c>
      <c r="AF1324" s="422">
        <v>0</v>
      </c>
      <c r="AG1324" s="422">
        <v>0</v>
      </c>
      <c r="AH1324" s="422">
        <v>0</v>
      </c>
      <c r="AI1324" s="422">
        <v>0</v>
      </c>
      <c r="AJ1324" s="422">
        <v>0</v>
      </c>
      <c r="AK1324" s="422">
        <v>0</v>
      </c>
      <c r="AL1324" s="432">
        <v>260</v>
      </c>
      <c r="AM1324" s="431">
        <v>260</v>
      </c>
      <c r="AN1324" s="45">
        <v>0</v>
      </c>
      <c r="AO1324" s="422">
        <v>0</v>
      </c>
      <c r="AP1324" s="422">
        <v>0</v>
      </c>
      <c r="AQ1324" s="422">
        <v>0</v>
      </c>
    </row>
    <row r="1325" spans="1:43" s="62" customFormat="1" ht="12.75" customHeight="1">
      <c r="A1325" s="157">
        <v>1324</v>
      </c>
      <c r="B1325" s="418">
        <v>42353</v>
      </c>
      <c r="C1325" s="430" t="s">
        <v>1289</v>
      </c>
      <c r="D1325" s="415" t="s">
        <v>1251</v>
      </c>
      <c r="E1325" s="261" t="s">
        <v>1289</v>
      </c>
      <c r="F1325" s="430" t="s">
        <v>7095</v>
      </c>
      <c r="G1325" s="60"/>
      <c r="H1325" s="430" t="s">
        <v>7096</v>
      </c>
      <c r="I1325" s="60"/>
      <c r="J1325" s="126"/>
      <c r="K1325" s="430" t="s">
        <v>7126</v>
      </c>
      <c r="L1325" s="415" t="s">
        <v>1256</v>
      </c>
      <c r="M1325" s="126" t="s">
        <v>7158</v>
      </c>
      <c r="N1325" s="415" t="s">
        <v>1261</v>
      </c>
      <c r="O1325" s="431">
        <v>175</v>
      </c>
      <c r="P1325" s="431">
        <v>175</v>
      </c>
      <c r="Q1325" s="396"/>
      <c r="R1325" s="422"/>
      <c r="S1325" s="422">
        <v>0</v>
      </c>
      <c r="T1325" s="422">
        <v>0</v>
      </c>
      <c r="U1325" s="431">
        <v>175</v>
      </c>
      <c r="V1325" s="431">
        <v>0</v>
      </c>
      <c r="W1325" s="431">
        <v>1050</v>
      </c>
      <c r="X1325" s="431">
        <v>0</v>
      </c>
      <c r="Y1325" s="431">
        <v>0</v>
      </c>
      <c r="Z1325" s="431">
        <v>0</v>
      </c>
      <c r="AA1325" s="431">
        <v>175</v>
      </c>
      <c r="AB1325" s="431">
        <v>0</v>
      </c>
      <c r="AC1325" s="431">
        <v>175</v>
      </c>
      <c r="AD1325" s="422">
        <v>0</v>
      </c>
      <c r="AE1325" s="422">
        <v>0</v>
      </c>
      <c r="AF1325" s="422">
        <v>0</v>
      </c>
      <c r="AG1325" s="422">
        <v>0</v>
      </c>
      <c r="AH1325" s="422">
        <v>0</v>
      </c>
      <c r="AI1325" s="422">
        <v>0</v>
      </c>
      <c r="AJ1325" s="422">
        <v>0</v>
      </c>
      <c r="AK1325" s="422">
        <v>0</v>
      </c>
      <c r="AL1325" s="432">
        <v>175</v>
      </c>
      <c r="AM1325" s="431">
        <v>175</v>
      </c>
      <c r="AN1325" s="45">
        <v>0</v>
      </c>
      <c r="AO1325" s="422">
        <v>0</v>
      </c>
      <c r="AP1325" s="422">
        <v>0</v>
      </c>
      <c r="AQ1325" s="422">
        <v>0</v>
      </c>
    </row>
    <row r="1326" spans="1:43" s="62" customFormat="1" ht="12.75" customHeight="1">
      <c r="A1326" s="157">
        <v>1325</v>
      </c>
      <c r="B1326" s="418">
        <v>42353</v>
      </c>
      <c r="C1326" s="430" t="s">
        <v>1289</v>
      </c>
      <c r="D1326" s="415" t="s">
        <v>1251</v>
      </c>
      <c r="E1326" s="261" t="s">
        <v>1289</v>
      </c>
      <c r="F1326" s="430" t="s">
        <v>7104</v>
      </c>
      <c r="G1326" s="60"/>
      <c r="H1326" s="430" t="s">
        <v>7105</v>
      </c>
      <c r="I1326" s="60"/>
      <c r="J1326" s="126"/>
      <c r="K1326" s="430" t="s">
        <v>7126</v>
      </c>
      <c r="L1326" s="415" t="s">
        <v>1256</v>
      </c>
      <c r="M1326" s="126" t="s">
        <v>7158</v>
      </c>
      <c r="N1326" s="415" t="s">
        <v>1261</v>
      </c>
      <c r="O1326" s="431">
        <v>140</v>
      </c>
      <c r="P1326" s="431">
        <v>140</v>
      </c>
      <c r="Q1326" s="396"/>
      <c r="R1326" s="422"/>
      <c r="S1326" s="422">
        <v>0</v>
      </c>
      <c r="T1326" s="422">
        <v>0</v>
      </c>
      <c r="U1326" s="431">
        <v>140</v>
      </c>
      <c r="V1326" s="431">
        <v>0</v>
      </c>
      <c r="W1326" s="431">
        <v>840</v>
      </c>
      <c r="X1326" s="431">
        <v>0</v>
      </c>
      <c r="Y1326" s="431">
        <v>0</v>
      </c>
      <c r="Z1326" s="431">
        <v>0</v>
      </c>
      <c r="AA1326" s="431">
        <v>140</v>
      </c>
      <c r="AB1326" s="431">
        <v>0</v>
      </c>
      <c r="AC1326" s="431">
        <v>140</v>
      </c>
      <c r="AD1326" s="422">
        <v>0</v>
      </c>
      <c r="AE1326" s="422">
        <v>0</v>
      </c>
      <c r="AF1326" s="422">
        <v>0</v>
      </c>
      <c r="AG1326" s="422">
        <v>0</v>
      </c>
      <c r="AH1326" s="422">
        <v>0</v>
      </c>
      <c r="AI1326" s="422">
        <v>0</v>
      </c>
      <c r="AJ1326" s="422">
        <v>0</v>
      </c>
      <c r="AK1326" s="422">
        <v>0</v>
      </c>
      <c r="AL1326" s="432">
        <v>140</v>
      </c>
      <c r="AM1326" s="431">
        <v>140</v>
      </c>
      <c r="AN1326" s="45">
        <v>0</v>
      </c>
      <c r="AO1326" s="422">
        <v>0</v>
      </c>
      <c r="AP1326" s="422">
        <v>0</v>
      </c>
      <c r="AQ1326" s="422">
        <v>0</v>
      </c>
    </row>
    <row r="1327" spans="1:43" s="62" customFormat="1" ht="12.75" customHeight="1">
      <c r="A1327" s="157">
        <v>1326</v>
      </c>
      <c r="B1327" s="418">
        <v>42353</v>
      </c>
      <c r="C1327" s="261" t="s">
        <v>1321</v>
      </c>
      <c r="D1327" s="415" t="s">
        <v>1251</v>
      </c>
      <c r="E1327" s="261" t="s">
        <v>1321</v>
      </c>
      <c r="F1327" s="430" t="s">
        <v>7089</v>
      </c>
      <c r="G1327" s="359"/>
      <c r="H1327" s="436" t="s">
        <v>7411</v>
      </c>
      <c r="I1327" s="359"/>
      <c r="J1327" s="436" t="s">
        <v>7356</v>
      </c>
      <c r="K1327" s="430" t="s">
        <v>7126</v>
      </c>
      <c r="L1327" s="430" t="s">
        <v>1256</v>
      </c>
      <c r="M1327" s="430" t="s">
        <v>7158</v>
      </c>
      <c r="N1327" s="415" t="s">
        <v>1261</v>
      </c>
      <c r="O1327" s="422">
        <v>54</v>
      </c>
      <c r="P1327" s="422">
        <v>54</v>
      </c>
      <c r="Q1327" s="437" t="s">
        <v>7384</v>
      </c>
      <c r="R1327" s="431"/>
      <c r="S1327" s="422">
        <v>0</v>
      </c>
      <c r="T1327" s="422">
        <v>0</v>
      </c>
      <c r="U1327" s="431">
        <v>54</v>
      </c>
      <c r="V1327" s="431">
        <v>0</v>
      </c>
      <c r="W1327" s="431">
        <v>324</v>
      </c>
      <c r="X1327" s="431">
        <v>54</v>
      </c>
      <c r="Y1327" s="431">
        <v>54</v>
      </c>
      <c r="Z1327" s="431">
        <v>0</v>
      </c>
      <c r="AA1327" s="431">
        <v>54</v>
      </c>
      <c r="AB1327" s="422">
        <v>0</v>
      </c>
      <c r="AC1327" s="422">
        <v>0</v>
      </c>
      <c r="AD1327" s="431">
        <v>0</v>
      </c>
      <c r="AE1327" s="431">
        <v>0</v>
      </c>
      <c r="AF1327" s="431">
        <v>0</v>
      </c>
      <c r="AG1327" s="431">
        <v>0</v>
      </c>
      <c r="AH1327" s="431">
        <v>0</v>
      </c>
      <c r="AI1327" s="431">
        <v>0</v>
      </c>
      <c r="AJ1327" s="431">
        <v>0</v>
      </c>
      <c r="AK1327" s="431">
        <v>0</v>
      </c>
      <c r="AL1327" s="434">
        <v>0</v>
      </c>
      <c r="AM1327" s="433">
        <v>0</v>
      </c>
      <c r="AN1327" s="432">
        <v>0</v>
      </c>
      <c r="AO1327" s="431">
        <v>0</v>
      </c>
      <c r="AP1327" s="433">
        <v>0</v>
      </c>
      <c r="AQ1327" s="431">
        <v>0</v>
      </c>
    </row>
    <row r="1328" spans="1:43" s="62" customFormat="1" ht="12.75" customHeight="1">
      <c r="A1328" s="157">
        <v>1327</v>
      </c>
      <c r="B1328" s="418">
        <v>42354</v>
      </c>
      <c r="C1328" s="415" t="s">
        <v>1321</v>
      </c>
      <c r="D1328" s="415" t="s">
        <v>1251</v>
      </c>
      <c r="E1328" s="261" t="s">
        <v>1321</v>
      </c>
      <c r="F1328" s="261" t="s">
        <v>1349</v>
      </c>
      <c r="G1328" s="60"/>
      <c r="H1328" s="261" t="s">
        <v>7280</v>
      </c>
      <c r="I1328" s="60"/>
      <c r="J1328" s="261" t="s">
        <v>1262</v>
      </c>
      <c r="K1328" s="261" t="s">
        <v>7126</v>
      </c>
      <c r="L1328" s="415" t="s">
        <v>1256</v>
      </c>
      <c r="M1328" s="261" t="s">
        <v>7158</v>
      </c>
      <c r="N1328" s="415" t="s">
        <v>1261</v>
      </c>
      <c r="O1328" s="422">
        <v>125</v>
      </c>
      <c r="P1328" s="422">
        <v>125</v>
      </c>
      <c r="Q1328" s="396" t="s">
        <v>7384</v>
      </c>
      <c r="R1328" s="422"/>
      <c r="S1328" s="422">
        <v>0</v>
      </c>
      <c r="T1328" s="422">
        <v>0</v>
      </c>
      <c r="U1328" s="422">
        <v>125</v>
      </c>
      <c r="V1328" s="422">
        <v>0</v>
      </c>
      <c r="W1328" s="422">
        <v>750</v>
      </c>
      <c r="X1328" s="422">
        <v>125</v>
      </c>
      <c r="Y1328" s="422">
        <v>125</v>
      </c>
      <c r="Z1328" s="422">
        <v>0</v>
      </c>
      <c r="AA1328" s="422">
        <v>125</v>
      </c>
      <c r="AB1328" s="422">
        <v>0</v>
      </c>
      <c r="AC1328" s="422">
        <v>0</v>
      </c>
      <c r="AD1328" s="431">
        <v>0</v>
      </c>
      <c r="AE1328" s="431">
        <v>0</v>
      </c>
      <c r="AF1328" s="431">
        <v>0</v>
      </c>
      <c r="AG1328" s="431">
        <v>0</v>
      </c>
      <c r="AH1328" s="431">
        <v>0</v>
      </c>
      <c r="AI1328" s="431">
        <v>0</v>
      </c>
      <c r="AJ1328" s="431">
        <v>0</v>
      </c>
      <c r="AK1328" s="431">
        <v>0</v>
      </c>
      <c r="AL1328" s="434">
        <v>0</v>
      </c>
      <c r="AM1328" s="433">
        <v>0</v>
      </c>
      <c r="AN1328" s="432">
        <v>0</v>
      </c>
      <c r="AO1328" s="431">
        <v>0</v>
      </c>
      <c r="AP1328" s="433">
        <v>0</v>
      </c>
      <c r="AQ1328" s="431">
        <v>0</v>
      </c>
    </row>
    <row r="1329" spans="1:43" s="62" customFormat="1" ht="12.75" customHeight="1">
      <c r="A1329" s="157">
        <v>1328</v>
      </c>
      <c r="B1329" s="418">
        <v>42354</v>
      </c>
      <c r="C1329" s="415" t="s">
        <v>1321</v>
      </c>
      <c r="D1329" s="415" t="s">
        <v>1251</v>
      </c>
      <c r="E1329" s="261" t="s">
        <v>1321</v>
      </c>
      <c r="F1329" s="261" t="s">
        <v>1349</v>
      </c>
      <c r="G1329" s="60"/>
      <c r="H1329" s="261" t="s">
        <v>7280</v>
      </c>
      <c r="I1329" s="60"/>
      <c r="J1329" s="261" t="s">
        <v>1262</v>
      </c>
      <c r="K1329" s="261" t="s">
        <v>7126</v>
      </c>
      <c r="L1329" s="415" t="s">
        <v>1256</v>
      </c>
      <c r="M1329" s="261" t="s">
        <v>7158</v>
      </c>
      <c r="N1329" s="415" t="s">
        <v>1261</v>
      </c>
      <c r="O1329" s="422">
        <v>75</v>
      </c>
      <c r="P1329" s="422">
        <v>75</v>
      </c>
      <c r="Q1329" s="396" t="s">
        <v>7384</v>
      </c>
      <c r="R1329" s="422"/>
      <c r="S1329" s="422">
        <v>0</v>
      </c>
      <c r="T1329" s="422">
        <v>0</v>
      </c>
      <c r="U1329" s="422">
        <v>75</v>
      </c>
      <c r="V1329" s="422">
        <v>0</v>
      </c>
      <c r="W1329" s="422">
        <v>450</v>
      </c>
      <c r="X1329" s="422">
        <v>75</v>
      </c>
      <c r="Y1329" s="422">
        <v>75</v>
      </c>
      <c r="Z1329" s="422">
        <v>0</v>
      </c>
      <c r="AA1329" s="422">
        <v>75</v>
      </c>
      <c r="AB1329" s="422">
        <v>0</v>
      </c>
      <c r="AC1329" s="422">
        <v>0</v>
      </c>
      <c r="AD1329" s="431">
        <v>0</v>
      </c>
      <c r="AE1329" s="431">
        <v>0</v>
      </c>
      <c r="AF1329" s="431">
        <v>0</v>
      </c>
      <c r="AG1329" s="431">
        <v>0</v>
      </c>
      <c r="AH1329" s="431">
        <v>0</v>
      </c>
      <c r="AI1329" s="431">
        <v>0</v>
      </c>
      <c r="AJ1329" s="431">
        <v>0</v>
      </c>
      <c r="AK1329" s="431">
        <v>0</v>
      </c>
      <c r="AL1329" s="434">
        <v>0</v>
      </c>
      <c r="AM1329" s="433">
        <v>0</v>
      </c>
      <c r="AN1329" s="432">
        <v>0</v>
      </c>
      <c r="AO1329" s="431">
        <v>0</v>
      </c>
      <c r="AP1329" s="433">
        <v>0</v>
      </c>
      <c r="AQ1329" s="431">
        <v>0</v>
      </c>
    </row>
    <row r="1330" spans="1:43" s="62" customFormat="1" ht="12.75" customHeight="1">
      <c r="A1330" s="157">
        <v>1329</v>
      </c>
      <c r="B1330" s="418">
        <v>42354</v>
      </c>
      <c r="C1330" s="415" t="s">
        <v>1321</v>
      </c>
      <c r="D1330" s="415" t="s">
        <v>1251</v>
      </c>
      <c r="E1330" s="261" t="s">
        <v>1321</v>
      </c>
      <c r="F1330" s="261" t="s">
        <v>1349</v>
      </c>
      <c r="G1330" s="60"/>
      <c r="H1330" s="261" t="s">
        <v>7280</v>
      </c>
      <c r="I1330" s="60"/>
      <c r="J1330" s="261" t="s">
        <v>1262</v>
      </c>
      <c r="K1330" s="261" t="s">
        <v>7126</v>
      </c>
      <c r="L1330" s="415" t="s">
        <v>1256</v>
      </c>
      <c r="M1330" s="261" t="s">
        <v>7158</v>
      </c>
      <c r="N1330" s="415" t="s">
        <v>1261</v>
      </c>
      <c r="O1330" s="422">
        <v>264</v>
      </c>
      <c r="P1330" s="422">
        <v>264</v>
      </c>
      <c r="Q1330" s="396" t="s">
        <v>7384</v>
      </c>
      <c r="R1330" s="422"/>
      <c r="S1330" s="422">
        <v>0</v>
      </c>
      <c r="T1330" s="422">
        <v>0</v>
      </c>
      <c r="U1330" s="422">
        <v>264</v>
      </c>
      <c r="V1330" s="422">
        <v>0</v>
      </c>
      <c r="W1330" s="422">
        <v>1584</v>
      </c>
      <c r="X1330" s="422">
        <v>264</v>
      </c>
      <c r="Y1330" s="422">
        <v>264</v>
      </c>
      <c r="Z1330" s="422">
        <v>0</v>
      </c>
      <c r="AA1330" s="422">
        <v>264</v>
      </c>
      <c r="AB1330" s="422">
        <v>0</v>
      </c>
      <c r="AC1330" s="422">
        <v>0</v>
      </c>
      <c r="AD1330" s="431">
        <v>0</v>
      </c>
      <c r="AE1330" s="431">
        <v>0</v>
      </c>
      <c r="AF1330" s="431">
        <v>0</v>
      </c>
      <c r="AG1330" s="431">
        <v>0</v>
      </c>
      <c r="AH1330" s="431">
        <v>0</v>
      </c>
      <c r="AI1330" s="431">
        <v>0</v>
      </c>
      <c r="AJ1330" s="431">
        <v>0</v>
      </c>
      <c r="AK1330" s="431">
        <v>0</v>
      </c>
      <c r="AL1330" s="434">
        <v>0</v>
      </c>
      <c r="AM1330" s="433">
        <v>0</v>
      </c>
      <c r="AN1330" s="432">
        <v>0</v>
      </c>
      <c r="AO1330" s="431">
        <v>0</v>
      </c>
      <c r="AP1330" s="433">
        <v>0</v>
      </c>
      <c r="AQ1330" s="431">
        <v>0</v>
      </c>
    </row>
    <row r="1331" spans="1:43" s="62" customFormat="1" ht="12.75" customHeight="1">
      <c r="A1331" s="157">
        <v>1330</v>
      </c>
      <c r="B1331" s="418">
        <v>42354</v>
      </c>
      <c r="C1331" s="415" t="s">
        <v>1321</v>
      </c>
      <c r="D1331" s="415" t="s">
        <v>1251</v>
      </c>
      <c r="E1331" s="261" t="s">
        <v>1321</v>
      </c>
      <c r="F1331" s="261" t="s">
        <v>7097</v>
      </c>
      <c r="G1331" s="60"/>
      <c r="H1331" s="261" t="s">
        <v>7304</v>
      </c>
      <c r="I1331" s="60"/>
      <c r="J1331" s="261" t="s">
        <v>7166</v>
      </c>
      <c r="K1331" s="261" t="s">
        <v>7126</v>
      </c>
      <c r="L1331" s="415" t="s">
        <v>1256</v>
      </c>
      <c r="M1331" s="261" t="s">
        <v>7158</v>
      </c>
      <c r="N1331" s="415" t="s">
        <v>1261</v>
      </c>
      <c r="O1331" s="422">
        <v>39</v>
      </c>
      <c r="P1331" s="422">
        <v>39</v>
      </c>
      <c r="Q1331" s="396" t="s">
        <v>7384</v>
      </c>
      <c r="R1331" s="422"/>
      <c r="S1331" s="422">
        <v>0</v>
      </c>
      <c r="T1331" s="422">
        <v>0</v>
      </c>
      <c r="U1331" s="422">
        <v>39</v>
      </c>
      <c r="V1331" s="422">
        <v>0</v>
      </c>
      <c r="W1331" s="422">
        <v>234</v>
      </c>
      <c r="X1331" s="422">
        <v>39</v>
      </c>
      <c r="Y1331" s="422">
        <v>39</v>
      </c>
      <c r="Z1331" s="422">
        <v>0</v>
      </c>
      <c r="AA1331" s="422">
        <v>39</v>
      </c>
      <c r="AB1331" s="422">
        <v>0</v>
      </c>
      <c r="AC1331" s="422">
        <v>0</v>
      </c>
      <c r="AD1331" s="431">
        <v>0</v>
      </c>
      <c r="AE1331" s="431">
        <v>0</v>
      </c>
      <c r="AF1331" s="431">
        <v>0</v>
      </c>
      <c r="AG1331" s="431">
        <v>0</v>
      </c>
      <c r="AH1331" s="431">
        <v>0</v>
      </c>
      <c r="AI1331" s="431">
        <v>0</v>
      </c>
      <c r="AJ1331" s="431">
        <v>0</v>
      </c>
      <c r="AK1331" s="431">
        <v>0</v>
      </c>
      <c r="AL1331" s="434">
        <v>0</v>
      </c>
      <c r="AM1331" s="433">
        <v>0</v>
      </c>
      <c r="AN1331" s="432">
        <v>0</v>
      </c>
      <c r="AO1331" s="431">
        <v>0</v>
      </c>
      <c r="AP1331" s="433">
        <v>0</v>
      </c>
      <c r="AQ1331" s="431">
        <v>0</v>
      </c>
    </row>
    <row r="1332" spans="1:43" s="62" customFormat="1" ht="12.75" customHeight="1">
      <c r="A1332" s="157">
        <v>1331</v>
      </c>
      <c r="B1332" s="418">
        <v>42354</v>
      </c>
      <c r="C1332" s="415" t="s">
        <v>1321</v>
      </c>
      <c r="D1332" s="415" t="s">
        <v>1251</v>
      </c>
      <c r="E1332" s="261" t="s">
        <v>1321</v>
      </c>
      <c r="F1332" s="261" t="s">
        <v>7097</v>
      </c>
      <c r="G1332" s="60"/>
      <c r="H1332" s="261" t="s">
        <v>7304</v>
      </c>
      <c r="I1332" s="60"/>
      <c r="J1332" s="261" t="s">
        <v>7166</v>
      </c>
      <c r="K1332" s="261" t="s">
        <v>7126</v>
      </c>
      <c r="L1332" s="415" t="s">
        <v>1256</v>
      </c>
      <c r="M1332" s="261" t="s">
        <v>7158</v>
      </c>
      <c r="N1332" s="415" t="s">
        <v>1261</v>
      </c>
      <c r="O1332" s="422">
        <v>129</v>
      </c>
      <c r="P1332" s="422">
        <v>129</v>
      </c>
      <c r="Q1332" s="396" t="s">
        <v>7384</v>
      </c>
      <c r="R1332" s="422"/>
      <c r="S1332" s="422">
        <v>0</v>
      </c>
      <c r="T1332" s="422">
        <v>0</v>
      </c>
      <c r="U1332" s="422">
        <v>129</v>
      </c>
      <c r="V1332" s="422">
        <v>0</v>
      </c>
      <c r="W1332" s="422">
        <v>774</v>
      </c>
      <c r="X1332" s="422">
        <v>129</v>
      </c>
      <c r="Y1332" s="422">
        <v>129</v>
      </c>
      <c r="Z1332" s="422">
        <v>0</v>
      </c>
      <c r="AA1332" s="422">
        <v>129</v>
      </c>
      <c r="AB1332" s="422">
        <v>0</v>
      </c>
      <c r="AC1332" s="422">
        <v>0</v>
      </c>
      <c r="AD1332" s="431">
        <v>0</v>
      </c>
      <c r="AE1332" s="431">
        <v>0</v>
      </c>
      <c r="AF1332" s="431">
        <v>0</v>
      </c>
      <c r="AG1332" s="431">
        <v>0</v>
      </c>
      <c r="AH1332" s="431">
        <v>0</v>
      </c>
      <c r="AI1332" s="431">
        <v>0</v>
      </c>
      <c r="AJ1332" s="431">
        <v>0</v>
      </c>
      <c r="AK1332" s="431">
        <v>0</v>
      </c>
      <c r="AL1332" s="434">
        <v>0</v>
      </c>
      <c r="AM1332" s="433">
        <v>0</v>
      </c>
      <c r="AN1332" s="432">
        <v>0</v>
      </c>
      <c r="AO1332" s="431">
        <v>0</v>
      </c>
      <c r="AP1332" s="433">
        <v>0</v>
      </c>
      <c r="AQ1332" s="431">
        <v>0</v>
      </c>
    </row>
    <row r="1333" spans="1:43" s="62" customFormat="1" ht="12.75" customHeight="1">
      <c r="A1333" s="157">
        <v>1332</v>
      </c>
      <c r="B1333" s="418">
        <v>42354</v>
      </c>
      <c r="C1333" s="415" t="s">
        <v>1321</v>
      </c>
      <c r="D1333" s="415" t="s">
        <v>1251</v>
      </c>
      <c r="E1333" s="261" t="s">
        <v>7385</v>
      </c>
      <c r="F1333" s="261" t="s">
        <v>7082</v>
      </c>
      <c r="G1333" s="60"/>
      <c r="H1333" s="261" t="s">
        <v>7310</v>
      </c>
      <c r="I1333" s="60"/>
      <c r="J1333" s="261" t="s">
        <v>7165</v>
      </c>
      <c r="K1333" s="261" t="s">
        <v>7126</v>
      </c>
      <c r="L1333" s="415" t="s">
        <v>1256</v>
      </c>
      <c r="M1333" s="261" t="s">
        <v>7158</v>
      </c>
      <c r="N1333" s="415" t="s">
        <v>1261</v>
      </c>
      <c r="O1333" s="422">
        <v>410</v>
      </c>
      <c r="P1333" s="422">
        <v>410</v>
      </c>
      <c r="Q1333" s="396" t="s">
        <v>7384</v>
      </c>
      <c r="R1333" s="422"/>
      <c r="S1333" s="422">
        <v>0</v>
      </c>
      <c r="T1333" s="422">
        <v>0</v>
      </c>
      <c r="U1333" s="422">
        <v>410</v>
      </c>
      <c r="V1333" s="422">
        <v>0</v>
      </c>
      <c r="W1333" s="422">
        <v>2460</v>
      </c>
      <c r="X1333" s="422">
        <v>410</v>
      </c>
      <c r="Y1333" s="422">
        <v>410</v>
      </c>
      <c r="Z1333" s="422">
        <v>0</v>
      </c>
      <c r="AA1333" s="422">
        <v>410</v>
      </c>
      <c r="AB1333" s="422">
        <v>0</v>
      </c>
      <c r="AC1333" s="422">
        <v>0</v>
      </c>
      <c r="AD1333" s="431">
        <v>0</v>
      </c>
      <c r="AE1333" s="431">
        <v>0</v>
      </c>
      <c r="AF1333" s="431">
        <v>0</v>
      </c>
      <c r="AG1333" s="431">
        <v>0</v>
      </c>
      <c r="AH1333" s="431">
        <v>0</v>
      </c>
      <c r="AI1333" s="431">
        <v>0</v>
      </c>
      <c r="AJ1333" s="431">
        <v>0</v>
      </c>
      <c r="AK1333" s="431">
        <v>0</v>
      </c>
      <c r="AL1333" s="434">
        <v>0</v>
      </c>
      <c r="AM1333" s="433">
        <v>0</v>
      </c>
      <c r="AN1333" s="432">
        <v>0</v>
      </c>
      <c r="AO1333" s="431">
        <v>0</v>
      </c>
      <c r="AP1333" s="433">
        <v>0</v>
      </c>
      <c r="AQ1333" s="431">
        <v>0</v>
      </c>
    </row>
    <row r="1334" spans="1:43" s="62" customFormat="1" ht="12.75" customHeight="1">
      <c r="A1334" s="157">
        <v>1333</v>
      </c>
      <c r="B1334" s="418">
        <v>42354</v>
      </c>
      <c r="C1334" s="415" t="s">
        <v>1321</v>
      </c>
      <c r="D1334" s="415" t="s">
        <v>1251</v>
      </c>
      <c r="E1334" s="261" t="s">
        <v>7385</v>
      </c>
      <c r="F1334" s="261" t="s">
        <v>7082</v>
      </c>
      <c r="G1334" s="60"/>
      <c r="H1334" s="261" t="s">
        <v>7310</v>
      </c>
      <c r="I1334" s="60"/>
      <c r="J1334" s="261" t="s">
        <v>7165</v>
      </c>
      <c r="K1334" s="261" t="s">
        <v>7126</v>
      </c>
      <c r="L1334" s="415" t="s">
        <v>1256</v>
      </c>
      <c r="M1334" s="261" t="s">
        <v>7158</v>
      </c>
      <c r="N1334" s="415" t="s">
        <v>1261</v>
      </c>
      <c r="O1334" s="422">
        <v>216</v>
      </c>
      <c r="P1334" s="422">
        <v>216</v>
      </c>
      <c r="Q1334" s="396" t="s">
        <v>7384</v>
      </c>
      <c r="R1334" s="422"/>
      <c r="S1334" s="422">
        <v>0</v>
      </c>
      <c r="T1334" s="422">
        <v>0</v>
      </c>
      <c r="U1334" s="422">
        <v>216</v>
      </c>
      <c r="V1334" s="422">
        <v>0</v>
      </c>
      <c r="W1334" s="422">
        <v>1296</v>
      </c>
      <c r="X1334" s="422">
        <v>216</v>
      </c>
      <c r="Y1334" s="422">
        <v>216</v>
      </c>
      <c r="Z1334" s="422">
        <v>0</v>
      </c>
      <c r="AA1334" s="422">
        <v>216</v>
      </c>
      <c r="AB1334" s="422">
        <v>0</v>
      </c>
      <c r="AC1334" s="422">
        <v>0</v>
      </c>
      <c r="AD1334" s="431">
        <v>0</v>
      </c>
      <c r="AE1334" s="431">
        <v>0</v>
      </c>
      <c r="AF1334" s="431">
        <v>0</v>
      </c>
      <c r="AG1334" s="431">
        <v>0</v>
      </c>
      <c r="AH1334" s="431">
        <v>0</v>
      </c>
      <c r="AI1334" s="431">
        <v>0</v>
      </c>
      <c r="AJ1334" s="431">
        <v>0</v>
      </c>
      <c r="AK1334" s="431">
        <v>0</v>
      </c>
      <c r="AL1334" s="434">
        <v>0</v>
      </c>
      <c r="AM1334" s="433">
        <v>0</v>
      </c>
      <c r="AN1334" s="432">
        <v>0</v>
      </c>
      <c r="AO1334" s="431">
        <v>0</v>
      </c>
      <c r="AP1334" s="433">
        <v>0</v>
      </c>
      <c r="AQ1334" s="431">
        <v>0</v>
      </c>
    </row>
    <row r="1335" spans="1:43" s="62" customFormat="1" ht="12.75" customHeight="1">
      <c r="A1335" s="157">
        <v>1334</v>
      </c>
      <c r="B1335" s="418">
        <v>42354</v>
      </c>
      <c r="C1335" s="415" t="s">
        <v>1321</v>
      </c>
      <c r="D1335" s="415" t="s">
        <v>1251</v>
      </c>
      <c r="E1335" s="261" t="s">
        <v>7385</v>
      </c>
      <c r="F1335" s="261" t="s">
        <v>7082</v>
      </c>
      <c r="G1335" s="60"/>
      <c r="H1335" s="261" t="s">
        <v>7310</v>
      </c>
      <c r="I1335" s="60"/>
      <c r="J1335" s="261" t="s">
        <v>7165</v>
      </c>
      <c r="K1335" s="261" t="s">
        <v>7126</v>
      </c>
      <c r="L1335" s="415" t="s">
        <v>1256</v>
      </c>
      <c r="M1335" s="261" t="s">
        <v>7158</v>
      </c>
      <c r="N1335" s="415" t="s">
        <v>1261</v>
      </c>
      <c r="O1335" s="422">
        <v>85</v>
      </c>
      <c r="P1335" s="422">
        <v>85</v>
      </c>
      <c r="Q1335" s="396" t="s">
        <v>7384</v>
      </c>
      <c r="R1335" s="422"/>
      <c r="S1335" s="422">
        <v>0</v>
      </c>
      <c r="T1335" s="422">
        <v>0</v>
      </c>
      <c r="U1335" s="422">
        <v>85</v>
      </c>
      <c r="V1335" s="422">
        <v>0</v>
      </c>
      <c r="W1335" s="422">
        <v>510</v>
      </c>
      <c r="X1335" s="422">
        <v>85</v>
      </c>
      <c r="Y1335" s="422">
        <v>85</v>
      </c>
      <c r="Z1335" s="422">
        <v>0</v>
      </c>
      <c r="AA1335" s="422">
        <v>85</v>
      </c>
      <c r="AB1335" s="422">
        <v>0</v>
      </c>
      <c r="AC1335" s="422">
        <v>0</v>
      </c>
      <c r="AD1335" s="431">
        <v>0</v>
      </c>
      <c r="AE1335" s="431">
        <v>0</v>
      </c>
      <c r="AF1335" s="431">
        <v>0</v>
      </c>
      <c r="AG1335" s="431">
        <v>0</v>
      </c>
      <c r="AH1335" s="431">
        <v>0</v>
      </c>
      <c r="AI1335" s="431">
        <v>0</v>
      </c>
      <c r="AJ1335" s="431">
        <v>0</v>
      </c>
      <c r="AK1335" s="431">
        <v>0</v>
      </c>
      <c r="AL1335" s="434">
        <v>0</v>
      </c>
      <c r="AM1335" s="433">
        <v>0</v>
      </c>
      <c r="AN1335" s="432">
        <v>0</v>
      </c>
      <c r="AO1335" s="431">
        <v>0</v>
      </c>
      <c r="AP1335" s="433">
        <v>0</v>
      </c>
      <c r="AQ1335" s="431">
        <v>0</v>
      </c>
    </row>
    <row r="1336" spans="1:43" s="62" customFormat="1" ht="12.75" customHeight="1">
      <c r="A1336" s="157">
        <v>1335</v>
      </c>
      <c r="B1336" s="418">
        <v>42354</v>
      </c>
      <c r="C1336" s="415" t="s">
        <v>1321</v>
      </c>
      <c r="D1336" s="415" t="s">
        <v>1251</v>
      </c>
      <c r="E1336" s="261" t="s">
        <v>7385</v>
      </c>
      <c r="F1336" s="261" t="s">
        <v>7082</v>
      </c>
      <c r="G1336" s="60"/>
      <c r="H1336" s="261" t="s">
        <v>7310</v>
      </c>
      <c r="I1336" s="60"/>
      <c r="J1336" s="261" t="s">
        <v>7165</v>
      </c>
      <c r="K1336" s="261" t="s">
        <v>7126</v>
      </c>
      <c r="L1336" s="415" t="s">
        <v>1256</v>
      </c>
      <c r="M1336" s="261" t="s">
        <v>7158</v>
      </c>
      <c r="N1336" s="415" t="s">
        <v>1261</v>
      </c>
      <c r="O1336" s="422">
        <v>237</v>
      </c>
      <c r="P1336" s="422">
        <v>237</v>
      </c>
      <c r="Q1336" s="396" t="s">
        <v>7384</v>
      </c>
      <c r="R1336" s="422"/>
      <c r="S1336" s="422">
        <v>0</v>
      </c>
      <c r="T1336" s="422">
        <v>0</v>
      </c>
      <c r="U1336" s="422">
        <v>237</v>
      </c>
      <c r="V1336" s="422">
        <v>0</v>
      </c>
      <c r="W1336" s="422">
        <v>1422</v>
      </c>
      <c r="X1336" s="422">
        <v>237</v>
      </c>
      <c r="Y1336" s="422">
        <v>237</v>
      </c>
      <c r="Z1336" s="422">
        <v>0</v>
      </c>
      <c r="AA1336" s="422">
        <v>237</v>
      </c>
      <c r="AB1336" s="422">
        <v>0</v>
      </c>
      <c r="AC1336" s="422">
        <v>0</v>
      </c>
      <c r="AD1336" s="431">
        <v>0</v>
      </c>
      <c r="AE1336" s="431">
        <v>0</v>
      </c>
      <c r="AF1336" s="431">
        <v>0</v>
      </c>
      <c r="AG1336" s="431">
        <v>0</v>
      </c>
      <c r="AH1336" s="431">
        <v>0</v>
      </c>
      <c r="AI1336" s="431">
        <v>0</v>
      </c>
      <c r="AJ1336" s="431">
        <v>0</v>
      </c>
      <c r="AK1336" s="431">
        <v>0</v>
      </c>
      <c r="AL1336" s="434">
        <v>0</v>
      </c>
      <c r="AM1336" s="433">
        <v>0</v>
      </c>
      <c r="AN1336" s="432">
        <v>0</v>
      </c>
      <c r="AO1336" s="431">
        <v>0</v>
      </c>
      <c r="AP1336" s="433">
        <v>0</v>
      </c>
      <c r="AQ1336" s="431">
        <v>0</v>
      </c>
    </row>
    <row r="1337" spans="1:43" s="62" customFormat="1" ht="12.75" customHeight="1">
      <c r="A1337" s="157">
        <v>1336</v>
      </c>
      <c r="B1337" s="418">
        <v>42354</v>
      </c>
      <c r="C1337" s="415" t="s">
        <v>1321</v>
      </c>
      <c r="D1337" s="415" t="s">
        <v>1251</v>
      </c>
      <c r="E1337" s="261" t="s">
        <v>1325</v>
      </c>
      <c r="F1337" s="261" t="s">
        <v>7104</v>
      </c>
      <c r="G1337" s="60"/>
      <c r="H1337" s="261" t="s">
        <v>7428</v>
      </c>
      <c r="I1337" s="60"/>
      <c r="J1337" s="261" t="s">
        <v>7165</v>
      </c>
      <c r="K1337" s="261" t="s">
        <v>7126</v>
      </c>
      <c r="L1337" s="415" t="s">
        <v>1256</v>
      </c>
      <c r="M1337" s="261" t="s">
        <v>7158</v>
      </c>
      <c r="N1337" s="415" t="s">
        <v>1261</v>
      </c>
      <c r="O1337" s="44">
        <v>485</v>
      </c>
      <c r="P1337" s="44"/>
      <c r="Q1337" s="396" t="s">
        <v>7384</v>
      </c>
      <c r="R1337" s="422"/>
      <c r="S1337" s="422">
        <v>0</v>
      </c>
      <c r="T1337" s="422">
        <v>0</v>
      </c>
      <c r="U1337" s="422">
        <v>485</v>
      </c>
      <c r="V1337" s="422">
        <v>0</v>
      </c>
      <c r="W1337" s="422">
        <v>2425</v>
      </c>
      <c r="X1337" s="422">
        <v>0</v>
      </c>
      <c r="Y1337" s="422">
        <v>0</v>
      </c>
      <c r="Z1337" s="422">
        <v>0</v>
      </c>
      <c r="AA1337" s="422">
        <v>485</v>
      </c>
      <c r="AB1337" s="422">
        <v>0</v>
      </c>
      <c r="AC1337" s="422">
        <v>0</v>
      </c>
      <c r="AD1337" s="431">
        <v>0</v>
      </c>
      <c r="AE1337" s="431">
        <v>0</v>
      </c>
      <c r="AF1337" s="431">
        <v>0</v>
      </c>
      <c r="AG1337" s="431">
        <v>0</v>
      </c>
      <c r="AH1337" s="431">
        <v>0</v>
      </c>
      <c r="AI1337" s="431">
        <v>0</v>
      </c>
      <c r="AJ1337" s="431">
        <v>0</v>
      </c>
      <c r="AK1337" s="431">
        <v>0</v>
      </c>
      <c r="AL1337" s="434">
        <v>0</v>
      </c>
      <c r="AM1337" s="433">
        <v>0</v>
      </c>
      <c r="AN1337" s="432">
        <v>0</v>
      </c>
      <c r="AO1337" s="431">
        <v>0</v>
      </c>
      <c r="AP1337" s="433">
        <v>0</v>
      </c>
      <c r="AQ1337" s="431">
        <v>0</v>
      </c>
    </row>
    <row r="1338" spans="1:43" s="62" customFormat="1" ht="12.75" customHeight="1">
      <c r="A1338" s="157">
        <v>1337</v>
      </c>
      <c r="B1338" s="418">
        <v>42354</v>
      </c>
      <c r="C1338" s="415" t="s">
        <v>1321</v>
      </c>
      <c r="D1338" s="415" t="s">
        <v>1251</v>
      </c>
      <c r="E1338" s="261" t="s">
        <v>1321</v>
      </c>
      <c r="F1338" s="261" t="s">
        <v>7099</v>
      </c>
      <c r="G1338" s="60"/>
      <c r="H1338" s="261" t="s">
        <v>7431</v>
      </c>
      <c r="I1338" s="60"/>
      <c r="J1338" s="261" t="s">
        <v>7166</v>
      </c>
      <c r="K1338" s="261" t="s">
        <v>7126</v>
      </c>
      <c r="L1338" s="415" t="s">
        <v>1256</v>
      </c>
      <c r="M1338" s="261" t="s">
        <v>7158</v>
      </c>
      <c r="N1338" s="415" t="s">
        <v>1261</v>
      </c>
      <c r="O1338" s="422">
        <v>100</v>
      </c>
      <c r="P1338" s="422">
        <v>100</v>
      </c>
      <c r="Q1338" s="396" t="s">
        <v>7384</v>
      </c>
      <c r="R1338" s="422"/>
      <c r="S1338" s="422">
        <v>0</v>
      </c>
      <c r="T1338" s="422">
        <v>0</v>
      </c>
      <c r="U1338" s="422">
        <v>100</v>
      </c>
      <c r="V1338" s="422">
        <v>0</v>
      </c>
      <c r="W1338" s="422">
        <v>600</v>
      </c>
      <c r="X1338" s="422">
        <v>100</v>
      </c>
      <c r="Y1338" s="422">
        <v>100</v>
      </c>
      <c r="Z1338" s="422">
        <v>0</v>
      </c>
      <c r="AA1338" s="422">
        <v>100</v>
      </c>
      <c r="AB1338" s="422">
        <v>0</v>
      </c>
      <c r="AC1338" s="422">
        <v>0</v>
      </c>
      <c r="AD1338" s="431">
        <v>0</v>
      </c>
      <c r="AE1338" s="431">
        <v>0</v>
      </c>
      <c r="AF1338" s="431">
        <v>0</v>
      </c>
      <c r="AG1338" s="431">
        <v>0</v>
      </c>
      <c r="AH1338" s="431">
        <v>0</v>
      </c>
      <c r="AI1338" s="431">
        <v>0</v>
      </c>
      <c r="AJ1338" s="431">
        <v>0</v>
      </c>
      <c r="AK1338" s="431">
        <v>0</v>
      </c>
      <c r="AL1338" s="434">
        <v>0</v>
      </c>
      <c r="AM1338" s="433">
        <v>0</v>
      </c>
      <c r="AN1338" s="432">
        <v>0</v>
      </c>
      <c r="AO1338" s="431">
        <v>0</v>
      </c>
      <c r="AP1338" s="433">
        <v>0</v>
      </c>
      <c r="AQ1338" s="431">
        <v>0</v>
      </c>
    </row>
    <row r="1339" spans="1:43" s="62" customFormat="1" ht="12.75" customHeight="1">
      <c r="A1339" s="157">
        <v>1338</v>
      </c>
      <c r="B1339" s="418">
        <v>42354</v>
      </c>
      <c r="C1339" s="261" t="s">
        <v>1321</v>
      </c>
      <c r="D1339" s="415" t="s">
        <v>1251</v>
      </c>
      <c r="E1339" s="261" t="s">
        <v>1321</v>
      </c>
      <c r="F1339" s="430" t="s">
        <v>7089</v>
      </c>
      <c r="G1339" s="359"/>
      <c r="H1339" s="436" t="s">
        <v>7364</v>
      </c>
      <c r="I1339" s="359"/>
      <c r="J1339" s="436" t="s">
        <v>7356</v>
      </c>
      <c r="K1339" s="430" t="s">
        <v>7126</v>
      </c>
      <c r="L1339" s="430" t="s">
        <v>1256</v>
      </c>
      <c r="M1339" s="430" t="s">
        <v>7158</v>
      </c>
      <c r="N1339" s="415" t="s">
        <v>1261</v>
      </c>
      <c r="O1339" s="422">
        <v>1030</v>
      </c>
      <c r="P1339" s="422">
        <v>1030</v>
      </c>
      <c r="Q1339" s="437" t="s">
        <v>7384</v>
      </c>
      <c r="R1339" s="431"/>
      <c r="S1339" s="422">
        <v>0</v>
      </c>
      <c r="T1339" s="422">
        <v>0</v>
      </c>
      <c r="U1339" s="431">
        <v>1030</v>
      </c>
      <c r="V1339" s="431">
        <v>0</v>
      </c>
      <c r="W1339" s="431">
        <v>6180</v>
      </c>
      <c r="X1339" s="431">
        <v>1030</v>
      </c>
      <c r="Y1339" s="431">
        <v>1030</v>
      </c>
      <c r="Z1339" s="431">
        <v>0</v>
      </c>
      <c r="AA1339" s="431">
        <v>1030</v>
      </c>
      <c r="AB1339" s="422">
        <v>0</v>
      </c>
      <c r="AC1339" s="422">
        <v>0</v>
      </c>
      <c r="AD1339" s="431">
        <v>0</v>
      </c>
      <c r="AE1339" s="431">
        <v>0</v>
      </c>
      <c r="AF1339" s="431">
        <v>0</v>
      </c>
      <c r="AG1339" s="431">
        <v>0</v>
      </c>
      <c r="AH1339" s="431">
        <v>0</v>
      </c>
      <c r="AI1339" s="431">
        <v>0</v>
      </c>
      <c r="AJ1339" s="431">
        <v>0</v>
      </c>
      <c r="AK1339" s="431">
        <v>0</v>
      </c>
      <c r="AL1339" s="434">
        <v>0</v>
      </c>
      <c r="AM1339" s="433">
        <v>0</v>
      </c>
      <c r="AN1339" s="432">
        <v>0</v>
      </c>
      <c r="AO1339" s="431">
        <v>0</v>
      </c>
      <c r="AP1339" s="433">
        <v>0</v>
      </c>
      <c r="AQ1339" s="431">
        <v>0</v>
      </c>
    </row>
    <row r="1340" spans="1:43" s="62" customFormat="1" ht="12.75" customHeight="1">
      <c r="A1340" s="157">
        <v>1339</v>
      </c>
      <c r="B1340" s="418">
        <v>42355</v>
      </c>
      <c r="C1340" s="415" t="s">
        <v>1321</v>
      </c>
      <c r="D1340" s="415" t="s">
        <v>1251</v>
      </c>
      <c r="E1340" s="261" t="s">
        <v>1321</v>
      </c>
      <c r="F1340" s="261" t="s">
        <v>1349</v>
      </c>
      <c r="G1340" s="60"/>
      <c r="H1340" s="261" t="s">
        <v>7280</v>
      </c>
      <c r="I1340" s="60"/>
      <c r="J1340" s="261" t="s">
        <v>1262</v>
      </c>
      <c r="K1340" s="261" t="s">
        <v>7126</v>
      </c>
      <c r="L1340" s="415" t="s">
        <v>1256</v>
      </c>
      <c r="M1340" s="261" t="s">
        <v>7158</v>
      </c>
      <c r="N1340" s="415" t="s">
        <v>1261</v>
      </c>
      <c r="O1340" s="422">
        <v>80</v>
      </c>
      <c r="P1340" s="422">
        <v>80</v>
      </c>
      <c r="Q1340" s="396" t="s">
        <v>7384</v>
      </c>
      <c r="R1340" s="422"/>
      <c r="S1340" s="422">
        <v>0</v>
      </c>
      <c r="T1340" s="422">
        <v>0</v>
      </c>
      <c r="U1340" s="422">
        <v>80</v>
      </c>
      <c r="V1340" s="422">
        <v>0</v>
      </c>
      <c r="W1340" s="422">
        <v>480</v>
      </c>
      <c r="X1340" s="422">
        <v>80</v>
      </c>
      <c r="Y1340" s="422">
        <v>80</v>
      </c>
      <c r="Z1340" s="422">
        <v>0</v>
      </c>
      <c r="AA1340" s="422">
        <v>80</v>
      </c>
      <c r="AB1340" s="422">
        <v>0</v>
      </c>
      <c r="AC1340" s="422">
        <v>0</v>
      </c>
      <c r="AD1340" s="431">
        <v>0</v>
      </c>
      <c r="AE1340" s="431">
        <v>0</v>
      </c>
      <c r="AF1340" s="431">
        <v>0</v>
      </c>
      <c r="AG1340" s="431">
        <v>0</v>
      </c>
      <c r="AH1340" s="431">
        <v>0</v>
      </c>
      <c r="AI1340" s="431">
        <v>0</v>
      </c>
      <c r="AJ1340" s="431">
        <v>0</v>
      </c>
      <c r="AK1340" s="431">
        <v>0</v>
      </c>
      <c r="AL1340" s="434">
        <v>0</v>
      </c>
      <c r="AM1340" s="433">
        <v>0</v>
      </c>
      <c r="AN1340" s="432">
        <v>0</v>
      </c>
      <c r="AO1340" s="431">
        <v>0</v>
      </c>
      <c r="AP1340" s="433">
        <v>0</v>
      </c>
      <c r="AQ1340" s="431">
        <v>0</v>
      </c>
    </row>
    <row r="1341" spans="1:43" s="62" customFormat="1" ht="12.75" customHeight="1">
      <c r="A1341" s="157">
        <v>1340</v>
      </c>
      <c r="B1341" s="418">
        <v>42355</v>
      </c>
      <c r="C1341" s="415" t="s">
        <v>1321</v>
      </c>
      <c r="D1341" s="415" t="s">
        <v>1251</v>
      </c>
      <c r="E1341" s="261" t="s">
        <v>1321</v>
      </c>
      <c r="F1341" s="261" t="s">
        <v>1349</v>
      </c>
      <c r="G1341" s="60"/>
      <c r="H1341" s="261" t="s">
        <v>7280</v>
      </c>
      <c r="I1341" s="60"/>
      <c r="J1341" s="261" t="s">
        <v>1262</v>
      </c>
      <c r="K1341" s="261" t="s">
        <v>7126</v>
      </c>
      <c r="L1341" s="415" t="s">
        <v>1256</v>
      </c>
      <c r="M1341" s="261" t="s">
        <v>7158</v>
      </c>
      <c r="N1341" s="415" t="s">
        <v>1261</v>
      </c>
      <c r="O1341" s="422">
        <v>195</v>
      </c>
      <c r="P1341" s="422">
        <v>195</v>
      </c>
      <c r="Q1341" s="396" t="s">
        <v>7384</v>
      </c>
      <c r="R1341" s="422"/>
      <c r="S1341" s="422">
        <v>0</v>
      </c>
      <c r="T1341" s="422">
        <v>0</v>
      </c>
      <c r="U1341" s="422">
        <v>195</v>
      </c>
      <c r="V1341" s="422">
        <v>0</v>
      </c>
      <c r="W1341" s="422">
        <v>1170</v>
      </c>
      <c r="X1341" s="422">
        <v>195</v>
      </c>
      <c r="Y1341" s="422">
        <v>195</v>
      </c>
      <c r="Z1341" s="422">
        <v>0</v>
      </c>
      <c r="AA1341" s="422">
        <v>195</v>
      </c>
      <c r="AB1341" s="422">
        <v>0</v>
      </c>
      <c r="AC1341" s="422">
        <v>0</v>
      </c>
      <c r="AD1341" s="431">
        <v>0</v>
      </c>
      <c r="AE1341" s="431">
        <v>0</v>
      </c>
      <c r="AF1341" s="431">
        <v>0</v>
      </c>
      <c r="AG1341" s="431">
        <v>0</v>
      </c>
      <c r="AH1341" s="431">
        <v>0</v>
      </c>
      <c r="AI1341" s="431">
        <v>0</v>
      </c>
      <c r="AJ1341" s="431">
        <v>0</v>
      </c>
      <c r="AK1341" s="431">
        <v>0</v>
      </c>
      <c r="AL1341" s="434">
        <v>0</v>
      </c>
      <c r="AM1341" s="433">
        <v>0</v>
      </c>
      <c r="AN1341" s="432">
        <v>0</v>
      </c>
      <c r="AO1341" s="431">
        <v>0</v>
      </c>
      <c r="AP1341" s="433">
        <v>0</v>
      </c>
      <c r="AQ1341" s="431">
        <v>0</v>
      </c>
    </row>
    <row r="1342" spans="1:43" s="62" customFormat="1" ht="12.75" customHeight="1">
      <c r="A1342" s="157">
        <v>1341</v>
      </c>
      <c r="B1342" s="418">
        <v>42355</v>
      </c>
      <c r="C1342" s="415" t="s">
        <v>1321</v>
      </c>
      <c r="D1342" s="415" t="s">
        <v>1251</v>
      </c>
      <c r="E1342" s="261" t="s">
        <v>1321</v>
      </c>
      <c r="F1342" s="261" t="s">
        <v>7108</v>
      </c>
      <c r="G1342" s="60"/>
      <c r="H1342" s="261" t="s">
        <v>7369</v>
      </c>
      <c r="I1342" s="60"/>
      <c r="J1342" s="261" t="s">
        <v>1262</v>
      </c>
      <c r="K1342" s="261" t="s">
        <v>7126</v>
      </c>
      <c r="L1342" s="415" t="s">
        <v>1256</v>
      </c>
      <c r="M1342" s="261" t="s">
        <v>7158</v>
      </c>
      <c r="N1342" s="415" t="s">
        <v>1261</v>
      </c>
      <c r="O1342" s="422">
        <v>156</v>
      </c>
      <c r="P1342" s="422">
        <v>156</v>
      </c>
      <c r="Q1342" s="396" t="s">
        <v>7384</v>
      </c>
      <c r="R1342" s="422"/>
      <c r="S1342" s="422">
        <v>0</v>
      </c>
      <c r="T1342" s="422">
        <v>0</v>
      </c>
      <c r="U1342" s="422">
        <v>156</v>
      </c>
      <c r="V1342" s="422">
        <v>0</v>
      </c>
      <c r="W1342" s="422">
        <v>936</v>
      </c>
      <c r="X1342" s="422">
        <v>156</v>
      </c>
      <c r="Y1342" s="422">
        <v>156</v>
      </c>
      <c r="Z1342" s="422">
        <v>0</v>
      </c>
      <c r="AA1342" s="422">
        <v>156</v>
      </c>
      <c r="AB1342" s="422">
        <v>0</v>
      </c>
      <c r="AC1342" s="422">
        <v>0</v>
      </c>
      <c r="AD1342" s="431">
        <v>0</v>
      </c>
      <c r="AE1342" s="431">
        <v>0</v>
      </c>
      <c r="AF1342" s="431">
        <v>0</v>
      </c>
      <c r="AG1342" s="431">
        <v>0</v>
      </c>
      <c r="AH1342" s="431">
        <v>0</v>
      </c>
      <c r="AI1342" s="431">
        <v>0</v>
      </c>
      <c r="AJ1342" s="431">
        <v>0</v>
      </c>
      <c r="AK1342" s="431">
        <v>0</v>
      </c>
      <c r="AL1342" s="434">
        <v>0</v>
      </c>
      <c r="AM1342" s="433">
        <v>0</v>
      </c>
      <c r="AN1342" s="432">
        <v>0</v>
      </c>
      <c r="AO1342" s="431">
        <v>0</v>
      </c>
      <c r="AP1342" s="433">
        <v>0</v>
      </c>
      <c r="AQ1342" s="431">
        <v>0</v>
      </c>
    </row>
    <row r="1343" spans="1:43" s="62" customFormat="1" ht="12.75" customHeight="1">
      <c r="A1343" s="157">
        <v>1342</v>
      </c>
      <c r="B1343" s="418">
        <v>42355</v>
      </c>
      <c r="C1343" s="415" t="s">
        <v>1321</v>
      </c>
      <c r="D1343" s="415" t="s">
        <v>1251</v>
      </c>
      <c r="E1343" s="261" t="s">
        <v>7385</v>
      </c>
      <c r="F1343" s="261" t="s">
        <v>7085</v>
      </c>
      <c r="G1343" s="60"/>
      <c r="H1343" s="261" t="s">
        <v>7302</v>
      </c>
      <c r="I1343" s="60"/>
      <c r="J1343" s="261" t="s">
        <v>7166</v>
      </c>
      <c r="K1343" s="261" t="s">
        <v>7126</v>
      </c>
      <c r="L1343" s="415" t="s">
        <v>1256</v>
      </c>
      <c r="M1343" s="261" t="s">
        <v>7158</v>
      </c>
      <c r="N1343" s="415" t="s">
        <v>1261</v>
      </c>
      <c r="O1343" s="422">
        <v>646</v>
      </c>
      <c r="P1343" s="422">
        <v>646</v>
      </c>
      <c r="Q1343" s="396" t="s">
        <v>7384</v>
      </c>
      <c r="R1343" s="422"/>
      <c r="S1343" s="422">
        <v>0</v>
      </c>
      <c r="T1343" s="422">
        <v>0</v>
      </c>
      <c r="U1343" s="422">
        <v>640</v>
      </c>
      <c r="V1343" s="422">
        <v>0</v>
      </c>
      <c r="W1343" s="422">
        <v>3876</v>
      </c>
      <c r="X1343" s="422">
        <v>640</v>
      </c>
      <c r="Y1343" s="422">
        <v>640</v>
      </c>
      <c r="Z1343" s="422">
        <v>0</v>
      </c>
      <c r="AA1343" s="422">
        <v>640</v>
      </c>
      <c r="AB1343" s="422">
        <v>0</v>
      </c>
      <c r="AC1343" s="422">
        <v>0</v>
      </c>
      <c r="AD1343" s="431">
        <v>0</v>
      </c>
      <c r="AE1343" s="431">
        <v>0</v>
      </c>
      <c r="AF1343" s="431">
        <v>0</v>
      </c>
      <c r="AG1343" s="431">
        <v>0</v>
      </c>
      <c r="AH1343" s="431">
        <v>0</v>
      </c>
      <c r="AI1343" s="431">
        <v>0</v>
      </c>
      <c r="AJ1343" s="431">
        <v>0</v>
      </c>
      <c r="AK1343" s="431">
        <v>0</v>
      </c>
      <c r="AL1343" s="434">
        <v>0</v>
      </c>
      <c r="AM1343" s="433">
        <v>0</v>
      </c>
      <c r="AN1343" s="432">
        <v>0</v>
      </c>
      <c r="AO1343" s="431">
        <v>0</v>
      </c>
      <c r="AP1343" s="433">
        <v>0</v>
      </c>
      <c r="AQ1343" s="431">
        <v>0</v>
      </c>
    </row>
    <row r="1344" spans="1:43" s="62" customFormat="1" ht="12.75" customHeight="1">
      <c r="A1344" s="157">
        <v>1343</v>
      </c>
      <c r="B1344" s="418">
        <v>42355</v>
      </c>
      <c r="C1344" s="415" t="s">
        <v>1321</v>
      </c>
      <c r="D1344" s="415" t="s">
        <v>1251</v>
      </c>
      <c r="E1344" s="261" t="s">
        <v>7385</v>
      </c>
      <c r="F1344" s="261" t="s">
        <v>7085</v>
      </c>
      <c r="G1344" s="60"/>
      <c r="H1344" s="261" t="s">
        <v>7302</v>
      </c>
      <c r="I1344" s="60"/>
      <c r="J1344" s="261" t="s">
        <v>7166</v>
      </c>
      <c r="K1344" s="261" t="s">
        <v>7126</v>
      </c>
      <c r="L1344" s="415" t="s">
        <v>1256</v>
      </c>
      <c r="M1344" s="261" t="s">
        <v>7158</v>
      </c>
      <c r="N1344" s="415" t="s">
        <v>1261</v>
      </c>
      <c r="O1344" s="422">
        <v>320</v>
      </c>
      <c r="P1344" s="422">
        <v>320</v>
      </c>
      <c r="Q1344" s="396" t="s">
        <v>7384</v>
      </c>
      <c r="R1344" s="422"/>
      <c r="S1344" s="422">
        <v>0</v>
      </c>
      <c r="T1344" s="422">
        <v>0</v>
      </c>
      <c r="U1344" s="422">
        <v>320</v>
      </c>
      <c r="V1344" s="422">
        <v>0</v>
      </c>
      <c r="W1344" s="422">
        <v>1920</v>
      </c>
      <c r="X1344" s="422">
        <v>320</v>
      </c>
      <c r="Y1344" s="422">
        <v>320</v>
      </c>
      <c r="Z1344" s="422">
        <v>0</v>
      </c>
      <c r="AA1344" s="422">
        <v>320</v>
      </c>
      <c r="AB1344" s="422">
        <v>0</v>
      </c>
      <c r="AC1344" s="422">
        <v>0</v>
      </c>
      <c r="AD1344" s="431">
        <v>0</v>
      </c>
      <c r="AE1344" s="431">
        <v>0</v>
      </c>
      <c r="AF1344" s="431">
        <v>0</v>
      </c>
      <c r="AG1344" s="431">
        <v>0</v>
      </c>
      <c r="AH1344" s="431">
        <v>0</v>
      </c>
      <c r="AI1344" s="431">
        <v>0</v>
      </c>
      <c r="AJ1344" s="431">
        <v>0</v>
      </c>
      <c r="AK1344" s="431">
        <v>0</v>
      </c>
      <c r="AL1344" s="434">
        <v>0</v>
      </c>
      <c r="AM1344" s="433">
        <v>0</v>
      </c>
      <c r="AN1344" s="432">
        <v>0</v>
      </c>
      <c r="AO1344" s="431">
        <v>0</v>
      </c>
      <c r="AP1344" s="433">
        <v>0</v>
      </c>
      <c r="AQ1344" s="431">
        <v>0</v>
      </c>
    </row>
    <row r="1345" spans="1:43" s="62" customFormat="1" ht="12.75" customHeight="1">
      <c r="A1345" s="157">
        <v>1344</v>
      </c>
      <c r="B1345" s="418">
        <v>42355</v>
      </c>
      <c r="C1345" s="415" t="s">
        <v>1321</v>
      </c>
      <c r="D1345" s="415" t="s">
        <v>1251</v>
      </c>
      <c r="E1345" s="261" t="s">
        <v>7385</v>
      </c>
      <c r="F1345" s="261" t="s">
        <v>7085</v>
      </c>
      <c r="G1345" s="60"/>
      <c r="H1345" s="261" t="s">
        <v>7302</v>
      </c>
      <c r="I1345" s="60"/>
      <c r="J1345" s="261" t="s">
        <v>7356</v>
      </c>
      <c r="K1345" s="261" t="s">
        <v>7126</v>
      </c>
      <c r="L1345" s="415" t="s">
        <v>1256</v>
      </c>
      <c r="M1345" s="261" t="s">
        <v>7158</v>
      </c>
      <c r="N1345" s="415" t="s">
        <v>1261</v>
      </c>
      <c r="O1345" s="422">
        <v>332</v>
      </c>
      <c r="P1345" s="422">
        <v>332</v>
      </c>
      <c r="Q1345" s="396" t="s">
        <v>7384</v>
      </c>
      <c r="R1345" s="422"/>
      <c r="S1345" s="422">
        <v>0</v>
      </c>
      <c r="T1345" s="422">
        <v>0</v>
      </c>
      <c r="U1345" s="422">
        <v>332</v>
      </c>
      <c r="V1345" s="422">
        <v>0</v>
      </c>
      <c r="W1345" s="422">
        <v>1992</v>
      </c>
      <c r="X1345" s="422">
        <v>332</v>
      </c>
      <c r="Y1345" s="422">
        <v>332</v>
      </c>
      <c r="Z1345" s="422">
        <v>0</v>
      </c>
      <c r="AA1345" s="422">
        <v>332</v>
      </c>
      <c r="AB1345" s="422">
        <v>0</v>
      </c>
      <c r="AC1345" s="422">
        <v>0</v>
      </c>
      <c r="AD1345" s="431">
        <v>0</v>
      </c>
      <c r="AE1345" s="431">
        <v>0</v>
      </c>
      <c r="AF1345" s="431">
        <v>0</v>
      </c>
      <c r="AG1345" s="431">
        <v>0</v>
      </c>
      <c r="AH1345" s="431">
        <v>0</v>
      </c>
      <c r="AI1345" s="431">
        <v>0</v>
      </c>
      <c r="AJ1345" s="431">
        <v>0</v>
      </c>
      <c r="AK1345" s="431">
        <v>0</v>
      </c>
      <c r="AL1345" s="434">
        <v>0</v>
      </c>
      <c r="AM1345" s="433">
        <v>0</v>
      </c>
      <c r="AN1345" s="432">
        <v>0</v>
      </c>
      <c r="AO1345" s="431">
        <v>0</v>
      </c>
      <c r="AP1345" s="433">
        <v>0</v>
      </c>
      <c r="AQ1345" s="431">
        <v>0</v>
      </c>
    </row>
    <row r="1346" spans="1:43" s="62" customFormat="1" ht="12.75" customHeight="1">
      <c r="A1346" s="157">
        <v>1345</v>
      </c>
      <c r="B1346" s="418">
        <v>42355</v>
      </c>
      <c r="C1346" s="415" t="s">
        <v>1321</v>
      </c>
      <c r="D1346" s="415" t="s">
        <v>1251</v>
      </c>
      <c r="E1346" s="261" t="s">
        <v>1325</v>
      </c>
      <c r="F1346" s="261" t="s">
        <v>7104</v>
      </c>
      <c r="G1346" s="60"/>
      <c r="H1346" s="261" t="s">
        <v>7318</v>
      </c>
      <c r="I1346" s="60"/>
      <c r="J1346" s="261" t="s">
        <v>7165</v>
      </c>
      <c r="K1346" s="261" t="s">
        <v>7126</v>
      </c>
      <c r="L1346" s="415" t="s">
        <v>1256</v>
      </c>
      <c r="M1346" s="261" t="s">
        <v>7158</v>
      </c>
      <c r="N1346" s="415" t="s">
        <v>1261</v>
      </c>
      <c r="O1346" s="422">
        <v>215</v>
      </c>
      <c r="P1346" s="422">
        <v>215</v>
      </c>
      <c r="Q1346" s="396" t="s">
        <v>7384</v>
      </c>
      <c r="R1346" s="422"/>
      <c r="S1346" s="422">
        <v>0</v>
      </c>
      <c r="T1346" s="422">
        <v>0</v>
      </c>
      <c r="U1346" s="422">
        <v>215</v>
      </c>
      <c r="V1346" s="422">
        <v>0</v>
      </c>
      <c r="W1346" s="422">
        <v>1290</v>
      </c>
      <c r="X1346" s="422">
        <v>215</v>
      </c>
      <c r="Y1346" s="422">
        <v>0</v>
      </c>
      <c r="Z1346" s="422">
        <v>0</v>
      </c>
      <c r="AA1346" s="422">
        <v>215</v>
      </c>
      <c r="AB1346" s="422">
        <v>0</v>
      </c>
      <c r="AC1346" s="422">
        <v>0</v>
      </c>
      <c r="AD1346" s="431">
        <v>0</v>
      </c>
      <c r="AE1346" s="431">
        <v>0</v>
      </c>
      <c r="AF1346" s="431">
        <v>0</v>
      </c>
      <c r="AG1346" s="431">
        <v>0</v>
      </c>
      <c r="AH1346" s="431">
        <v>0</v>
      </c>
      <c r="AI1346" s="431">
        <v>0</v>
      </c>
      <c r="AJ1346" s="431">
        <v>0</v>
      </c>
      <c r="AK1346" s="431">
        <v>0</v>
      </c>
      <c r="AL1346" s="434">
        <v>0</v>
      </c>
      <c r="AM1346" s="433">
        <v>0</v>
      </c>
      <c r="AN1346" s="432">
        <v>0</v>
      </c>
      <c r="AO1346" s="431">
        <v>0</v>
      </c>
      <c r="AP1346" s="433">
        <v>0</v>
      </c>
      <c r="AQ1346" s="431">
        <v>0</v>
      </c>
    </row>
    <row r="1347" spans="1:43" s="62" customFormat="1" ht="12.75" customHeight="1">
      <c r="A1347" s="157">
        <v>1346</v>
      </c>
      <c r="B1347" s="418">
        <v>42355</v>
      </c>
      <c r="C1347" s="415" t="s">
        <v>1321</v>
      </c>
      <c r="D1347" s="415" t="s">
        <v>1251</v>
      </c>
      <c r="E1347" s="261" t="s">
        <v>1321</v>
      </c>
      <c r="F1347" s="261" t="s">
        <v>7099</v>
      </c>
      <c r="G1347" s="60"/>
      <c r="H1347" s="261" t="s">
        <v>7431</v>
      </c>
      <c r="I1347" s="60"/>
      <c r="J1347" s="261" t="s">
        <v>7166</v>
      </c>
      <c r="K1347" s="261" t="s">
        <v>7126</v>
      </c>
      <c r="L1347" s="415" t="s">
        <v>1256</v>
      </c>
      <c r="M1347" s="261" t="s">
        <v>7158</v>
      </c>
      <c r="N1347" s="415" t="s">
        <v>1261</v>
      </c>
      <c r="O1347" s="422">
        <v>200</v>
      </c>
      <c r="P1347" s="422">
        <v>200</v>
      </c>
      <c r="Q1347" s="396" t="s">
        <v>7384</v>
      </c>
      <c r="R1347" s="422"/>
      <c r="S1347" s="422">
        <v>0</v>
      </c>
      <c r="T1347" s="422">
        <v>0</v>
      </c>
      <c r="U1347" s="422">
        <v>200</v>
      </c>
      <c r="V1347" s="422">
        <v>0</v>
      </c>
      <c r="W1347" s="422">
        <v>1200</v>
      </c>
      <c r="X1347" s="422">
        <v>200</v>
      </c>
      <c r="Y1347" s="422">
        <v>200</v>
      </c>
      <c r="Z1347" s="422">
        <v>0</v>
      </c>
      <c r="AA1347" s="422">
        <v>200</v>
      </c>
      <c r="AB1347" s="422">
        <v>0</v>
      </c>
      <c r="AC1347" s="422">
        <v>0</v>
      </c>
      <c r="AD1347" s="431">
        <v>0</v>
      </c>
      <c r="AE1347" s="431">
        <v>0</v>
      </c>
      <c r="AF1347" s="431">
        <v>0</v>
      </c>
      <c r="AG1347" s="431">
        <v>0</v>
      </c>
      <c r="AH1347" s="431">
        <v>0</v>
      </c>
      <c r="AI1347" s="431">
        <v>0</v>
      </c>
      <c r="AJ1347" s="431">
        <v>0</v>
      </c>
      <c r="AK1347" s="431">
        <v>0</v>
      </c>
      <c r="AL1347" s="434">
        <v>0</v>
      </c>
      <c r="AM1347" s="433">
        <v>0</v>
      </c>
      <c r="AN1347" s="432">
        <v>0</v>
      </c>
      <c r="AO1347" s="431">
        <v>0</v>
      </c>
      <c r="AP1347" s="433">
        <v>0</v>
      </c>
      <c r="AQ1347" s="431">
        <v>0</v>
      </c>
    </row>
    <row r="1348" spans="1:43" s="62" customFormat="1" ht="12.75" customHeight="1">
      <c r="A1348" s="157">
        <v>1347</v>
      </c>
      <c r="B1348" s="418">
        <v>42355</v>
      </c>
      <c r="C1348" s="430" t="s">
        <v>1289</v>
      </c>
      <c r="D1348" s="415" t="s">
        <v>1251</v>
      </c>
      <c r="E1348" s="261" t="s">
        <v>1289</v>
      </c>
      <c r="F1348" s="430" t="s">
        <v>7095</v>
      </c>
      <c r="G1348" s="60"/>
      <c r="H1348" s="430" t="s">
        <v>7096</v>
      </c>
      <c r="I1348" s="60"/>
      <c r="J1348" s="126"/>
      <c r="K1348" s="430" t="s">
        <v>7126</v>
      </c>
      <c r="L1348" s="415" t="s">
        <v>1256</v>
      </c>
      <c r="M1348" s="126" t="s">
        <v>7158</v>
      </c>
      <c r="N1348" s="415" t="s">
        <v>1261</v>
      </c>
      <c r="O1348" s="431">
        <v>175</v>
      </c>
      <c r="P1348" s="431">
        <v>175</v>
      </c>
      <c r="Q1348" s="396"/>
      <c r="R1348" s="422"/>
      <c r="S1348" s="422">
        <v>0</v>
      </c>
      <c r="T1348" s="422">
        <v>0</v>
      </c>
      <c r="U1348" s="431">
        <v>175</v>
      </c>
      <c r="V1348" s="431">
        <v>0</v>
      </c>
      <c r="W1348" s="431">
        <v>1050</v>
      </c>
      <c r="X1348" s="431">
        <v>0</v>
      </c>
      <c r="Y1348" s="431">
        <v>0</v>
      </c>
      <c r="Z1348" s="431">
        <v>0</v>
      </c>
      <c r="AA1348" s="431">
        <v>175</v>
      </c>
      <c r="AB1348" s="431">
        <v>0</v>
      </c>
      <c r="AC1348" s="431">
        <v>175</v>
      </c>
      <c r="AD1348" s="422">
        <v>0</v>
      </c>
      <c r="AE1348" s="422">
        <v>0</v>
      </c>
      <c r="AF1348" s="422">
        <v>0</v>
      </c>
      <c r="AG1348" s="422">
        <v>0</v>
      </c>
      <c r="AH1348" s="422">
        <v>0</v>
      </c>
      <c r="AI1348" s="422">
        <v>0</v>
      </c>
      <c r="AJ1348" s="422">
        <v>0</v>
      </c>
      <c r="AK1348" s="422">
        <v>0</v>
      </c>
      <c r="AL1348" s="432">
        <v>175</v>
      </c>
      <c r="AM1348" s="431">
        <v>175</v>
      </c>
      <c r="AN1348" s="45">
        <v>0</v>
      </c>
      <c r="AO1348" s="422">
        <v>0</v>
      </c>
      <c r="AP1348" s="422">
        <v>0</v>
      </c>
      <c r="AQ1348" s="422">
        <v>0</v>
      </c>
    </row>
    <row r="1349" spans="1:43" s="62" customFormat="1" ht="12.75" customHeight="1">
      <c r="A1349" s="157">
        <v>1348</v>
      </c>
      <c r="B1349" s="418">
        <v>42356</v>
      </c>
      <c r="C1349" s="261" t="s">
        <v>1321</v>
      </c>
      <c r="D1349" s="415" t="s">
        <v>1251</v>
      </c>
      <c r="E1349" s="261" t="s">
        <v>1321</v>
      </c>
      <c r="F1349" s="430" t="s">
        <v>7089</v>
      </c>
      <c r="G1349" s="359"/>
      <c r="H1349" s="436" t="s">
        <v>7411</v>
      </c>
      <c r="I1349" s="359"/>
      <c r="J1349" s="436" t="s">
        <v>7356</v>
      </c>
      <c r="K1349" s="430" t="s">
        <v>7126</v>
      </c>
      <c r="L1349" s="430" t="s">
        <v>1256</v>
      </c>
      <c r="M1349" s="430" t="s">
        <v>7158</v>
      </c>
      <c r="N1349" s="415" t="s">
        <v>1261</v>
      </c>
      <c r="O1349" s="422">
        <v>104</v>
      </c>
      <c r="P1349" s="422">
        <v>104</v>
      </c>
      <c r="Q1349" s="437" t="s">
        <v>7384</v>
      </c>
      <c r="R1349" s="431"/>
      <c r="S1349" s="422">
        <v>0</v>
      </c>
      <c r="T1349" s="422">
        <v>0</v>
      </c>
      <c r="U1349" s="431">
        <v>104</v>
      </c>
      <c r="V1349" s="431">
        <v>0</v>
      </c>
      <c r="W1349" s="431">
        <v>624</v>
      </c>
      <c r="X1349" s="431">
        <v>104</v>
      </c>
      <c r="Y1349" s="431">
        <v>104</v>
      </c>
      <c r="Z1349" s="431">
        <v>0</v>
      </c>
      <c r="AA1349" s="431">
        <v>104</v>
      </c>
      <c r="AB1349" s="422">
        <v>0</v>
      </c>
      <c r="AC1349" s="422">
        <v>0</v>
      </c>
      <c r="AD1349" s="431">
        <v>0</v>
      </c>
      <c r="AE1349" s="431">
        <v>0</v>
      </c>
      <c r="AF1349" s="431">
        <v>0</v>
      </c>
      <c r="AG1349" s="431">
        <v>0</v>
      </c>
      <c r="AH1349" s="431">
        <v>0</v>
      </c>
      <c r="AI1349" s="431">
        <v>0</v>
      </c>
      <c r="AJ1349" s="431">
        <v>0</v>
      </c>
      <c r="AK1349" s="431">
        <v>0</v>
      </c>
      <c r="AL1349" s="434">
        <v>0</v>
      </c>
      <c r="AM1349" s="433">
        <v>0</v>
      </c>
      <c r="AN1349" s="432">
        <v>0</v>
      </c>
      <c r="AO1349" s="431">
        <v>0</v>
      </c>
      <c r="AP1349" s="433">
        <v>0</v>
      </c>
      <c r="AQ1349" s="431">
        <v>0</v>
      </c>
    </row>
    <row r="1350" spans="1:43" s="62" customFormat="1" ht="12.75" customHeight="1">
      <c r="A1350" s="157">
        <v>1349</v>
      </c>
      <c r="B1350" s="418">
        <v>42357</v>
      </c>
      <c r="C1350" s="261" t="s">
        <v>1321</v>
      </c>
      <c r="D1350" s="415" t="s">
        <v>1251</v>
      </c>
      <c r="E1350" s="261" t="s">
        <v>1321</v>
      </c>
      <c r="F1350" s="430" t="s">
        <v>7089</v>
      </c>
      <c r="G1350" s="359"/>
      <c r="H1350" s="436" t="s">
        <v>7411</v>
      </c>
      <c r="I1350" s="359"/>
      <c r="J1350" s="436" t="s">
        <v>7356</v>
      </c>
      <c r="K1350" s="430" t="s">
        <v>7126</v>
      </c>
      <c r="L1350" s="430" t="s">
        <v>1256</v>
      </c>
      <c r="M1350" s="430" t="s">
        <v>7158</v>
      </c>
      <c r="N1350" s="415" t="s">
        <v>1261</v>
      </c>
      <c r="O1350" s="422">
        <v>150</v>
      </c>
      <c r="P1350" s="422">
        <v>150</v>
      </c>
      <c r="Q1350" s="437" t="s">
        <v>7384</v>
      </c>
      <c r="R1350" s="431"/>
      <c r="S1350" s="422">
        <v>0</v>
      </c>
      <c r="T1350" s="422">
        <v>0</v>
      </c>
      <c r="U1350" s="431">
        <v>150</v>
      </c>
      <c r="V1350" s="431">
        <v>0</v>
      </c>
      <c r="W1350" s="431">
        <v>900</v>
      </c>
      <c r="X1350" s="431">
        <v>150</v>
      </c>
      <c r="Y1350" s="431">
        <v>150</v>
      </c>
      <c r="Z1350" s="431">
        <v>0</v>
      </c>
      <c r="AA1350" s="431">
        <v>150</v>
      </c>
      <c r="AB1350" s="422">
        <v>0</v>
      </c>
      <c r="AC1350" s="422">
        <v>0</v>
      </c>
      <c r="AD1350" s="431">
        <v>0</v>
      </c>
      <c r="AE1350" s="431">
        <v>0</v>
      </c>
      <c r="AF1350" s="431">
        <v>0</v>
      </c>
      <c r="AG1350" s="431">
        <v>0</v>
      </c>
      <c r="AH1350" s="431">
        <v>0</v>
      </c>
      <c r="AI1350" s="431">
        <v>0</v>
      </c>
      <c r="AJ1350" s="431">
        <v>0</v>
      </c>
      <c r="AK1350" s="431">
        <v>0</v>
      </c>
      <c r="AL1350" s="434">
        <v>0</v>
      </c>
      <c r="AM1350" s="433">
        <v>0</v>
      </c>
      <c r="AN1350" s="432">
        <v>0</v>
      </c>
      <c r="AO1350" s="431">
        <v>0</v>
      </c>
      <c r="AP1350" s="433">
        <v>0</v>
      </c>
      <c r="AQ1350" s="431">
        <v>0</v>
      </c>
    </row>
    <row r="1351" spans="1:43" s="62" customFormat="1" ht="12.75" customHeight="1">
      <c r="A1351" s="157">
        <v>1350</v>
      </c>
      <c r="B1351" s="418">
        <v>42358</v>
      </c>
      <c r="C1351" s="415" t="s">
        <v>1321</v>
      </c>
      <c r="D1351" s="415" t="s">
        <v>1251</v>
      </c>
      <c r="E1351" s="261" t="s">
        <v>1321</v>
      </c>
      <c r="F1351" s="261" t="s">
        <v>7097</v>
      </c>
      <c r="G1351" s="60"/>
      <c r="H1351" s="261" t="s">
        <v>7304</v>
      </c>
      <c r="I1351" s="60"/>
      <c r="J1351" s="261" t="s">
        <v>7169</v>
      </c>
      <c r="K1351" s="261" t="s">
        <v>7126</v>
      </c>
      <c r="L1351" s="415" t="s">
        <v>1256</v>
      </c>
      <c r="M1351" s="261" t="s">
        <v>7158</v>
      </c>
      <c r="N1351" s="415" t="s">
        <v>1261</v>
      </c>
      <c r="O1351" s="422">
        <v>85</v>
      </c>
      <c r="P1351" s="422">
        <v>85</v>
      </c>
      <c r="Q1351" s="396" t="s">
        <v>7384</v>
      </c>
      <c r="R1351" s="422"/>
      <c r="S1351" s="422">
        <v>0</v>
      </c>
      <c r="T1351" s="422">
        <v>0</v>
      </c>
      <c r="U1351" s="422">
        <v>85</v>
      </c>
      <c r="V1351" s="422">
        <v>0</v>
      </c>
      <c r="W1351" s="422">
        <v>510</v>
      </c>
      <c r="X1351" s="422">
        <v>85</v>
      </c>
      <c r="Y1351" s="422">
        <v>85</v>
      </c>
      <c r="Z1351" s="422">
        <v>0</v>
      </c>
      <c r="AA1351" s="422">
        <v>85</v>
      </c>
      <c r="AB1351" s="422">
        <v>0</v>
      </c>
      <c r="AC1351" s="422">
        <v>0</v>
      </c>
      <c r="AD1351" s="431">
        <v>0</v>
      </c>
      <c r="AE1351" s="431">
        <v>0</v>
      </c>
      <c r="AF1351" s="431">
        <v>0</v>
      </c>
      <c r="AG1351" s="431">
        <v>0</v>
      </c>
      <c r="AH1351" s="431">
        <v>0</v>
      </c>
      <c r="AI1351" s="431">
        <v>0</v>
      </c>
      <c r="AJ1351" s="431">
        <v>0</v>
      </c>
      <c r="AK1351" s="431">
        <v>0</v>
      </c>
      <c r="AL1351" s="434">
        <v>0</v>
      </c>
      <c r="AM1351" s="433">
        <v>0</v>
      </c>
      <c r="AN1351" s="432">
        <v>0</v>
      </c>
      <c r="AO1351" s="431">
        <v>0</v>
      </c>
      <c r="AP1351" s="433">
        <v>0</v>
      </c>
      <c r="AQ1351" s="431">
        <v>0</v>
      </c>
    </row>
    <row r="1352" spans="1:43" s="62" customFormat="1" ht="12.75" customHeight="1">
      <c r="A1352" s="157">
        <v>1351</v>
      </c>
      <c r="B1352" s="418">
        <v>42358</v>
      </c>
      <c r="C1352" s="415" t="s">
        <v>1321</v>
      </c>
      <c r="D1352" s="415" t="s">
        <v>1251</v>
      </c>
      <c r="E1352" s="261" t="s">
        <v>1321</v>
      </c>
      <c r="F1352" s="261" t="s">
        <v>7097</v>
      </c>
      <c r="G1352" s="60"/>
      <c r="H1352" s="261" t="s">
        <v>7304</v>
      </c>
      <c r="I1352" s="60"/>
      <c r="J1352" s="261" t="s">
        <v>7166</v>
      </c>
      <c r="K1352" s="261" t="s">
        <v>7126</v>
      </c>
      <c r="L1352" s="415" t="s">
        <v>1256</v>
      </c>
      <c r="M1352" s="261" t="s">
        <v>7158</v>
      </c>
      <c r="N1352" s="415" t="s">
        <v>1261</v>
      </c>
      <c r="O1352" s="422">
        <v>33</v>
      </c>
      <c r="P1352" s="422">
        <v>33</v>
      </c>
      <c r="Q1352" s="396" t="s">
        <v>7384</v>
      </c>
      <c r="R1352" s="422"/>
      <c r="S1352" s="422">
        <v>0</v>
      </c>
      <c r="T1352" s="422">
        <v>0</v>
      </c>
      <c r="U1352" s="422">
        <v>33</v>
      </c>
      <c r="V1352" s="422">
        <v>0</v>
      </c>
      <c r="W1352" s="422">
        <v>198</v>
      </c>
      <c r="X1352" s="422">
        <v>33</v>
      </c>
      <c r="Y1352" s="422">
        <v>33</v>
      </c>
      <c r="Z1352" s="422">
        <v>0</v>
      </c>
      <c r="AA1352" s="422">
        <v>33</v>
      </c>
      <c r="AB1352" s="422">
        <v>0</v>
      </c>
      <c r="AC1352" s="422">
        <v>0</v>
      </c>
      <c r="AD1352" s="431">
        <v>0</v>
      </c>
      <c r="AE1352" s="431">
        <v>0</v>
      </c>
      <c r="AF1352" s="431">
        <v>0</v>
      </c>
      <c r="AG1352" s="431">
        <v>0</v>
      </c>
      <c r="AH1352" s="431">
        <v>0</v>
      </c>
      <c r="AI1352" s="431">
        <v>0</v>
      </c>
      <c r="AJ1352" s="431">
        <v>0</v>
      </c>
      <c r="AK1352" s="431">
        <v>0</v>
      </c>
      <c r="AL1352" s="434">
        <v>0</v>
      </c>
      <c r="AM1352" s="433">
        <v>0</v>
      </c>
      <c r="AN1352" s="432">
        <v>0</v>
      </c>
      <c r="AO1352" s="431">
        <v>0</v>
      </c>
      <c r="AP1352" s="433">
        <v>0</v>
      </c>
      <c r="AQ1352" s="431">
        <v>0</v>
      </c>
    </row>
    <row r="1353" spans="1:43" s="62" customFormat="1" ht="12.75" customHeight="1">
      <c r="A1353" s="157">
        <v>1352</v>
      </c>
      <c r="B1353" s="418">
        <v>42358</v>
      </c>
      <c r="C1353" s="415" t="s">
        <v>1321</v>
      </c>
      <c r="D1353" s="415" t="s">
        <v>1251</v>
      </c>
      <c r="E1353" s="261" t="s">
        <v>7265</v>
      </c>
      <c r="F1353" s="261" t="s">
        <v>7106</v>
      </c>
      <c r="G1353" s="60"/>
      <c r="H1353" s="261" t="s">
        <v>7303</v>
      </c>
      <c r="I1353" s="60"/>
      <c r="J1353" s="261" t="s">
        <v>7166</v>
      </c>
      <c r="K1353" s="261" t="s">
        <v>7126</v>
      </c>
      <c r="L1353" s="415" t="s">
        <v>1256</v>
      </c>
      <c r="M1353" s="261" t="s">
        <v>7158</v>
      </c>
      <c r="N1353" s="415" t="s">
        <v>1261</v>
      </c>
      <c r="O1353" s="422">
        <v>150</v>
      </c>
      <c r="P1353" s="422">
        <v>150</v>
      </c>
      <c r="Q1353" s="396" t="s">
        <v>7384</v>
      </c>
      <c r="R1353" s="422"/>
      <c r="S1353" s="422">
        <v>0</v>
      </c>
      <c r="T1353" s="422">
        <v>0</v>
      </c>
      <c r="U1353" s="422">
        <v>150</v>
      </c>
      <c r="V1353" s="422">
        <v>0</v>
      </c>
      <c r="W1353" s="422">
        <v>900</v>
      </c>
      <c r="X1353" s="422">
        <v>150</v>
      </c>
      <c r="Y1353" s="422">
        <v>150</v>
      </c>
      <c r="Z1353" s="422">
        <v>0</v>
      </c>
      <c r="AA1353" s="422">
        <v>150</v>
      </c>
      <c r="AB1353" s="422">
        <v>0</v>
      </c>
      <c r="AC1353" s="422">
        <v>0</v>
      </c>
      <c r="AD1353" s="431">
        <v>0</v>
      </c>
      <c r="AE1353" s="431">
        <v>0</v>
      </c>
      <c r="AF1353" s="431">
        <v>0</v>
      </c>
      <c r="AG1353" s="431">
        <v>0</v>
      </c>
      <c r="AH1353" s="431">
        <v>0</v>
      </c>
      <c r="AI1353" s="431">
        <v>0</v>
      </c>
      <c r="AJ1353" s="431">
        <v>0</v>
      </c>
      <c r="AK1353" s="431">
        <v>0</v>
      </c>
      <c r="AL1353" s="434">
        <v>0</v>
      </c>
      <c r="AM1353" s="433">
        <v>0</v>
      </c>
      <c r="AN1353" s="432">
        <v>0</v>
      </c>
      <c r="AO1353" s="431">
        <v>0</v>
      </c>
      <c r="AP1353" s="433">
        <v>0</v>
      </c>
      <c r="AQ1353" s="431">
        <v>0</v>
      </c>
    </row>
    <row r="1354" spans="1:43" s="62" customFormat="1" ht="12.75" customHeight="1">
      <c r="A1354" s="157">
        <v>1353</v>
      </c>
      <c r="B1354" s="418">
        <v>42359</v>
      </c>
      <c r="C1354" s="415" t="s">
        <v>1321</v>
      </c>
      <c r="D1354" s="415" t="s">
        <v>1251</v>
      </c>
      <c r="E1354" s="261" t="s">
        <v>7265</v>
      </c>
      <c r="F1354" s="261" t="s">
        <v>7118</v>
      </c>
      <c r="G1354" s="60"/>
      <c r="H1354" s="261" t="s">
        <v>7432</v>
      </c>
      <c r="I1354" s="60"/>
      <c r="J1354" s="261" t="s">
        <v>7166</v>
      </c>
      <c r="K1354" s="261" t="s">
        <v>7126</v>
      </c>
      <c r="L1354" s="415" t="s">
        <v>1256</v>
      </c>
      <c r="M1354" s="261" t="s">
        <v>7158</v>
      </c>
      <c r="N1354" s="415" t="s">
        <v>1261</v>
      </c>
      <c r="O1354" s="422">
        <v>100</v>
      </c>
      <c r="P1354" s="422">
        <v>100</v>
      </c>
      <c r="Q1354" s="396" t="s">
        <v>7384</v>
      </c>
      <c r="R1354" s="422"/>
      <c r="S1354" s="422">
        <v>0</v>
      </c>
      <c r="T1354" s="422">
        <v>0</v>
      </c>
      <c r="U1354" s="422">
        <v>100</v>
      </c>
      <c r="V1354" s="422">
        <v>0</v>
      </c>
      <c r="W1354" s="422">
        <v>600</v>
      </c>
      <c r="X1354" s="422">
        <v>600</v>
      </c>
      <c r="Y1354" s="422">
        <v>100</v>
      </c>
      <c r="Z1354" s="422">
        <v>0</v>
      </c>
      <c r="AA1354" s="422">
        <v>100</v>
      </c>
      <c r="AB1354" s="422">
        <v>0</v>
      </c>
      <c r="AC1354" s="422">
        <v>0</v>
      </c>
      <c r="AD1354" s="431">
        <v>0</v>
      </c>
      <c r="AE1354" s="431">
        <v>0</v>
      </c>
      <c r="AF1354" s="431">
        <v>0</v>
      </c>
      <c r="AG1354" s="431">
        <v>0</v>
      </c>
      <c r="AH1354" s="431">
        <v>0</v>
      </c>
      <c r="AI1354" s="431">
        <v>0</v>
      </c>
      <c r="AJ1354" s="431">
        <v>0</v>
      </c>
      <c r="AK1354" s="431">
        <v>0</v>
      </c>
      <c r="AL1354" s="434">
        <v>0</v>
      </c>
      <c r="AM1354" s="433">
        <v>0</v>
      </c>
      <c r="AN1354" s="432">
        <v>0</v>
      </c>
      <c r="AO1354" s="431">
        <v>0</v>
      </c>
      <c r="AP1354" s="433">
        <v>0</v>
      </c>
      <c r="AQ1354" s="431">
        <v>0</v>
      </c>
    </row>
    <row r="1355" spans="1:43" s="62" customFormat="1" ht="12.75" customHeight="1">
      <c r="A1355" s="157">
        <v>1354</v>
      </c>
      <c r="B1355" s="418">
        <v>42359</v>
      </c>
      <c r="C1355" s="415" t="s">
        <v>1321</v>
      </c>
      <c r="D1355" s="415" t="s">
        <v>1251</v>
      </c>
      <c r="E1355" s="261" t="s">
        <v>1308</v>
      </c>
      <c r="F1355" s="261" t="s">
        <v>1347</v>
      </c>
      <c r="G1355" s="60"/>
      <c r="H1355" s="261" t="s">
        <v>7425</v>
      </c>
      <c r="I1355" s="60"/>
      <c r="J1355" s="261" t="s">
        <v>7166</v>
      </c>
      <c r="K1355" s="261" t="s">
        <v>7126</v>
      </c>
      <c r="L1355" s="415" t="s">
        <v>1256</v>
      </c>
      <c r="M1355" s="261" t="s">
        <v>7158</v>
      </c>
      <c r="N1355" s="415" t="s">
        <v>1261</v>
      </c>
      <c r="O1355" s="422">
        <v>350</v>
      </c>
      <c r="P1355" s="422">
        <v>350</v>
      </c>
      <c r="Q1355" s="396" t="s">
        <v>7388</v>
      </c>
      <c r="R1355" s="422"/>
      <c r="S1355" s="422">
        <v>0</v>
      </c>
      <c r="T1355" s="422">
        <v>0</v>
      </c>
      <c r="U1355" s="422">
        <v>350</v>
      </c>
      <c r="V1355" s="422">
        <v>0</v>
      </c>
      <c r="W1355" s="422">
        <v>1750</v>
      </c>
      <c r="X1355" s="422">
        <v>0</v>
      </c>
      <c r="Y1355" s="422">
        <v>350</v>
      </c>
      <c r="Z1355" s="422">
        <v>0</v>
      </c>
      <c r="AA1355" s="422">
        <v>350</v>
      </c>
      <c r="AB1355" s="422">
        <v>0</v>
      </c>
      <c r="AC1355" s="422">
        <v>0</v>
      </c>
      <c r="AD1355" s="431">
        <v>0</v>
      </c>
      <c r="AE1355" s="431">
        <v>0</v>
      </c>
      <c r="AF1355" s="431">
        <v>0</v>
      </c>
      <c r="AG1355" s="431">
        <v>0</v>
      </c>
      <c r="AH1355" s="431">
        <v>0</v>
      </c>
      <c r="AI1355" s="431">
        <v>0</v>
      </c>
      <c r="AJ1355" s="431">
        <v>0</v>
      </c>
      <c r="AK1355" s="431">
        <v>0</v>
      </c>
      <c r="AL1355" s="434">
        <v>0</v>
      </c>
      <c r="AM1355" s="433">
        <v>0</v>
      </c>
      <c r="AN1355" s="432">
        <v>0</v>
      </c>
      <c r="AO1355" s="431">
        <v>0</v>
      </c>
      <c r="AP1355" s="433">
        <v>0</v>
      </c>
      <c r="AQ1355" s="431">
        <v>0</v>
      </c>
    </row>
    <row r="1356" spans="1:43" s="62" customFormat="1" ht="12.75" customHeight="1">
      <c r="A1356" s="157">
        <v>1355</v>
      </c>
      <c r="B1356" s="418">
        <v>42359</v>
      </c>
      <c r="C1356" s="415" t="s">
        <v>1321</v>
      </c>
      <c r="D1356" s="415" t="s">
        <v>1251</v>
      </c>
      <c r="E1356" s="261" t="s">
        <v>1308</v>
      </c>
      <c r="F1356" s="261" t="s">
        <v>1347</v>
      </c>
      <c r="G1356" s="60"/>
      <c r="H1356" s="261" t="s">
        <v>7409</v>
      </c>
      <c r="I1356" s="60"/>
      <c r="J1356" s="261" t="s">
        <v>7166</v>
      </c>
      <c r="K1356" s="261" t="s">
        <v>7126</v>
      </c>
      <c r="L1356" s="415" t="s">
        <v>1256</v>
      </c>
      <c r="M1356" s="261" t="s">
        <v>7158</v>
      </c>
      <c r="N1356" s="415" t="s">
        <v>1261</v>
      </c>
      <c r="O1356" s="422">
        <v>106</v>
      </c>
      <c r="P1356" s="422">
        <v>106</v>
      </c>
      <c r="Q1356" s="396" t="s">
        <v>7388</v>
      </c>
      <c r="R1356" s="422"/>
      <c r="S1356" s="422">
        <v>0</v>
      </c>
      <c r="T1356" s="422">
        <v>0</v>
      </c>
      <c r="U1356" s="422">
        <v>106</v>
      </c>
      <c r="V1356" s="422">
        <v>0</v>
      </c>
      <c r="W1356" s="422">
        <v>636</v>
      </c>
      <c r="X1356" s="422">
        <v>0</v>
      </c>
      <c r="Y1356" s="422">
        <v>106</v>
      </c>
      <c r="Z1356" s="422">
        <v>0</v>
      </c>
      <c r="AA1356" s="422">
        <v>106</v>
      </c>
      <c r="AB1356" s="422">
        <v>0</v>
      </c>
      <c r="AC1356" s="422">
        <v>0</v>
      </c>
      <c r="AD1356" s="431">
        <v>0</v>
      </c>
      <c r="AE1356" s="431">
        <v>0</v>
      </c>
      <c r="AF1356" s="431">
        <v>0</v>
      </c>
      <c r="AG1356" s="431">
        <v>0</v>
      </c>
      <c r="AH1356" s="431">
        <v>0</v>
      </c>
      <c r="AI1356" s="431">
        <v>0</v>
      </c>
      <c r="AJ1356" s="431">
        <v>0</v>
      </c>
      <c r="AK1356" s="431">
        <v>0</v>
      </c>
      <c r="AL1356" s="434">
        <v>0</v>
      </c>
      <c r="AM1356" s="433">
        <v>0</v>
      </c>
      <c r="AN1356" s="432">
        <v>0</v>
      </c>
      <c r="AO1356" s="431">
        <v>0</v>
      </c>
      <c r="AP1356" s="433">
        <v>0</v>
      </c>
      <c r="AQ1356" s="431">
        <v>0</v>
      </c>
    </row>
    <row r="1357" spans="1:43" s="62" customFormat="1" ht="12.75" customHeight="1">
      <c r="A1357" s="157">
        <v>1356</v>
      </c>
      <c r="B1357" s="418">
        <v>42359</v>
      </c>
      <c r="C1357" s="415" t="s">
        <v>1321</v>
      </c>
      <c r="D1357" s="415" t="s">
        <v>1251</v>
      </c>
      <c r="E1357" s="394" t="s">
        <v>1325</v>
      </c>
      <c r="F1357" s="394" t="s">
        <v>7104</v>
      </c>
      <c r="G1357" s="60"/>
      <c r="H1357" s="394" t="s">
        <v>7410</v>
      </c>
      <c r="I1357" s="60"/>
      <c r="J1357" s="394" t="s">
        <v>7165</v>
      </c>
      <c r="K1357" s="394" t="s">
        <v>7126</v>
      </c>
      <c r="L1357" s="415" t="s">
        <v>1256</v>
      </c>
      <c r="M1357" s="261" t="s">
        <v>7158</v>
      </c>
      <c r="N1357" s="415" t="s">
        <v>1261</v>
      </c>
      <c r="O1357" s="422">
        <v>600</v>
      </c>
      <c r="P1357" s="422">
        <v>600</v>
      </c>
      <c r="Q1357" s="396" t="s">
        <v>7384</v>
      </c>
      <c r="R1357" s="422"/>
      <c r="S1357" s="422">
        <v>0</v>
      </c>
      <c r="T1357" s="422">
        <v>0</v>
      </c>
      <c r="U1357" s="422">
        <v>585</v>
      </c>
      <c r="V1357" s="422">
        <v>1000</v>
      </c>
      <c r="W1357" s="422">
        <v>1108</v>
      </c>
      <c r="X1357" s="422">
        <v>400</v>
      </c>
      <c r="Y1357" s="422">
        <v>0</v>
      </c>
      <c r="Z1357" s="422">
        <v>0</v>
      </c>
      <c r="AA1357" s="422">
        <v>585</v>
      </c>
      <c r="AB1357" s="422">
        <v>0</v>
      </c>
      <c r="AC1357" s="422">
        <v>600</v>
      </c>
      <c r="AD1357" s="431">
        <v>0</v>
      </c>
      <c r="AE1357" s="431">
        <v>0</v>
      </c>
      <c r="AF1357" s="431">
        <v>0</v>
      </c>
      <c r="AG1357" s="431">
        <v>0</v>
      </c>
      <c r="AH1357" s="431">
        <v>0</v>
      </c>
      <c r="AI1357" s="431">
        <v>0</v>
      </c>
      <c r="AJ1357" s="431">
        <v>0</v>
      </c>
      <c r="AK1357" s="431">
        <v>0</v>
      </c>
      <c r="AL1357" s="434">
        <v>0</v>
      </c>
      <c r="AM1357" s="433">
        <v>0</v>
      </c>
      <c r="AN1357" s="432">
        <v>0</v>
      </c>
      <c r="AO1357" s="431">
        <v>0</v>
      </c>
      <c r="AP1357" s="433">
        <v>0</v>
      </c>
      <c r="AQ1357" s="431">
        <v>0</v>
      </c>
    </row>
    <row r="1358" spans="1:43" s="62" customFormat="1" ht="12.75" customHeight="1">
      <c r="A1358" s="157">
        <v>1357</v>
      </c>
      <c r="B1358" s="418">
        <v>42360</v>
      </c>
      <c r="C1358" s="415" t="s">
        <v>1321</v>
      </c>
      <c r="D1358" s="415" t="s">
        <v>1251</v>
      </c>
      <c r="E1358" s="261" t="s">
        <v>1321</v>
      </c>
      <c r="F1358" s="261" t="s">
        <v>7097</v>
      </c>
      <c r="G1358" s="60"/>
      <c r="H1358" s="261" t="s">
        <v>7304</v>
      </c>
      <c r="I1358" s="60"/>
      <c r="J1358" s="261" t="s">
        <v>7168</v>
      </c>
      <c r="K1358" s="261" t="s">
        <v>7126</v>
      </c>
      <c r="L1358" s="415" t="s">
        <v>1256</v>
      </c>
      <c r="M1358" s="261" t="s">
        <v>7158</v>
      </c>
      <c r="N1358" s="415" t="s">
        <v>1261</v>
      </c>
      <c r="O1358" s="422">
        <v>31</v>
      </c>
      <c r="P1358" s="422">
        <v>31</v>
      </c>
      <c r="Q1358" s="396" t="s">
        <v>7384</v>
      </c>
      <c r="R1358" s="422"/>
      <c r="S1358" s="422">
        <v>0</v>
      </c>
      <c r="T1358" s="422">
        <v>0</v>
      </c>
      <c r="U1358" s="422">
        <v>31</v>
      </c>
      <c r="V1358" s="422">
        <v>0</v>
      </c>
      <c r="W1358" s="422">
        <v>186</v>
      </c>
      <c r="X1358" s="422">
        <v>31</v>
      </c>
      <c r="Y1358" s="422">
        <v>31</v>
      </c>
      <c r="Z1358" s="422">
        <v>0</v>
      </c>
      <c r="AA1358" s="422">
        <v>31</v>
      </c>
      <c r="AB1358" s="422">
        <v>0</v>
      </c>
      <c r="AC1358" s="422">
        <v>0</v>
      </c>
      <c r="AD1358" s="431">
        <v>0</v>
      </c>
      <c r="AE1358" s="431">
        <v>0</v>
      </c>
      <c r="AF1358" s="431">
        <v>0</v>
      </c>
      <c r="AG1358" s="431">
        <v>0</v>
      </c>
      <c r="AH1358" s="431">
        <v>0</v>
      </c>
      <c r="AI1358" s="431">
        <v>0</v>
      </c>
      <c r="AJ1358" s="431">
        <v>0</v>
      </c>
      <c r="AK1358" s="431">
        <v>0</v>
      </c>
      <c r="AL1358" s="434">
        <v>0</v>
      </c>
      <c r="AM1358" s="433">
        <v>0</v>
      </c>
      <c r="AN1358" s="432">
        <v>0</v>
      </c>
      <c r="AO1358" s="431">
        <v>0</v>
      </c>
      <c r="AP1358" s="433">
        <v>0</v>
      </c>
      <c r="AQ1358" s="431">
        <v>0</v>
      </c>
    </row>
    <row r="1359" spans="1:43" s="62" customFormat="1" ht="12.75" customHeight="1">
      <c r="A1359" s="157">
        <v>1358</v>
      </c>
      <c r="B1359" s="418">
        <v>42360</v>
      </c>
      <c r="C1359" s="415" t="s">
        <v>1321</v>
      </c>
      <c r="D1359" s="415" t="s">
        <v>1251</v>
      </c>
      <c r="E1359" s="261" t="s">
        <v>1321</v>
      </c>
      <c r="F1359" s="261" t="s">
        <v>7097</v>
      </c>
      <c r="G1359" s="60"/>
      <c r="H1359" s="261" t="s">
        <v>7304</v>
      </c>
      <c r="I1359" s="60"/>
      <c r="J1359" s="261" t="s">
        <v>7169</v>
      </c>
      <c r="K1359" s="261" t="s">
        <v>7126</v>
      </c>
      <c r="L1359" s="415" t="s">
        <v>1256</v>
      </c>
      <c r="M1359" s="261" t="s">
        <v>7158</v>
      </c>
      <c r="N1359" s="415" t="s">
        <v>1261</v>
      </c>
      <c r="O1359" s="422">
        <v>126</v>
      </c>
      <c r="P1359" s="422">
        <v>126</v>
      </c>
      <c r="Q1359" s="396" t="s">
        <v>7384</v>
      </c>
      <c r="R1359" s="422"/>
      <c r="S1359" s="422">
        <v>0</v>
      </c>
      <c r="T1359" s="422">
        <v>0</v>
      </c>
      <c r="U1359" s="422">
        <v>126</v>
      </c>
      <c r="V1359" s="422">
        <v>0</v>
      </c>
      <c r="W1359" s="422">
        <v>756</v>
      </c>
      <c r="X1359" s="422">
        <v>126</v>
      </c>
      <c r="Y1359" s="422">
        <v>126</v>
      </c>
      <c r="Z1359" s="422">
        <v>0</v>
      </c>
      <c r="AA1359" s="422">
        <v>126</v>
      </c>
      <c r="AB1359" s="422">
        <v>0</v>
      </c>
      <c r="AC1359" s="422">
        <v>0</v>
      </c>
      <c r="AD1359" s="431">
        <v>0</v>
      </c>
      <c r="AE1359" s="431">
        <v>0</v>
      </c>
      <c r="AF1359" s="431">
        <v>0</v>
      </c>
      <c r="AG1359" s="431">
        <v>0</v>
      </c>
      <c r="AH1359" s="431">
        <v>0</v>
      </c>
      <c r="AI1359" s="431">
        <v>0</v>
      </c>
      <c r="AJ1359" s="431">
        <v>0</v>
      </c>
      <c r="AK1359" s="431">
        <v>0</v>
      </c>
      <c r="AL1359" s="434">
        <v>0</v>
      </c>
      <c r="AM1359" s="433">
        <v>0</v>
      </c>
      <c r="AN1359" s="432">
        <v>0</v>
      </c>
      <c r="AO1359" s="431">
        <v>0</v>
      </c>
      <c r="AP1359" s="433">
        <v>0</v>
      </c>
      <c r="AQ1359" s="431">
        <v>0</v>
      </c>
    </row>
    <row r="1360" spans="1:43" s="62" customFormat="1" ht="12.75" customHeight="1">
      <c r="A1360" s="157">
        <v>1359</v>
      </c>
      <c r="B1360" s="418">
        <v>42360</v>
      </c>
      <c r="C1360" s="415" t="s">
        <v>1321</v>
      </c>
      <c r="D1360" s="415" t="s">
        <v>1251</v>
      </c>
      <c r="E1360" s="261" t="s">
        <v>1308</v>
      </c>
      <c r="F1360" s="261" t="s">
        <v>1347</v>
      </c>
      <c r="G1360" s="60"/>
      <c r="H1360" s="261" t="s">
        <v>7425</v>
      </c>
      <c r="I1360" s="60"/>
      <c r="J1360" s="261" t="s">
        <v>1262</v>
      </c>
      <c r="K1360" s="261" t="s">
        <v>7126</v>
      </c>
      <c r="L1360" s="415" t="s">
        <v>1256</v>
      </c>
      <c r="M1360" s="261" t="s">
        <v>7158</v>
      </c>
      <c r="N1360" s="415" t="s">
        <v>1261</v>
      </c>
      <c r="O1360" s="44">
        <v>250</v>
      </c>
      <c r="P1360" s="44"/>
      <c r="Q1360" s="396" t="s">
        <v>7388</v>
      </c>
      <c r="R1360" s="422"/>
      <c r="S1360" s="422">
        <v>250</v>
      </c>
      <c r="T1360" s="422">
        <v>0</v>
      </c>
      <c r="U1360" s="422">
        <v>0</v>
      </c>
      <c r="V1360" s="422">
        <v>0</v>
      </c>
      <c r="W1360" s="422">
        <v>0</v>
      </c>
      <c r="X1360" s="422">
        <v>0</v>
      </c>
      <c r="Y1360" s="422">
        <v>0</v>
      </c>
      <c r="Z1360" s="422">
        <v>0</v>
      </c>
      <c r="AA1360" s="422">
        <v>0</v>
      </c>
      <c r="AB1360" s="422">
        <v>0</v>
      </c>
      <c r="AC1360" s="422">
        <v>0</v>
      </c>
      <c r="AD1360" s="431">
        <v>0</v>
      </c>
      <c r="AE1360" s="431">
        <v>0</v>
      </c>
      <c r="AF1360" s="431">
        <v>0</v>
      </c>
      <c r="AG1360" s="431">
        <v>0</v>
      </c>
      <c r="AH1360" s="431">
        <v>0</v>
      </c>
      <c r="AI1360" s="431">
        <v>0</v>
      </c>
      <c r="AJ1360" s="431">
        <v>0</v>
      </c>
      <c r="AK1360" s="431">
        <v>0</v>
      </c>
      <c r="AL1360" s="434">
        <v>0</v>
      </c>
      <c r="AM1360" s="433">
        <v>0</v>
      </c>
      <c r="AN1360" s="432">
        <v>0</v>
      </c>
      <c r="AO1360" s="431">
        <v>0</v>
      </c>
      <c r="AP1360" s="433">
        <v>0</v>
      </c>
      <c r="AQ1360" s="431">
        <v>0</v>
      </c>
    </row>
    <row r="1361" spans="1:43" s="62" customFormat="1" ht="12.75" customHeight="1">
      <c r="A1361" s="157">
        <v>1360</v>
      </c>
      <c r="B1361" s="418">
        <v>42360</v>
      </c>
      <c r="C1361" s="415" t="s">
        <v>1321</v>
      </c>
      <c r="D1361" s="415" t="s">
        <v>1251</v>
      </c>
      <c r="E1361" s="261" t="s">
        <v>1308</v>
      </c>
      <c r="F1361" s="261" t="s">
        <v>1347</v>
      </c>
      <c r="G1361" s="60"/>
      <c r="H1361" s="261" t="s">
        <v>7409</v>
      </c>
      <c r="I1361" s="60"/>
      <c r="J1361" s="261" t="s">
        <v>7166</v>
      </c>
      <c r="K1361" s="261" t="s">
        <v>7126</v>
      </c>
      <c r="L1361" s="415" t="s">
        <v>1256</v>
      </c>
      <c r="M1361" s="261" t="s">
        <v>7158</v>
      </c>
      <c r="N1361" s="415" t="s">
        <v>1261</v>
      </c>
      <c r="O1361" s="422">
        <v>283</v>
      </c>
      <c r="P1361" s="422">
        <v>283</v>
      </c>
      <c r="Q1361" s="396" t="s">
        <v>7388</v>
      </c>
      <c r="R1361" s="422"/>
      <c r="S1361" s="422">
        <v>0</v>
      </c>
      <c r="T1361" s="422">
        <v>0</v>
      </c>
      <c r="U1361" s="422">
        <v>283</v>
      </c>
      <c r="V1361" s="422">
        <v>0</v>
      </c>
      <c r="W1361" s="422">
        <v>1689</v>
      </c>
      <c r="X1361" s="422">
        <v>0</v>
      </c>
      <c r="Y1361" s="422">
        <v>283</v>
      </c>
      <c r="Z1361" s="422">
        <v>0</v>
      </c>
      <c r="AA1361" s="422">
        <v>283</v>
      </c>
      <c r="AB1361" s="422">
        <v>0</v>
      </c>
      <c r="AC1361" s="422">
        <v>0</v>
      </c>
      <c r="AD1361" s="431">
        <v>0</v>
      </c>
      <c r="AE1361" s="431">
        <v>0</v>
      </c>
      <c r="AF1361" s="431">
        <v>0</v>
      </c>
      <c r="AG1361" s="431">
        <v>0</v>
      </c>
      <c r="AH1361" s="431">
        <v>0</v>
      </c>
      <c r="AI1361" s="431">
        <v>0</v>
      </c>
      <c r="AJ1361" s="431">
        <v>0</v>
      </c>
      <c r="AK1361" s="431">
        <v>0</v>
      </c>
      <c r="AL1361" s="434">
        <v>0</v>
      </c>
      <c r="AM1361" s="433">
        <v>0</v>
      </c>
      <c r="AN1361" s="432">
        <v>0</v>
      </c>
      <c r="AO1361" s="431">
        <v>0</v>
      </c>
      <c r="AP1361" s="433">
        <v>0</v>
      </c>
      <c r="AQ1361" s="431">
        <v>0</v>
      </c>
    </row>
    <row r="1362" spans="1:43" s="62" customFormat="1" ht="12.75" customHeight="1">
      <c r="A1362" s="157">
        <v>1361</v>
      </c>
      <c r="B1362" s="418">
        <v>42360</v>
      </c>
      <c r="C1362" s="415" t="s">
        <v>1321</v>
      </c>
      <c r="D1362" s="415" t="s">
        <v>1251</v>
      </c>
      <c r="E1362" s="261" t="s">
        <v>1308</v>
      </c>
      <c r="F1362" s="261" t="s">
        <v>1347</v>
      </c>
      <c r="G1362" s="60"/>
      <c r="H1362" s="261" t="s">
        <v>7425</v>
      </c>
      <c r="I1362" s="60"/>
      <c r="J1362" s="261" t="s">
        <v>7166</v>
      </c>
      <c r="K1362" s="261" t="s">
        <v>7126</v>
      </c>
      <c r="L1362" s="415" t="s">
        <v>1256</v>
      </c>
      <c r="M1362" s="261" t="s">
        <v>7158</v>
      </c>
      <c r="N1362" s="415" t="s">
        <v>1261</v>
      </c>
      <c r="O1362" s="422">
        <v>275</v>
      </c>
      <c r="P1362" s="422">
        <v>275</v>
      </c>
      <c r="Q1362" s="396" t="s">
        <v>7388</v>
      </c>
      <c r="R1362" s="422"/>
      <c r="S1362" s="422">
        <v>0</v>
      </c>
      <c r="T1362" s="422">
        <v>0</v>
      </c>
      <c r="U1362" s="422">
        <v>275</v>
      </c>
      <c r="V1362" s="422">
        <v>0</v>
      </c>
      <c r="W1362" s="422">
        <v>1375</v>
      </c>
      <c r="X1362" s="422">
        <v>0</v>
      </c>
      <c r="Y1362" s="422">
        <v>275</v>
      </c>
      <c r="Z1362" s="422">
        <v>0</v>
      </c>
      <c r="AA1362" s="422">
        <v>275</v>
      </c>
      <c r="AB1362" s="422">
        <v>0</v>
      </c>
      <c r="AC1362" s="422">
        <v>0</v>
      </c>
      <c r="AD1362" s="431">
        <v>0</v>
      </c>
      <c r="AE1362" s="431">
        <v>0</v>
      </c>
      <c r="AF1362" s="431">
        <v>0</v>
      </c>
      <c r="AG1362" s="431">
        <v>0</v>
      </c>
      <c r="AH1362" s="431">
        <v>0</v>
      </c>
      <c r="AI1362" s="431">
        <v>0</v>
      </c>
      <c r="AJ1362" s="431">
        <v>0</v>
      </c>
      <c r="AK1362" s="431">
        <v>0</v>
      </c>
      <c r="AL1362" s="434">
        <v>0</v>
      </c>
      <c r="AM1362" s="433">
        <v>0</v>
      </c>
      <c r="AN1362" s="432">
        <v>0</v>
      </c>
      <c r="AO1362" s="431">
        <v>0</v>
      </c>
      <c r="AP1362" s="433">
        <v>0</v>
      </c>
      <c r="AQ1362" s="431">
        <v>0</v>
      </c>
    </row>
    <row r="1363" spans="1:43" s="62" customFormat="1" ht="12.75" customHeight="1">
      <c r="A1363" s="157">
        <v>1362</v>
      </c>
      <c r="B1363" s="418">
        <v>42360</v>
      </c>
      <c r="C1363" s="415" t="s">
        <v>1321</v>
      </c>
      <c r="D1363" s="415" t="s">
        <v>1251</v>
      </c>
      <c r="E1363" s="261" t="s">
        <v>1321</v>
      </c>
      <c r="F1363" s="261" t="s">
        <v>7108</v>
      </c>
      <c r="G1363" s="60"/>
      <c r="H1363" s="261" t="s">
        <v>7369</v>
      </c>
      <c r="I1363" s="60"/>
      <c r="J1363" s="261" t="s">
        <v>7356</v>
      </c>
      <c r="K1363" s="261" t="s">
        <v>7126</v>
      </c>
      <c r="L1363" s="415" t="s">
        <v>1256</v>
      </c>
      <c r="M1363" s="261" t="s">
        <v>7158</v>
      </c>
      <c r="N1363" s="415" t="s">
        <v>1261</v>
      </c>
      <c r="O1363" s="422">
        <v>250</v>
      </c>
      <c r="P1363" s="422">
        <v>250</v>
      </c>
      <c r="Q1363" s="396" t="s">
        <v>7384</v>
      </c>
      <c r="R1363" s="422"/>
      <c r="S1363" s="422">
        <v>0</v>
      </c>
      <c r="T1363" s="422">
        <v>0</v>
      </c>
      <c r="U1363" s="422">
        <v>250</v>
      </c>
      <c r="V1363" s="422">
        <v>0</v>
      </c>
      <c r="W1363" s="422">
        <v>1500</v>
      </c>
      <c r="X1363" s="422">
        <v>250</v>
      </c>
      <c r="Y1363" s="422">
        <v>250</v>
      </c>
      <c r="Z1363" s="422">
        <v>0</v>
      </c>
      <c r="AA1363" s="422">
        <v>250</v>
      </c>
      <c r="AB1363" s="422">
        <v>0</v>
      </c>
      <c r="AC1363" s="422">
        <v>0</v>
      </c>
      <c r="AD1363" s="431">
        <v>0</v>
      </c>
      <c r="AE1363" s="431">
        <v>0</v>
      </c>
      <c r="AF1363" s="431">
        <v>0</v>
      </c>
      <c r="AG1363" s="431">
        <v>0</v>
      </c>
      <c r="AH1363" s="431">
        <v>0</v>
      </c>
      <c r="AI1363" s="431">
        <v>0</v>
      </c>
      <c r="AJ1363" s="431">
        <v>0</v>
      </c>
      <c r="AK1363" s="431">
        <v>0</v>
      </c>
      <c r="AL1363" s="434">
        <v>0</v>
      </c>
      <c r="AM1363" s="433">
        <v>0</v>
      </c>
      <c r="AN1363" s="432">
        <v>0</v>
      </c>
      <c r="AO1363" s="431">
        <v>0</v>
      </c>
      <c r="AP1363" s="433">
        <v>0</v>
      </c>
      <c r="AQ1363" s="431">
        <v>0</v>
      </c>
    </row>
    <row r="1364" spans="1:43" s="62" customFormat="1" ht="12.75" customHeight="1">
      <c r="A1364" s="157">
        <v>1363</v>
      </c>
      <c r="B1364" s="418">
        <v>42360</v>
      </c>
      <c r="C1364" s="261" t="s">
        <v>1321</v>
      </c>
      <c r="D1364" s="415" t="s">
        <v>1251</v>
      </c>
      <c r="E1364" s="261" t="s">
        <v>1321</v>
      </c>
      <c r="F1364" s="430" t="s">
        <v>7089</v>
      </c>
      <c r="G1364" s="359"/>
      <c r="H1364" s="436" t="s">
        <v>7412</v>
      </c>
      <c r="I1364" s="359"/>
      <c r="J1364" s="436" t="s">
        <v>7356</v>
      </c>
      <c r="K1364" s="430" t="s">
        <v>7126</v>
      </c>
      <c r="L1364" s="430" t="s">
        <v>1256</v>
      </c>
      <c r="M1364" s="430" t="s">
        <v>7158</v>
      </c>
      <c r="N1364" s="415" t="s">
        <v>1261</v>
      </c>
      <c r="O1364" s="422">
        <v>260</v>
      </c>
      <c r="P1364" s="422">
        <v>260</v>
      </c>
      <c r="Q1364" s="437" t="s">
        <v>7384</v>
      </c>
      <c r="R1364" s="431"/>
      <c r="S1364" s="422">
        <v>0</v>
      </c>
      <c r="T1364" s="422">
        <v>0</v>
      </c>
      <c r="U1364" s="431">
        <v>260</v>
      </c>
      <c r="V1364" s="431">
        <v>0</v>
      </c>
      <c r="W1364" s="431">
        <v>1560</v>
      </c>
      <c r="X1364" s="431">
        <v>260</v>
      </c>
      <c r="Y1364" s="431">
        <v>260</v>
      </c>
      <c r="Z1364" s="431">
        <v>0</v>
      </c>
      <c r="AA1364" s="431">
        <v>260</v>
      </c>
      <c r="AB1364" s="422">
        <v>0</v>
      </c>
      <c r="AC1364" s="422">
        <v>0</v>
      </c>
      <c r="AD1364" s="431">
        <v>0</v>
      </c>
      <c r="AE1364" s="431">
        <v>0</v>
      </c>
      <c r="AF1364" s="431">
        <v>0</v>
      </c>
      <c r="AG1364" s="431">
        <v>0</v>
      </c>
      <c r="AH1364" s="431">
        <v>0</v>
      </c>
      <c r="AI1364" s="431">
        <v>0</v>
      </c>
      <c r="AJ1364" s="431">
        <v>0</v>
      </c>
      <c r="AK1364" s="431">
        <v>0</v>
      </c>
      <c r="AL1364" s="434">
        <v>0</v>
      </c>
      <c r="AM1364" s="433">
        <v>0</v>
      </c>
      <c r="AN1364" s="432">
        <v>0</v>
      </c>
      <c r="AO1364" s="431">
        <v>0</v>
      </c>
      <c r="AP1364" s="433">
        <v>0</v>
      </c>
      <c r="AQ1364" s="431">
        <v>0</v>
      </c>
    </row>
    <row r="1365" spans="1:43" s="62" customFormat="1" ht="12.75" customHeight="1">
      <c r="A1365" s="157">
        <v>1364</v>
      </c>
      <c r="B1365" s="418">
        <v>42361</v>
      </c>
      <c r="C1365" s="415" t="s">
        <v>1321</v>
      </c>
      <c r="D1365" s="415" t="s">
        <v>1251</v>
      </c>
      <c r="E1365" s="261" t="s">
        <v>1321</v>
      </c>
      <c r="F1365" s="261" t="s">
        <v>7101</v>
      </c>
      <c r="G1365" s="60"/>
      <c r="H1365" s="261" t="s">
        <v>7299</v>
      </c>
      <c r="I1365" s="60"/>
      <c r="J1365" s="261" t="s">
        <v>7168</v>
      </c>
      <c r="K1365" s="394" t="s">
        <v>7126</v>
      </c>
      <c r="L1365" s="415" t="s">
        <v>1256</v>
      </c>
      <c r="M1365" s="261" t="s">
        <v>7158</v>
      </c>
      <c r="N1365" s="415" t="s">
        <v>1261</v>
      </c>
      <c r="O1365" s="422">
        <v>118</v>
      </c>
      <c r="P1365" s="422">
        <v>118</v>
      </c>
      <c r="Q1365" s="396" t="s">
        <v>7384</v>
      </c>
      <c r="R1365" s="422"/>
      <c r="S1365" s="422">
        <v>0</v>
      </c>
      <c r="T1365" s="422">
        <v>0</v>
      </c>
      <c r="U1365" s="422">
        <v>118</v>
      </c>
      <c r="V1365" s="422">
        <v>0</v>
      </c>
      <c r="W1365" s="422">
        <v>708</v>
      </c>
      <c r="X1365" s="422">
        <v>118</v>
      </c>
      <c r="Y1365" s="422">
        <v>118</v>
      </c>
      <c r="Z1365" s="422">
        <v>0</v>
      </c>
      <c r="AA1365" s="422">
        <v>118</v>
      </c>
      <c r="AB1365" s="422">
        <v>0</v>
      </c>
      <c r="AC1365" s="422">
        <v>0</v>
      </c>
      <c r="AD1365" s="431">
        <v>0</v>
      </c>
      <c r="AE1365" s="431">
        <v>0</v>
      </c>
      <c r="AF1365" s="431">
        <v>0</v>
      </c>
      <c r="AG1365" s="431">
        <v>0</v>
      </c>
      <c r="AH1365" s="431">
        <v>0</v>
      </c>
      <c r="AI1365" s="431">
        <v>0</v>
      </c>
      <c r="AJ1365" s="431">
        <v>0</v>
      </c>
      <c r="AK1365" s="431">
        <v>0</v>
      </c>
      <c r="AL1365" s="434">
        <v>0</v>
      </c>
      <c r="AM1365" s="433">
        <v>0</v>
      </c>
      <c r="AN1365" s="432">
        <v>0</v>
      </c>
      <c r="AO1365" s="431">
        <v>0</v>
      </c>
      <c r="AP1365" s="433">
        <v>0</v>
      </c>
      <c r="AQ1365" s="431">
        <v>0</v>
      </c>
    </row>
    <row r="1366" spans="1:43" s="62" customFormat="1" ht="12.75" customHeight="1">
      <c r="A1366" s="157">
        <v>1365</v>
      </c>
      <c r="B1366" s="418">
        <v>42361</v>
      </c>
      <c r="C1366" s="415" t="s">
        <v>1321</v>
      </c>
      <c r="D1366" s="415" t="s">
        <v>1251</v>
      </c>
      <c r="E1366" s="261" t="s">
        <v>1321</v>
      </c>
      <c r="F1366" s="261" t="s">
        <v>7101</v>
      </c>
      <c r="G1366" s="60"/>
      <c r="H1366" s="261" t="s">
        <v>7339</v>
      </c>
      <c r="I1366" s="60"/>
      <c r="J1366" s="261" t="s">
        <v>7168</v>
      </c>
      <c r="K1366" s="394" t="s">
        <v>7126</v>
      </c>
      <c r="L1366" s="415" t="s">
        <v>1256</v>
      </c>
      <c r="M1366" s="261" t="s">
        <v>7158</v>
      </c>
      <c r="N1366" s="415" t="s">
        <v>1261</v>
      </c>
      <c r="O1366" s="422">
        <v>26</v>
      </c>
      <c r="P1366" s="422">
        <v>26</v>
      </c>
      <c r="Q1366" s="396" t="s">
        <v>7384</v>
      </c>
      <c r="R1366" s="422"/>
      <c r="S1366" s="422">
        <v>0</v>
      </c>
      <c r="T1366" s="422">
        <v>0</v>
      </c>
      <c r="U1366" s="422">
        <v>26</v>
      </c>
      <c r="V1366" s="422">
        <v>0</v>
      </c>
      <c r="W1366" s="422">
        <v>156</v>
      </c>
      <c r="X1366" s="422">
        <v>26</v>
      </c>
      <c r="Y1366" s="422">
        <v>26</v>
      </c>
      <c r="Z1366" s="422">
        <v>0</v>
      </c>
      <c r="AA1366" s="422">
        <v>26</v>
      </c>
      <c r="AB1366" s="422">
        <v>0</v>
      </c>
      <c r="AC1366" s="422">
        <v>0</v>
      </c>
      <c r="AD1366" s="431">
        <v>0</v>
      </c>
      <c r="AE1366" s="431">
        <v>0</v>
      </c>
      <c r="AF1366" s="431">
        <v>0</v>
      </c>
      <c r="AG1366" s="431">
        <v>0</v>
      </c>
      <c r="AH1366" s="431">
        <v>0</v>
      </c>
      <c r="AI1366" s="431">
        <v>0</v>
      </c>
      <c r="AJ1366" s="431">
        <v>0</v>
      </c>
      <c r="AK1366" s="431">
        <v>0</v>
      </c>
      <c r="AL1366" s="434">
        <v>0</v>
      </c>
      <c r="AM1366" s="433">
        <v>0</v>
      </c>
      <c r="AN1366" s="432">
        <v>0</v>
      </c>
      <c r="AO1366" s="431">
        <v>0</v>
      </c>
      <c r="AP1366" s="433">
        <v>0</v>
      </c>
      <c r="AQ1366" s="431">
        <v>0</v>
      </c>
    </row>
    <row r="1367" spans="1:43" s="62" customFormat="1" ht="12.75" customHeight="1">
      <c r="A1367" s="157">
        <v>1366</v>
      </c>
      <c r="B1367" s="418">
        <v>42361</v>
      </c>
      <c r="C1367" s="415" t="s">
        <v>1321</v>
      </c>
      <c r="D1367" s="415" t="s">
        <v>1251</v>
      </c>
      <c r="E1367" s="261" t="s">
        <v>1321</v>
      </c>
      <c r="F1367" s="261" t="s">
        <v>7101</v>
      </c>
      <c r="G1367" s="60"/>
      <c r="H1367" s="261" t="s">
        <v>7339</v>
      </c>
      <c r="I1367" s="60"/>
      <c r="J1367" s="261" t="s">
        <v>7168</v>
      </c>
      <c r="K1367" s="394" t="s">
        <v>7126</v>
      </c>
      <c r="L1367" s="415" t="s">
        <v>1256</v>
      </c>
      <c r="M1367" s="261" t="s">
        <v>7158</v>
      </c>
      <c r="N1367" s="415" t="s">
        <v>1261</v>
      </c>
      <c r="O1367" s="422">
        <v>9</v>
      </c>
      <c r="P1367" s="422">
        <v>9</v>
      </c>
      <c r="Q1367" s="396" t="s">
        <v>7384</v>
      </c>
      <c r="R1367" s="422"/>
      <c r="S1367" s="422">
        <v>0</v>
      </c>
      <c r="T1367" s="422">
        <v>0</v>
      </c>
      <c r="U1367" s="422">
        <v>9</v>
      </c>
      <c r="V1367" s="422">
        <v>0</v>
      </c>
      <c r="W1367" s="422">
        <v>54</v>
      </c>
      <c r="X1367" s="422">
        <v>9</v>
      </c>
      <c r="Y1367" s="422">
        <v>9</v>
      </c>
      <c r="Z1367" s="422">
        <v>0</v>
      </c>
      <c r="AA1367" s="422">
        <v>9</v>
      </c>
      <c r="AB1367" s="422">
        <v>0</v>
      </c>
      <c r="AC1367" s="422">
        <v>0</v>
      </c>
      <c r="AD1367" s="431">
        <v>0</v>
      </c>
      <c r="AE1367" s="431">
        <v>0</v>
      </c>
      <c r="AF1367" s="431">
        <v>0</v>
      </c>
      <c r="AG1367" s="431">
        <v>0</v>
      </c>
      <c r="AH1367" s="431">
        <v>0</v>
      </c>
      <c r="AI1367" s="431">
        <v>0</v>
      </c>
      <c r="AJ1367" s="431">
        <v>0</v>
      </c>
      <c r="AK1367" s="431">
        <v>0</v>
      </c>
      <c r="AL1367" s="434">
        <v>0</v>
      </c>
      <c r="AM1367" s="433">
        <v>0</v>
      </c>
      <c r="AN1367" s="432">
        <v>0</v>
      </c>
      <c r="AO1367" s="431">
        <v>0</v>
      </c>
      <c r="AP1367" s="433">
        <v>0</v>
      </c>
      <c r="AQ1367" s="431">
        <v>0</v>
      </c>
    </row>
    <row r="1368" spans="1:43" s="62" customFormat="1" ht="12.75" customHeight="1">
      <c r="A1368" s="157">
        <v>1367</v>
      </c>
      <c r="B1368" s="418">
        <v>42361</v>
      </c>
      <c r="C1368" s="415" t="s">
        <v>1321</v>
      </c>
      <c r="D1368" s="415" t="s">
        <v>1251</v>
      </c>
      <c r="E1368" s="261" t="s">
        <v>1321</v>
      </c>
      <c r="F1368" s="261" t="s">
        <v>7101</v>
      </c>
      <c r="G1368" s="60"/>
      <c r="H1368" s="261" t="s">
        <v>7314</v>
      </c>
      <c r="I1368" s="60"/>
      <c r="J1368" s="261" t="s">
        <v>7356</v>
      </c>
      <c r="K1368" s="394" t="s">
        <v>7126</v>
      </c>
      <c r="L1368" s="415" t="s">
        <v>1256</v>
      </c>
      <c r="M1368" s="261" t="s">
        <v>7158</v>
      </c>
      <c r="N1368" s="415" t="s">
        <v>1261</v>
      </c>
      <c r="O1368" s="422">
        <v>80</v>
      </c>
      <c r="P1368" s="422">
        <v>80</v>
      </c>
      <c r="Q1368" s="396" t="s">
        <v>7384</v>
      </c>
      <c r="R1368" s="422"/>
      <c r="S1368" s="422">
        <v>0</v>
      </c>
      <c r="T1368" s="422">
        <v>0</v>
      </c>
      <c r="U1368" s="422">
        <v>80</v>
      </c>
      <c r="V1368" s="422">
        <v>0</v>
      </c>
      <c r="W1368" s="422">
        <v>480</v>
      </c>
      <c r="X1368" s="422">
        <v>80</v>
      </c>
      <c r="Y1368" s="422">
        <v>80</v>
      </c>
      <c r="Z1368" s="422">
        <v>0</v>
      </c>
      <c r="AA1368" s="422">
        <v>80</v>
      </c>
      <c r="AB1368" s="422">
        <v>0</v>
      </c>
      <c r="AC1368" s="422">
        <v>0</v>
      </c>
      <c r="AD1368" s="431">
        <v>0</v>
      </c>
      <c r="AE1368" s="431">
        <v>0</v>
      </c>
      <c r="AF1368" s="431">
        <v>0</v>
      </c>
      <c r="AG1368" s="431">
        <v>0</v>
      </c>
      <c r="AH1368" s="431">
        <v>0</v>
      </c>
      <c r="AI1368" s="431">
        <v>0</v>
      </c>
      <c r="AJ1368" s="431">
        <v>0</v>
      </c>
      <c r="AK1368" s="431">
        <v>0</v>
      </c>
      <c r="AL1368" s="434">
        <v>0</v>
      </c>
      <c r="AM1368" s="433">
        <v>0</v>
      </c>
      <c r="AN1368" s="432">
        <v>0</v>
      </c>
      <c r="AO1368" s="431">
        <v>0</v>
      </c>
      <c r="AP1368" s="433">
        <v>0</v>
      </c>
      <c r="AQ1368" s="431">
        <v>0</v>
      </c>
    </row>
    <row r="1369" spans="1:43" s="62" customFormat="1" ht="12.75" customHeight="1">
      <c r="A1369" s="157">
        <v>1368</v>
      </c>
      <c r="B1369" s="418">
        <v>42361</v>
      </c>
      <c r="C1369" s="415" t="s">
        <v>1321</v>
      </c>
      <c r="D1369" s="415" t="s">
        <v>1251</v>
      </c>
      <c r="E1369" s="261" t="s">
        <v>1321</v>
      </c>
      <c r="F1369" s="261" t="s">
        <v>7101</v>
      </c>
      <c r="G1369" s="60"/>
      <c r="H1369" s="261" t="s">
        <v>7300</v>
      </c>
      <c r="I1369" s="60"/>
      <c r="J1369" s="261" t="s">
        <v>1262</v>
      </c>
      <c r="K1369" s="394" t="s">
        <v>7126</v>
      </c>
      <c r="L1369" s="415" t="s">
        <v>1256</v>
      </c>
      <c r="M1369" s="261" t="s">
        <v>7158</v>
      </c>
      <c r="N1369" s="415" t="s">
        <v>1261</v>
      </c>
      <c r="O1369" s="422">
        <v>302</v>
      </c>
      <c r="P1369" s="422">
        <v>302</v>
      </c>
      <c r="Q1369" s="396" t="s">
        <v>7384</v>
      </c>
      <c r="R1369" s="422"/>
      <c r="S1369" s="422">
        <v>0</v>
      </c>
      <c r="T1369" s="422">
        <v>0</v>
      </c>
      <c r="U1369" s="422">
        <v>302</v>
      </c>
      <c r="V1369" s="422">
        <v>0</v>
      </c>
      <c r="W1369" s="422">
        <v>1812</v>
      </c>
      <c r="X1369" s="422">
        <v>302</v>
      </c>
      <c r="Y1369" s="422">
        <v>302</v>
      </c>
      <c r="Z1369" s="422">
        <v>0</v>
      </c>
      <c r="AA1369" s="422">
        <v>302</v>
      </c>
      <c r="AB1369" s="422">
        <v>0</v>
      </c>
      <c r="AC1369" s="422">
        <v>0</v>
      </c>
      <c r="AD1369" s="431">
        <v>0</v>
      </c>
      <c r="AE1369" s="431">
        <v>0</v>
      </c>
      <c r="AF1369" s="431">
        <v>0</v>
      </c>
      <c r="AG1369" s="431">
        <v>0</v>
      </c>
      <c r="AH1369" s="431">
        <v>0</v>
      </c>
      <c r="AI1369" s="431">
        <v>0</v>
      </c>
      <c r="AJ1369" s="431">
        <v>0</v>
      </c>
      <c r="AK1369" s="431">
        <v>0</v>
      </c>
      <c r="AL1369" s="434">
        <v>0</v>
      </c>
      <c r="AM1369" s="433">
        <v>0</v>
      </c>
      <c r="AN1369" s="432">
        <v>0</v>
      </c>
      <c r="AO1369" s="431">
        <v>0</v>
      </c>
      <c r="AP1369" s="433">
        <v>0</v>
      </c>
      <c r="AQ1369" s="431">
        <v>0</v>
      </c>
    </row>
    <row r="1370" spans="1:43" s="62" customFormat="1" ht="12.75" customHeight="1">
      <c r="A1370" s="157">
        <v>1369</v>
      </c>
      <c r="B1370" s="418">
        <v>42361</v>
      </c>
      <c r="C1370" s="415" t="s">
        <v>1321</v>
      </c>
      <c r="D1370" s="415" t="s">
        <v>1251</v>
      </c>
      <c r="E1370" s="261" t="s">
        <v>1321</v>
      </c>
      <c r="F1370" s="261" t="s">
        <v>7101</v>
      </c>
      <c r="G1370" s="60"/>
      <c r="H1370" s="261" t="s">
        <v>7300</v>
      </c>
      <c r="I1370" s="60"/>
      <c r="J1370" s="261" t="s">
        <v>7169</v>
      </c>
      <c r="K1370" s="394" t="s">
        <v>7126</v>
      </c>
      <c r="L1370" s="415" t="s">
        <v>1256</v>
      </c>
      <c r="M1370" s="261" t="s">
        <v>7158</v>
      </c>
      <c r="N1370" s="415" t="s">
        <v>1261</v>
      </c>
      <c r="O1370" s="422">
        <v>200</v>
      </c>
      <c r="P1370" s="422">
        <v>200</v>
      </c>
      <c r="Q1370" s="396" t="s">
        <v>7384</v>
      </c>
      <c r="R1370" s="422"/>
      <c r="S1370" s="422">
        <v>0</v>
      </c>
      <c r="T1370" s="422">
        <v>0</v>
      </c>
      <c r="U1370" s="422">
        <v>200</v>
      </c>
      <c r="V1370" s="422">
        <v>0</v>
      </c>
      <c r="W1370" s="422">
        <v>1200</v>
      </c>
      <c r="X1370" s="422">
        <v>200</v>
      </c>
      <c r="Y1370" s="422">
        <v>200</v>
      </c>
      <c r="Z1370" s="422">
        <v>0</v>
      </c>
      <c r="AA1370" s="422">
        <v>200</v>
      </c>
      <c r="AB1370" s="422">
        <v>0</v>
      </c>
      <c r="AC1370" s="422">
        <v>0</v>
      </c>
      <c r="AD1370" s="431">
        <v>0</v>
      </c>
      <c r="AE1370" s="431">
        <v>0</v>
      </c>
      <c r="AF1370" s="431">
        <v>0</v>
      </c>
      <c r="AG1370" s="431">
        <v>0</v>
      </c>
      <c r="AH1370" s="431">
        <v>0</v>
      </c>
      <c r="AI1370" s="431">
        <v>0</v>
      </c>
      <c r="AJ1370" s="431">
        <v>0</v>
      </c>
      <c r="AK1370" s="431">
        <v>0</v>
      </c>
      <c r="AL1370" s="434">
        <v>0</v>
      </c>
      <c r="AM1370" s="433">
        <v>0</v>
      </c>
      <c r="AN1370" s="432">
        <v>0</v>
      </c>
      <c r="AO1370" s="431">
        <v>0</v>
      </c>
      <c r="AP1370" s="433">
        <v>0</v>
      </c>
      <c r="AQ1370" s="431">
        <v>0</v>
      </c>
    </row>
    <row r="1371" spans="1:43" s="62" customFormat="1" ht="12.75" customHeight="1">
      <c r="A1371" s="157">
        <v>1370</v>
      </c>
      <c r="B1371" s="418">
        <v>42361</v>
      </c>
      <c r="C1371" s="430" t="s">
        <v>1289</v>
      </c>
      <c r="D1371" s="415" t="s">
        <v>1251</v>
      </c>
      <c r="E1371" s="261" t="s">
        <v>1289</v>
      </c>
      <c r="F1371" s="430" t="s">
        <v>7231</v>
      </c>
      <c r="G1371" s="60"/>
      <c r="H1371" s="430" t="s">
        <v>7255</v>
      </c>
      <c r="I1371" s="60"/>
      <c r="J1371" s="126"/>
      <c r="K1371" s="430" t="s">
        <v>7126</v>
      </c>
      <c r="L1371" s="415" t="s">
        <v>1256</v>
      </c>
      <c r="M1371" s="126" t="s">
        <v>7158</v>
      </c>
      <c r="N1371" s="415" t="s">
        <v>1261</v>
      </c>
      <c r="O1371" s="431">
        <v>245</v>
      </c>
      <c r="P1371" s="431">
        <v>245</v>
      </c>
      <c r="Q1371" s="396"/>
      <c r="R1371" s="422"/>
      <c r="S1371" s="422">
        <v>0</v>
      </c>
      <c r="T1371" s="422">
        <v>0</v>
      </c>
      <c r="U1371" s="431">
        <v>245</v>
      </c>
      <c r="V1371" s="431">
        <v>0</v>
      </c>
      <c r="W1371" s="431">
        <v>1470</v>
      </c>
      <c r="X1371" s="431">
        <v>0</v>
      </c>
      <c r="Y1371" s="431">
        <v>0</v>
      </c>
      <c r="Z1371" s="431">
        <v>0</v>
      </c>
      <c r="AA1371" s="431">
        <v>245</v>
      </c>
      <c r="AB1371" s="431">
        <v>0</v>
      </c>
      <c r="AC1371" s="431">
        <v>245</v>
      </c>
      <c r="AD1371" s="422">
        <v>0</v>
      </c>
      <c r="AE1371" s="422">
        <v>0</v>
      </c>
      <c r="AF1371" s="422">
        <v>0</v>
      </c>
      <c r="AG1371" s="422">
        <v>0</v>
      </c>
      <c r="AH1371" s="422">
        <v>0</v>
      </c>
      <c r="AI1371" s="422">
        <v>0</v>
      </c>
      <c r="AJ1371" s="422">
        <v>0</v>
      </c>
      <c r="AK1371" s="422">
        <v>0</v>
      </c>
      <c r="AL1371" s="432">
        <v>245</v>
      </c>
      <c r="AM1371" s="431">
        <v>245</v>
      </c>
      <c r="AN1371" s="45">
        <v>0</v>
      </c>
      <c r="AO1371" s="422">
        <v>0</v>
      </c>
      <c r="AP1371" s="422">
        <v>0</v>
      </c>
      <c r="AQ1371" s="422">
        <v>0</v>
      </c>
    </row>
    <row r="1372" spans="1:43" s="62" customFormat="1" ht="12.75" customHeight="1">
      <c r="A1372" s="157">
        <v>1371</v>
      </c>
      <c r="B1372" s="418">
        <v>42361</v>
      </c>
      <c r="C1372" s="430" t="s">
        <v>1289</v>
      </c>
      <c r="D1372" s="415" t="s">
        <v>1251</v>
      </c>
      <c r="E1372" s="261" t="s">
        <v>1289</v>
      </c>
      <c r="F1372" s="430" t="s">
        <v>7101</v>
      </c>
      <c r="G1372" s="60"/>
      <c r="H1372" s="430" t="s">
        <v>7261</v>
      </c>
      <c r="I1372" s="60"/>
      <c r="J1372" s="126"/>
      <c r="K1372" s="430" t="s">
        <v>7126</v>
      </c>
      <c r="L1372" s="415" t="s">
        <v>1256</v>
      </c>
      <c r="M1372" s="126" t="s">
        <v>7158</v>
      </c>
      <c r="N1372" s="415" t="s">
        <v>1261</v>
      </c>
      <c r="O1372" s="431">
        <v>200</v>
      </c>
      <c r="P1372" s="431">
        <v>200</v>
      </c>
      <c r="Q1372" s="396"/>
      <c r="R1372" s="422"/>
      <c r="S1372" s="422">
        <v>0</v>
      </c>
      <c r="T1372" s="422">
        <v>0</v>
      </c>
      <c r="U1372" s="431">
        <v>200</v>
      </c>
      <c r="V1372" s="431">
        <v>0</v>
      </c>
      <c r="W1372" s="431">
        <v>1200</v>
      </c>
      <c r="X1372" s="431">
        <v>0</v>
      </c>
      <c r="Y1372" s="431">
        <v>0</v>
      </c>
      <c r="Z1372" s="431">
        <v>0</v>
      </c>
      <c r="AA1372" s="431">
        <v>200</v>
      </c>
      <c r="AB1372" s="431">
        <v>0</v>
      </c>
      <c r="AC1372" s="431">
        <v>200</v>
      </c>
      <c r="AD1372" s="422">
        <v>0</v>
      </c>
      <c r="AE1372" s="422">
        <v>0</v>
      </c>
      <c r="AF1372" s="422">
        <v>0</v>
      </c>
      <c r="AG1372" s="422">
        <v>0</v>
      </c>
      <c r="AH1372" s="422">
        <v>0</v>
      </c>
      <c r="AI1372" s="422">
        <v>0</v>
      </c>
      <c r="AJ1372" s="422">
        <v>0</v>
      </c>
      <c r="AK1372" s="422">
        <v>0</v>
      </c>
      <c r="AL1372" s="432">
        <v>200</v>
      </c>
      <c r="AM1372" s="431">
        <v>200</v>
      </c>
      <c r="AN1372" s="45">
        <v>0</v>
      </c>
      <c r="AO1372" s="422">
        <v>0</v>
      </c>
      <c r="AP1372" s="422">
        <v>0</v>
      </c>
      <c r="AQ1372" s="422">
        <v>0</v>
      </c>
    </row>
    <row r="1373" spans="1:43" s="62" customFormat="1" ht="12.75" customHeight="1">
      <c r="A1373" s="157">
        <v>1372</v>
      </c>
      <c r="B1373" s="418">
        <v>42361</v>
      </c>
      <c r="C1373" s="430" t="s">
        <v>1289</v>
      </c>
      <c r="D1373" s="415" t="s">
        <v>1251</v>
      </c>
      <c r="E1373" s="261" t="s">
        <v>1289</v>
      </c>
      <c r="F1373" s="430" t="s">
        <v>7085</v>
      </c>
      <c r="G1373" s="60"/>
      <c r="H1373" s="430" t="s">
        <v>7092</v>
      </c>
      <c r="I1373" s="60"/>
      <c r="J1373" s="126"/>
      <c r="K1373" s="430" t="s">
        <v>7126</v>
      </c>
      <c r="L1373" s="415" t="s">
        <v>1256</v>
      </c>
      <c r="M1373" s="126" t="s">
        <v>7158</v>
      </c>
      <c r="N1373" s="415" t="s">
        <v>1261</v>
      </c>
      <c r="O1373" s="431">
        <v>300</v>
      </c>
      <c r="P1373" s="431">
        <v>300</v>
      </c>
      <c r="Q1373" s="396"/>
      <c r="R1373" s="422"/>
      <c r="S1373" s="422">
        <v>0</v>
      </c>
      <c r="T1373" s="422">
        <v>0</v>
      </c>
      <c r="U1373" s="431">
        <v>300</v>
      </c>
      <c r="V1373" s="431">
        <v>0</v>
      </c>
      <c r="W1373" s="431">
        <v>1800</v>
      </c>
      <c r="X1373" s="431">
        <v>0</v>
      </c>
      <c r="Y1373" s="431">
        <v>0</v>
      </c>
      <c r="Z1373" s="431">
        <v>0</v>
      </c>
      <c r="AA1373" s="431">
        <v>300</v>
      </c>
      <c r="AB1373" s="431">
        <v>0</v>
      </c>
      <c r="AC1373" s="431">
        <v>300</v>
      </c>
      <c r="AD1373" s="422">
        <v>0</v>
      </c>
      <c r="AE1373" s="422">
        <v>0</v>
      </c>
      <c r="AF1373" s="422">
        <v>0</v>
      </c>
      <c r="AG1373" s="422">
        <v>0</v>
      </c>
      <c r="AH1373" s="422">
        <v>0</v>
      </c>
      <c r="AI1373" s="422">
        <v>0</v>
      </c>
      <c r="AJ1373" s="422">
        <v>0</v>
      </c>
      <c r="AK1373" s="422">
        <v>0</v>
      </c>
      <c r="AL1373" s="432">
        <v>300</v>
      </c>
      <c r="AM1373" s="431">
        <v>300</v>
      </c>
      <c r="AN1373" s="45">
        <v>0</v>
      </c>
      <c r="AO1373" s="422">
        <v>0</v>
      </c>
      <c r="AP1373" s="422">
        <v>0</v>
      </c>
      <c r="AQ1373" s="422">
        <v>0</v>
      </c>
    </row>
    <row r="1374" spans="1:43" s="62" customFormat="1" ht="12.75" customHeight="1">
      <c r="A1374" s="157">
        <v>1373</v>
      </c>
      <c r="B1374" s="418">
        <v>42361</v>
      </c>
      <c r="C1374" s="261" t="s">
        <v>1321</v>
      </c>
      <c r="D1374" s="415" t="s">
        <v>1251</v>
      </c>
      <c r="E1374" s="261" t="s">
        <v>1321</v>
      </c>
      <c r="F1374" s="430" t="s">
        <v>7089</v>
      </c>
      <c r="G1374" s="359"/>
      <c r="H1374" s="436" t="s">
        <v>7364</v>
      </c>
      <c r="I1374" s="359"/>
      <c r="J1374" s="436" t="s">
        <v>7356</v>
      </c>
      <c r="K1374" s="430" t="s">
        <v>7126</v>
      </c>
      <c r="L1374" s="430" t="s">
        <v>1256</v>
      </c>
      <c r="M1374" s="430" t="s">
        <v>7158</v>
      </c>
      <c r="N1374" s="415" t="s">
        <v>1261</v>
      </c>
      <c r="O1374" s="422">
        <v>600</v>
      </c>
      <c r="P1374" s="422">
        <v>600</v>
      </c>
      <c r="Q1374" s="437" t="s">
        <v>7384</v>
      </c>
      <c r="R1374" s="431"/>
      <c r="S1374" s="422">
        <v>0</v>
      </c>
      <c r="T1374" s="422">
        <v>0</v>
      </c>
      <c r="U1374" s="431">
        <v>600</v>
      </c>
      <c r="V1374" s="431">
        <v>0</v>
      </c>
      <c r="W1374" s="431">
        <v>3600</v>
      </c>
      <c r="X1374" s="431">
        <v>600</v>
      </c>
      <c r="Y1374" s="431">
        <v>600</v>
      </c>
      <c r="Z1374" s="431">
        <v>0</v>
      </c>
      <c r="AA1374" s="431">
        <v>600</v>
      </c>
      <c r="AB1374" s="422">
        <v>0</v>
      </c>
      <c r="AC1374" s="422">
        <v>0</v>
      </c>
      <c r="AD1374" s="431">
        <v>0</v>
      </c>
      <c r="AE1374" s="431">
        <v>0</v>
      </c>
      <c r="AF1374" s="431">
        <v>0</v>
      </c>
      <c r="AG1374" s="431">
        <v>0</v>
      </c>
      <c r="AH1374" s="431">
        <v>0</v>
      </c>
      <c r="AI1374" s="431">
        <v>0</v>
      </c>
      <c r="AJ1374" s="431">
        <v>0</v>
      </c>
      <c r="AK1374" s="431">
        <v>0</v>
      </c>
      <c r="AL1374" s="434">
        <v>0</v>
      </c>
      <c r="AM1374" s="433">
        <v>0</v>
      </c>
      <c r="AN1374" s="432">
        <v>0</v>
      </c>
      <c r="AO1374" s="431">
        <v>0</v>
      </c>
      <c r="AP1374" s="433">
        <v>0</v>
      </c>
      <c r="AQ1374" s="431">
        <v>0</v>
      </c>
    </row>
    <row r="1375" spans="1:43" s="62" customFormat="1" ht="12.75" customHeight="1">
      <c r="A1375" s="157">
        <v>1374</v>
      </c>
      <c r="B1375" s="418">
        <v>42363</v>
      </c>
      <c r="C1375" s="261" t="s">
        <v>1321</v>
      </c>
      <c r="D1375" s="415" t="s">
        <v>1251</v>
      </c>
      <c r="E1375" s="261" t="s">
        <v>1321</v>
      </c>
      <c r="F1375" s="430" t="s">
        <v>7089</v>
      </c>
      <c r="G1375" s="359"/>
      <c r="H1375" s="436" t="s">
        <v>7364</v>
      </c>
      <c r="I1375" s="359"/>
      <c r="J1375" s="436" t="s">
        <v>7356</v>
      </c>
      <c r="K1375" s="430" t="s">
        <v>7126</v>
      </c>
      <c r="L1375" s="430" t="s">
        <v>1256</v>
      </c>
      <c r="M1375" s="430" t="s">
        <v>7158</v>
      </c>
      <c r="N1375" s="415" t="s">
        <v>1261</v>
      </c>
      <c r="O1375" s="422">
        <v>370</v>
      </c>
      <c r="P1375" s="422">
        <v>370</v>
      </c>
      <c r="Q1375" s="437" t="s">
        <v>7384</v>
      </c>
      <c r="R1375" s="431"/>
      <c r="S1375" s="422">
        <v>0</v>
      </c>
      <c r="T1375" s="422">
        <v>0</v>
      </c>
      <c r="U1375" s="431">
        <v>370</v>
      </c>
      <c r="V1375" s="431">
        <v>0</v>
      </c>
      <c r="W1375" s="431">
        <v>2220</v>
      </c>
      <c r="X1375" s="431">
        <v>370</v>
      </c>
      <c r="Y1375" s="431">
        <v>370</v>
      </c>
      <c r="Z1375" s="431">
        <v>0</v>
      </c>
      <c r="AA1375" s="431">
        <v>370</v>
      </c>
      <c r="AB1375" s="422">
        <v>0</v>
      </c>
      <c r="AC1375" s="422">
        <v>0</v>
      </c>
      <c r="AD1375" s="431">
        <v>0</v>
      </c>
      <c r="AE1375" s="431">
        <v>0</v>
      </c>
      <c r="AF1375" s="431">
        <v>0</v>
      </c>
      <c r="AG1375" s="431">
        <v>0</v>
      </c>
      <c r="AH1375" s="431">
        <v>0</v>
      </c>
      <c r="AI1375" s="431">
        <v>0</v>
      </c>
      <c r="AJ1375" s="431">
        <v>0</v>
      </c>
      <c r="AK1375" s="431">
        <v>0</v>
      </c>
      <c r="AL1375" s="434">
        <v>0</v>
      </c>
      <c r="AM1375" s="433">
        <v>0</v>
      </c>
      <c r="AN1375" s="432">
        <v>0</v>
      </c>
      <c r="AO1375" s="431">
        <v>0</v>
      </c>
      <c r="AP1375" s="433">
        <v>0</v>
      </c>
      <c r="AQ1375" s="431">
        <v>0</v>
      </c>
    </row>
    <row r="1376" spans="1:43" s="62" customFormat="1" ht="12.75" customHeight="1">
      <c r="A1376" s="157">
        <v>1375</v>
      </c>
      <c r="B1376" s="418">
        <v>42364</v>
      </c>
      <c r="C1376" s="261" t="s">
        <v>1321</v>
      </c>
      <c r="D1376" s="415" t="s">
        <v>1251</v>
      </c>
      <c r="E1376" s="261" t="s">
        <v>1321</v>
      </c>
      <c r="F1376" s="430" t="s">
        <v>7089</v>
      </c>
      <c r="G1376" s="359"/>
      <c r="H1376" s="436" t="s">
        <v>7364</v>
      </c>
      <c r="I1376" s="359"/>
      <c r="J1376" s="436" t="s">
        <v>7356</v>
      </c>
      <c r="K1376" s="430" t="s">
        <v>7126</v>
      </c>
      <c r="L1376" s="430" t="s">
        <v>1256</v>
      </c>
      <c r="M1376" s="430" t="s">
        <v>7158</v>
      </c>
      <c r="N1376" s="415" t="s">
        <v>1261</v>
      </c>
      <c r="O1376" s="422">
        <v>22</v>
      </c>
      <c r="P1376" s="422">
        <v>22</v>
      </c>
      <c r="Q1376" s="437" t="s">
        <v>7384</v>
      </c>
      <c r="R1376" s="431"/>
      <c r="S1376" s="422">
        <v>0</v>
      </c>
      <c r="T1376" s="422">
        <v>0</v>
      </c>
      <c r="U1376" s="431">
        <v>22</v>
      </c>
      <c r="V1376" s="431">
        <v>0</v>
      </c>
      <c r="W1376" s="431">
        <v>132</v>
      </c>
      <c r="X1376" s="431">
        <v>22</v>
      </c>
      <c r="Y1376" s="431">
        <v>22</v>
      </c>
      <c r="Z1376" s="431">
        <v>0</v>
      </c>
      <c r="AA1376" s="431">
        <v>22</v>
      </c>
      <c r="AB1376" s="422">
        <v>0</v>
      </c>
      <c r="AC1376" s="422">
        <v>0</v>
      </c>
      <c r="AD1376" s="431">
        <v>0</v>
      </c>
      <c r="AE1376" s="431">
        <v>0</v>
      </c>
      <c r="AF1376" s="431">
        <v>0</v>
      </c>
      <c r="AG1376" s="431">
        <v>0</v>
      </c>
      <c r="AH1376" s="431">
        <v>0</v>
      </c>
      <c r="AI1376" s="431">
        <v>0</v>
      </c>
      <c r="AJ1376" s="431">
        <v>0</v>
      </c>
      <c r="AK1376" s="431">
        <v>0</v>
      </c>
      <c r="AL1376" s="434">
        <v>0</v>
      </c>
      <c r="AM1376" s="433">
        <v>0</v>
      </c>
      <c r="AN1376" s="432">
        <v>0</v>
      </c>
      <c r="AO1376" s="431">
        <v>0</v>
      </c>
      <c r="AP1376" s="433">
        <v>0</v>
      </c>
      <c r="AQ1376" s="431">
        <v>0</v>
      </c>
    </row>
    <row r="1377" spans="1:43" s="62" customFormat="1" ht="12.75" customHeight="1">
      <c r="A1377" s="157">
        <v>1376</v>
      </c>
      <c r="B1377" s="418">
        <v>42365</v>
      </c>
      <c r="C1377" s="415" t="s">
        <v>1321</v>
      </c>
      <c r="D1377" s="415" t="s">
        <v>1251</v>
      </c>
      <c r="E1377" s="261" t="s">
        <v>7385</v>
      </c>
      <c r="F1377" s="261" t="s">
        <v>7085</v>
      </c>
      <c r="G1377" s="60"/>
      <c r="H1377" s="261" t="s">
        <v>7302</v>
      </c>
      <c r="I1377" s="60"/>
      <c r="J1377" s="261" t="s">
        <v>1262</v>
      </c>
      <c r="K1377" s="261" t="s">
        <v>7126</v>
      </c>
      <c r="L1377" s="415" t="s">
        <v>1256</v>
      </c>
      <c r="M1377" s="261" t="s">
        <v>7158</v>
      </c>
      <c r="N1377" s="415" t="s">
        <v>1261</v>
      </c>
      <c r="O1377" s="422">
        <v>95</v>
      </c>
      <c r="P1377" s="422">
        <v>95</v>
      </c>
      <c r="Q1377" s="396" t="s">
        <v>7384</v>
      </c>
      <c r="R1377" s="422"/>
      <c r="S1377" s="422">
        <v>95</v>
      </c>
      <c r="T1377" s="422">
        <v>95</v>
      </c>
      <c r="U1377" s="422">
        <v>95</v>
      </c>
      <c r="V1377" s="422">
        <v>0</v>
      </c>
      <c r="W1377" s="422">
        <v>570</v>
      </c>
      <c r="X1377" s="422">
        <v>0</v>
      </c>
      <c r="Y1377" s="422">
        <v>95</v>
      </c>
      <c r="Z1377" s="422">
        <v>0</v>
      </c>
      <c r="AA1377" s="422">
        <v>95</v>
      </c>
      <c r="AB1377" s="422">
        <v>0</v>
      </c>
      <c r="AC1377" s="422">
        <v>0</v>
      </c>
      <c r="AD1377" s="431">
        <v>0</v>
      </c>
      <c r="AE1377" s="431">
        <v>0</v>
      </c>
      <c r="AF1377" s="431">
        <v>0</v>
      </c>
      <c r="AG1377" s="431">
        <v>0</v>
      </c>
      <c r="AH1377" s="431">
        <v>0</v>
      </c>
      <c r="AI1377" s="431">
        <v>0</v>
      </c>
      <c r="AJ1377" s="431">
        <v>0</v>
      </c>
      <c r="AK1377" s="431">
        <v>0</v>
      </c>
      <c r="AL1377" s="434">
        <v>0</v>
      </c>
      <c r="AM1377" s="433">
        <v>0</v>
      </c>
      <c r="AN1377" s="432">
        <v>0</v>
      </c>
      <c r="AO1377" s="431">
        <v>0</v>
      </c>
      <c r="AP1377" s="433">
        <v>0</v>
      </c>
      <c r="AQ1377" s="431">
        <v>0</v>
      </c>
    </row>
    <row r="1378" spans="1:43" s="62" customFormat="1" ht="12.75" customHeight="1">
      <c r="A1378" s="157">
        <v>1377</v>
      </c>
      <c r="B1378" s="418">
        <v>42365</v>
      </c>
      <c r="C1378" s="415" t="s">
        <v>1321</v>
      </c>
      <c r="D1378" s="415" t="s">
        <v>1251</v>
      </c>
      <c r="E1378" s="261" t="s">
        <v>1321</v>
      </c>
      <c r="F1378" s="261" t="s">
        <v>7101</v>
      </c>
      <c r="G1378" s="60"/>
      <c r="H1378" s="261" t="s">
        <v>7314</v>
      </c>
      <c r="I1378" s="60"/>
      <c r="J1378" s="261" t="s">
        <v>7356</v>
      </c>
      <c r="K1378" s="394" t="s">
        <v>7126</v>
      </c>
      <c r="L1378" s="415" t="s">
        <v>1256</v>
      </c>
      <c r="M1378" s="261" t="s">
        <v>7158</v>
      </c>
      <c r="N1378" s="415" t="s">
        <v>1261</v>
      </c>
      <c r="O1378" s="422">
        <v>402</v>
      </c>
      <c r="P1378" s="422">
        <v>402</v>
      </c>
      <c r="Q1378" s="396" t="s">
        <v>7384</v>
      </c>
      <c r="R1378" s="422"/>
      <c r="S1378" s="422">
        <v>0</v>
      </c>
      <c r="T1378" s="422">
        <v>0</v>
      </c>
      <c r="U1378" s="422">
        <v>402</v>
      </c>
      <c r="V1378" s="422">
        <v>0</v>
      </c>
      <c r="W1378" s="422">
        <v>2412</v>
      </c>
      <c r="X1378" s="422">
        <v>402</v>
      </c>
      <c r="Y1378" s="422">
        <v>402</v>
      </c>
      <c r="Z1378" s="422">
        <v>0</v>
      </c>
      <c r="AA1378" s="422">
        <v>402</v>
      </c>
      <c r="AB1378" s="422">
        <v>0</v>
      </c>
      <c r="AC1378" s="422">
        <v>0</v>
      </c>
      <c r="AD1378" s="431">
        <v>0</v>
      </c>
      <c r="AE1378" s="431">
        <v>0</v>
      </c>
      <c r="AF1378" s="431">
        <v>0</v>
      </c>
      <c r="AG1378" s="431">
        <v>0</v>
      </c>
      <c r="AH1378" s="431">
        <v>0</v>
      </c>
      <c r="AI1378" s="431">
        <v>0</v>
      </c>
      <c r="AJ1378" s="431">
        <v>0</v>
      </c>
      <c r="AK1378" s="431">
        <v>0</v>
      </c>
      <c r="AL1378" s="434">
        <v>0</v>
      </c>
      <c r="AM1378" s="433">
        <v>0</v>
      </c>
      <c r="AN1378" s="432">
        <v>0</v>
      </c>
      <c r="AO1378" s="431">
        <v>0</v>
      </c>
      <c r="AP1378" s="433">
        <v>0</v>
      </c>
      <c r="AQ1378" s="431">
        <v>0</v>
      </c>
    </row>
    <row r="1379" spans="1:43" s="62" customFormat="1" ht="12.75" customHeight="1">
      <c r="A1379" s="157">
        <v>1378</v>
      </c>
      <c r="B1379" s="418">
        <v>42365</v>
      </c>
      <c r="C1379" s="415" t="s">
        <v>1321</v>
      </c>
      <c r="D1379" s="415" t="s">
        <v>1251</v>
      </c>
      <c r="E1379" s="261" t="s">
        <v>1321</v>
      </c>
      <c r="F1379" s="261" t="s">
        <v>7101</v>
      </c>
      <c r="G1379" s="60"/>
      <c r="H1379" s="261" t="s">
        <v>7306</v>
      </c>
      <c r="I1379" s="60"/>
      <c r="J1379" s="261" t="s">
        <v>7169</v>
      </c>
      <c r="K1379" s="394" t="s">
        <v>7126</v>
      </c>
      <c r="L1379" s="415" t="s">
        <v>1256</v>
      </c>
      <c r="M1379" s="261" t="s">
        <v>7158</v>
      </c>
      <c r="N1379" s="415" t="s">
        <v>1261</v>
      </c>
      <c r="O1379" s="422">
        <v>250</v>
      </c>
      <c r="P1379" s="422">
        <v>250</v>
      </c>
      <c r="Q1379" s="396" t="s">
        <v>7384</v>
      </c>
      <c r="R1379" s="422"/>
      <c r="S1379" s="422">
        <v>0</v>
      </c>
      <c r="T1379" s="422">
        <v>0</v>
      </c>
      <c r="U1379" s="422">
        <v>250</v>
      </c>
      <c r="V1379" s="422">
        <v>0</v>
      </c>
      <c r="W1379" s="422">
        <v>1500</v>
      </c>
      <c r="X1379" s="422">
        <v>250</v>
      </c>
      <c r="Y1379" s="422">
        <v>250</v>
      </c>
      <c r="Z1379" s="422">
        <v>0</v>
      </c>
      <c r="AA1379" s="422">
        <v>250</v>
      </c>
      <c r="AB1379" s="422">
        <v>0</v>
      </c>
      <c r="AC1379" s="422">
        <v>0</v>
      </c>
      <c r="AD1379" s="431">
        <v>0</v>
      </c>
      <c r="AE1379" s="431">
        <v>0</v>
      </c>
      <c r="AF1379" s="431">
        <v>0</v>
      </c>
      <c r="AG1379" s="431">
        <v>0</v>
      </c>
      <c r="AH1379" s="431">
        <v>0</v>
      </c>
      <c r="AI1379" s="431">
        <v>0</v>
      </c>
      <c r="AJ1379" s="431">
        <v>0</v>
      </c>
      <c r="AK1379" s="431">
        <v>0</v>
      </c>
      <c r="AL1379" s="434">
        <v>0</v>
      </c>
      <c r="AM1379" s="433">
        <v>0</v>
      </c>
      <c r="AN1379" s="432">
        <v>0</v>
      </c>
      <c r="AO1379" s="431">
        <v>0</v>
      </c>
      <c r="AP1379" s="433">
        <v>0</v>
      </c>
      <c r="AQ1379" s="431">
        <v>0</v>
      </c>
    </row>
    <row r="1380" spans="1:43" s="62" customFormat="1" ht="12.75" customHeight="1">
      <c r="A1380" s="157">
        <v>1379</v>
      </c>
      <c r="B1380" s="418">
        <v>42365</v>
      </c>
      <c r="C1380" s="415" t="s">
        <v>1321</v>
      </c>
      <c r="D1380" s="415" t="s">
        <v>1251</v>
      </c>
      <c r="E1380" s="261" t="s">
        <v>1321</v>
      </c>
      <c r="F1380" s="261" t="s">
        <v>7101</v>
      </c>
      <c r="G1380" s="60"/>
      <c r="H1380" s="261" t="s">
        <v>7354</v>
      </c>
      <c r="I1380" s="60"/>
      <c r="J1380" s="261" t="s">
        <v>7169</v>
      </c>
      <c r="K1380" s="394" t="s">
        <v>7126</v>
      </c>
      <c r="L1380" s="415" t="s">
        <v>1256</v>
      </c>
      <c r="M1380" s="261" t="s">
        <v>7158</v>
      </c>
      <c r="N1380" s="415" t="s">
        <v>1261</v>
      </c>
      <c r="O1380" s="422">
        <v>100</v>
      </c>
      <c r="P1380" s="422">
        <v>100</v>
      </c>
      <c r="Q1380" s="396" t="s">
        <v>7384</v>
      </c>
      <c r="R1380" s="422"/>
      <c r="S1380" s="422">
        <v>0</v>
      </c>
      <c r="T1380" s="422">
        <v>0</v>
      </c>
      <c r="U1380" s="422">
        <v>100</v>
      </c>
      <c r="V1380" s="422">
        <v>0</v>
      </c>
      <c r="W1380" s="422">
        <v>600</v>
      </c>
      <c r="X1380" s="422">
        <v>100</v>
      </c>
      <c r="Y1380" s="422">
        <v>100</v>
      </c>
      <c r="Z1380" s="422">
        <v>0</v>
      </c>
      <c r="AA1380" s="422">
        <v>100</v>
      </c>
      <c r="AB1380" s="422">
        <v>0</v>
      </c>
      <c r="AC1380" s="422">
        <v>0</v>
      </c>
      <c r="AD1380" s="431">
        <v>0</v>
      </c>
      <c r="AE1380" s="431">
        <v>0</v>
      </c>
      <c r="AF1380" s="431">
        <v>0</v>
      </c>
      <c r="AG1380" s="431">
        <v>0</v>
      </c>
      <c r="AH1380" s="431">
        <v>0</v>
      </c>
      <c r="AI1380" s="431">
        <v>0</v>
      </c>
      <c r="AJ1380" s="431">
        <v>0</v>
      </c>
      <c r="AK1380" s="431">
        <v>0</v>
      </c>
      <c r="AL1380" s="434">
        <v>0</v>
      </c>
      <c r="AM1380" s="433">
        <v>0</v>
      </c>
      <c r="AN1380" s="432">
        <v>0</v>
      </c>
      <c r="AO1380" s="431">
        <v>0</v>
      </c>
      <c r="AP1380" s="433">
        <v>0</v>
      </c>
      <c r="AQ1380" s="431">
        <v>0</v>
      </c>
    </row>
    <row r="1381" spans="1:43" s="62" customFormat="1" ht="12.75" customHeight="1">
      <c r="A1381" s="157">
        <v>1380</v>
      </c>
      <c r="B1381" s="418">
        <v>42366</v>
      </c>
      <c r="C1381" s="415" t="s">
        <v>1321</v>
      </c>
      <c r="D1381" s="415" t="s">
        <v>1251</v>
      </c>
      <c r="E1381" s="261" t="s">
        <v>1321</v>
      </c>
      <c r="F1381" s="261" t="s">
        <v>7101</v>
      </c>
      <c r="G1381" s="60"/>
      <c r="H1381" s="261" t="s">
        <v>7306</v>
      </c>
      <c r="I1381" s="60"/>
      <c r="J1381" s="261" t="s">
        <v>7169</v>
      </c>
      <c r="K1381" s="394" t="s">
        <v>7126</v>
      </c>
      <c r="L1381" s="415" t="s">
        <v>1256</v>
      </c>
      <c r="M1381" s="261" t="s">
        <v>7158</v>
      </c>
      <c r="N1381" s="415" t="s">
        <v>1261</v>
      </c>
      <c r="O1381" s="422">
        <v>200</v>
      </c>
      <c r="P1381" s="422">
        <v>200</v>
      </c>
      <c r="Q1381" s="396" t="s">
        <v>7384</v>
      </c>
      <c r="R1381" s="422"/>
      <c r="S1381" s="422">
        <v>0</v>
      </c>
      <c r="T1381" s="422">
        <v>0</v>
      </c>
      <c r="U1381" s="422">
        <v>200</v>
      </c>
      <c r="V1381" s="422">
        <v>0</v>
      </c>
      <c r="W1381" s="422">
        <v>1200</v>
      </c>
      <c r="X1381" s="422">
        <v>200</v>
      </c>
      <c r="Y1381" s="422">
        <v>200</v>
      </c>
      <c r="Z1381" s="422">
        <v>0</v>
      </c>
      <c r="AA1381" s="422">
        <v>200</v>
      </c>
      <c r="AB1381" s="422">
        <v>0</v>
      </c>
      <c r="AC1381" s="422">
        <v>0</v>
      </c>
      <c r="AD1381" s="431">
        <v>0</v>
      </c>
      <c r="AE1381" s="431">
        <v>0</v>
      </c>
      <c r="AF1381" s="431">
        <v>0</v>
      </c>
      <c r="AG1381" s="431">
        <v>0</v>
      </c>
      <c r="AH1381" s="431">
        <v>0</v>
      </c>
      <c r="AI1381" s="431">
        <v>0</v>
      </c>
      <c r="AJ1381" s="431">
        <v>0</v>
      </c>
      <c r="AK1381" s="431">
        <v>0</v>
      </c>
      <c r="AL1381" s="434">
        <v>0</v>
      </c>
      <c r="AM1381" s="433">
        <v>0</v>
      </c>
      <c r="AN1381" s="432">
        <v>0</v>
      </c>
      <c r="AO1381" s="431">
        <v>0</v>
      </c>
      <c r="AP1381" s="433">
        <v>0</v>
      </c>
      <c r="AQ1381" s="431">
        <v>0</v>
      </c>
    </row>
    <row r="1382" spans="1:43" s="62" customFormat="1" ht="12.75" customHeight="1">
      <c r="A1382" s="157">
        <v>1381</v>
      </c>
      <c r="B1382" s="418">
        <v>42366</v>
      </c>
      <c r="C1382" s="415" t="s">
        <v>1321</v>
      </c>
      <c r="D1382" s="415" t="s">
        <v>1251</v>
      </c>
      <c r="E1382" s="261" t="s">
        <v>1321</v>
      </c>
      <c r="F1382" s="261" t="s">
        <v>7101</v>
      </c>
      <c r="G1382" s="60"/>
      <c r="H1382" s="261" t="s">
        <v>7354</v>
      </c>
      <c r="I1382" s="60"/>
      <c r="J1382" s="261" t="s">
        <v>7169</v>
      </c>
      <c r="K1382" s="394" t="s">
        <v>7126</v>
      </c>
      <c r="L1382" s="415" t="s">
        <v>1256</v>
      </c>
      <c r="M1382" s="261" t="s">
        <v>7158</v>
      </c>
      <c r="N1382" s="415" t="s">
        <v>1261</v>
      </c>
      <c r="O1382" s="422">
        <v>200</v>
      </c>
      <c r="P1382" s="422">
        <v>200</v>
      </c>
      <c r="Q1382" s="396" t="s">
        <v>7384</v>
      </c>
      <c r="R1382" s="422"/>
      <c r="S1382" s="422">
        <v>0</v>
      </c>
      <c r="T1382" s="422">
        <v>0</v>
      </c>
      <c r="U1382" s="422">
        <v>200</v>
      </c>
      <c r="V1382" s="422">
        <v>0</v>
      </c>
      <c r="W1382" s="422">
        <v>1200</v>
      </c>
      <c r="X1382" s="422">
        <v>200</v>
      </c>
      <c r="Y1382" s="422">
        <v>200</v>
      </c>
      <c r="Z1382" s="422">
        <v>0</v>
      </c>
      <c r="AA1382" s="422">
        <v>200</v>
      </c>
      <c r="AB1382" s="422">
        <v>0</v>
      </c>
      <c r="AC1382" s="422">
        <v>0</v>
      </c>
      <c r="AD1382" s="431">
        <v>0</v>
      </c>
      <c r="AE1382" s="431">
        <v>0</v>
      </c>
      <c r="AF1382" s="431">
        <v>0</v>
      </c>
      <c r="AG1382" s="431">
        <v>0</v>
      </c>
      <c r="AH1382" s="431">
        <v>0</v>
      </c>
      <c r="AI1382" s="431">
        <v>0</v>
      </c>
      <c r="AJ1382" s="431">
        <v>0</v>
      </c>
      <c r="AK1382" s="431">
        <v>0</v>
      </c>
      <c r="AL1382" s="434">
        <v>0</v>
      </c>
      <c r="AM1382" s="433">
        <v>0</v>
      </c>
      <c r="AN1382" s="432">
        <v>0</v>
      </c>
      <c r="AO1382" s="431">
        <v>0</v>
      </c>
      <c r="AP1382" s="433">
        <v>0</v>
      </c>
      <c r="AQ1382" s="431">
        <v>0</v>
      </c>
    </row>
    <row r="1383" spans="1:43" s="62" customFormat="1" ht="12.75" customHeight="1">
      <c r="A1383" s="157">
        <v>1382</v>
      </c>
      <c r="B1383" s="418">
        <v>42366</v>
      </c>
      <c r="C1383" s="415" t="s">
        <v>1321</v>
      </c>
      <c r="D1383" s="415" t="s">
        <v>1251</v>
      </c>
      <c r="E1383" s="261" t="s">
        <v>1321</v>
      </c>
      <c r="F1383" s="261" t="s">
        <v>7108</v>
      </c>
      <c r="G1383" s="60"/>
      <c r="H1383" s="261" t="s">
        <v>7369</v>
      </c>
      <c r="I1383" s="60"/>
      <c r="J1383" s="261" t="s">
        <v>7356</v>
      </c>
      <c r="K1383" s="261" t="s">
        <v>7126</v>
      </c>
      <c r="L1383" s="415" t="s">
        <v>1256</v>
      </c>
      <c r="M1383" s="261" t="s">
        <v>7158</v>
      </c>
      <c r="N1383" s="415" t="s">
        <v>1261</v>
      </c>
      <c r="O1383" s="422">
        <v>250</v>
      </c>
      <c r="P1383" s="422">
        <v>250</v>
      </c>
      <c r="Q1383" s="396" t="s">
        <v>7384</v>
      </c>
      <c r="R1383" s="422"/>
      <c r="S1383" s="422">
        <v>0</v>
      </c>
      <c r="T1383" s="422">
        <v>0</v>
      </c>
      <c r="U1383" s="422">
        <v>250</v>
      </c>
      <c r="V1383" s="422">
        <v>0</v>
      </c>
      <c r="W1383" s="422">
        <v>1500</v>
      </c>
      <c r="X1383" s="422">
        <v>250</v>
      </c>
      <c r="Y1383" s="422">
        <v>250</v>
      </c>
      <c r="Z1383" s="422">
        <v>0</v>
      </c>
      <c r="AA1383" s="422">
        <v>250</v>
      </c>
      <c r="AB1383" s="422">
        <v>0</v>
      </c>
      <c r="AC1383" s="422">
        <v>0</v>
      </c>
      <c r="AD1383" s="431">
        <v>0</v>
      </c>
      <c r="AE1383" s="431">
        <v>0</v>
      </c>
      <c r="AF1383" s="431">
        <v>0</v>
      </c>
      <c r="AG1383" s="431">
        <v>0</v>
      </c>
      <c r="AH1383" s="431">
        <v>0</v>
      </c>
      <c r="AI1383" s="431">
        <v>0</v>
      </c>
      <c r="AJ1383" s="431">
        <v>0</v>
      </c>
      <c r="AK1383" s="431">
        <v>0</v>
      </c>
      <c r="AL1383" s="434">
        <v>0</v>
      </c>
      <c r="AM1383" s="433">
        <v>0</v>
      </c>
      <c r="AN1383" s="432">
        <v>0</v>
      </c>
      <c r="AO1383" s="431">
        <v>0</v>
      </c>
      <c r="AP1383" s="433">
        <v>0</v>
      </c>
      <c r="AQ1383" s="431">
        <v>0</v>
      </c>
    </row>
    <row r="1384" spans="1:43" s="62" customFormat="1" ht="12.75" customHeight="1">
      <c r="A1384" s="157">
        <v>1383</v>
      </c>
      <c r="B1384" s="418">
        <v>42367</v>
      </c>
      <c r="C1384" s="415" t="s">
        <v>1321</v>
      </c>
      <c r="D1384" s="415" t="s">
        <v>1251</v>
      </c>
      <c r="E1384" s="261" t="s">
        <v>1308</v>
      </c>
      <c r="F1384" s="261" t="s">
        <v>1347</v>
      </c>
      <c r="G1384" s="60"/>
      <c r="H1384" s="261" t="s">
        <v>7409</v>
      </c>
      <c r="I1384" s="60"/>
      <c r="J1384" s="261" t="s">
        <v>7169</v>
      </c>
      <c r="K1384" s="261" t="s">
        <v>7126</v>
      </c>
      <c r="L1384" s="415" t="s">
        <v>1256</v>
      </c>
      <c r="M1384" s="261" t="s">
        <v>7158</v>
      </c>
      <c r="N1384" s="415" t="s">
        <v>1261</v>
      </c>
      <c r="O1384" s="422">
        <v>530</v>
      </c>
      <c r="P1384" s="422">
        <v>530</v>
      </c>
      <c r="Q1384" s="396" t="s">
        <v>7388</v>
      </c>
      <c r="R1384" s="422"/>
      <c r="S1384" s="422">
        <v>0</v>
      </c>
      <c r="T1384" s="422">
        <v>0</v>
      </c>
      <c r="U1384" s="422">
        <v>530</v>
      </c>
      <c r="V1384" s="422">
        <v>0</v>
      </c>
      <c r="W1384" s="422">
        <v>1375</v>
      </c>
      <c r="X1384" s="422">
        <v>0</v>
      </c>
      <c r="Y1384" s="422">
        <v>530</v>
      </c>
      <c r="Z1384" s="422">
        <v>0</v>
      </c>
      <c r="AA1384" s="422">
        <v>530</v>
      </c>
      <c r="AB1384" s="422">
        <v>0</v>
      </c>
      <c r="AC1384" s="422">
        <v>0</v>
      </c>
      <c r="AD1384" s="431">
        <v>0</v>
      </c>
      <c r="AE1384" s="431">
        <v>0</v>
      </c>
      <c r="AF1384" s="431">
        <v>0</v>
      </c>
      <c r="AG1384" s="431">
        <v>0</v>
      </c>
      <c r="AH1384" s="431">
        <v>0</v>
      </c>
      <c r="AI1384" s="431">
        <v>0</v>
      </c>
      <c r="AJ1384" s="431">
        <v>0</v>
      </c>
      <c r="AK1384" s="431">
        <v>0</v>
      </c>
      <c r="AL1384" s="434">
        <v>0</v>
      </c>
      <c r="AM1384" s="433">
        <v>0</v>
      </c>
      <c r="AN1384" s="432">
        <v>0</v>
      </c>
      <c r="AO1384" s="431">
        <v>0</v>
      </c>
      <c r="AP1384" s="433">
        <v>0</v>
      </c>
      <c r="AQ1384" s="431">
        <v>0</v>
      </c>
    </row>
    <row r="1385" spans="1:43" s="62" customFormat="1" ht="12.75" customHeight="1">
      <c r="A1385" s="157">
        <v>1384</v>
      </c>
      <c r="B1385" s="418">
        <v>42367</v>
      </c>
      <c r="C1385" s="415" t="s">
        <v>1321</v>
      </c>
      <c r="D1385" s="415" t="s">
        <v>1251</v>
      </c>
      <c r="E1385" s="261" t="s">
        <v>1321</v>
      </c>
      <c r="F1385" s="261" t="s">
        <v>7108</v>
      </c>
      <c r="G1385" s="60"/>
      <c r="H1385" s="261" t="s">
        <v>7369</v>
      </c>
      <c r="I1385" s="60"/>
      <c r="J1385" s="261" t="s">
        <v>7356</v>
      </c>
      <c r="K1385" s="261" t="s">
        <v>7126</v>
      </c>
      <c r="L1385" s="415" t="s">
        <v>1256</v>
      </c>
      <c r="M1385" s="261" t="s">
        <v>7158</v>
      </c>
      <c r="N1385" s="415" t="s">
        <v>1261</v>
      </c>
      <c r="O1385" s="422">
        <v>224</v>
      </c>
      <c r="P1385" s="422">
        <v>224</v>
      </c>
      <c r="Q1385" s="396" t="s">
        <v>7384</v>
      </c>
      <c r="R1385" s="422"/>
      <c r="S1385" s="422">
        <v>0</v>
      </c>
      <c r="T1385" s="422">
        <v>0</v>
      </c>
      <c r="U1385" s="422">
        <v>224</v>
      </c>
      <c r="V1385" s="422">
        <v>0</v>
      </c>
      <c r="W1385" s="422">
        <v>1344</v>
      </c>
      <c r="X1385" s="422">
        <v>224</v>
      </c>
      <c r="Y1385" s="422">
        <v>224</v>
      </c>
      <c r="Z1385" s="422">
        <v>0</v>
      </c>
      <c r="AA1385" s="422">
        <v>224</v>
      </c>
      <c r="AB1385" s="422">
        <v>0</v>
      </c>
      <c r="AC1385" s="422">
        <v>0</v>
      </c>
      <c r="AD1385" s="431">
        <v>0</v>
      </c>
      <c r="AE1385" s="431">
        <v>0</v>
      </c>
      <c r="AF1385" s="431">
        <v>0</v>
      </c>
      <c r="AG1385" s="431">
        <v>0</v>
      </c>
      <c r="AH1385" s="431">
        <v>0</v>
      </c>
      <c r="AI1385" s="431">
        <v>0</v>
      </c>
      <c r="AJ1385" s="431">
        <v>0</v>
      </c>
      <c r="AK1385" s="431">
        <v>0</v>
      </c>
      <c r="AL1385" s="434">
        <v>0</v>
      </c>
      <c r="AM1385" s="433">
        <v>0</v>
      </c>
      <c r="AN1385" s="432">
        <v>0</v>
      </c>
      <c r="AO1385" s="431">
        <v>0</v>
      </c>
      <c r="AP1385" s="433">
        <v>0</v>
      </c>
      <c r="AQ1385" s="431">
        <v>0</v>
      </c>
    </row>
    <row r="1386" spans="1:43" ht="12.75" customHeight="1">
      <c r="A1386" s="157">
        <v>1385</v>
      </c>
      <c r="B1386" s="418">
        <v>42367</v>
      </c>
      <c r="C1386" s="261" t="s">
        <v>1321</v>
      </c>
      <c r="D1386" s="415" t="s">
        <v>1251</v>
      </c>
      <c r="E1386" s="261" t="s">
        <v>1321</v>
      </c>
      <c r="F1386" s="430" t="s">
        <v>7089</v>
      </c>
      <c r="G1386" s="359"/>
      <c r="H1386" s="436" t="s">
        <v>7364</v>
      </c>
      <c r="I1386" s="359"/>
      <c r="J1386" s="436" t="s">
        <v>7356</v>
      </c>
      <c r="K1386" s="430" t="s">
        <v>7126</v>
      </c>
      <c r="L1386" s="430" t="s">
        <v>1256</v>
      </c>
      <c r="M1386" s="430" t="s">
        <v>7158</v>
      </c>
      <c r="N1386" s="415" t="s">
        <v>1261</v>
      </c>
      <c r="O1386" s="422">
        <v>23</v>
      </c>
      <c r="P1386" s="422">
        <v>23</v>
      </c>
      <c r="Q1386" s="437" t="s">
        <v>7384</v>
      </c>
      <c r="R1386" s="431"/>
      <c r="S1386" s="422">
        <v>0</v>
      </c>
      <c r="T1386" s="422">
        <v>0</v>
      </c>
      <c r="U1386" s="431">
        <v>23</v>
      </c>
      <c r="V1386" s="431">
        <v>0</v>
      </c>
      <c r="W1386" s="431">
        <v>138</v>
      </c>
      <c r="X1386" s="431">
        <v>23</v>
      </c>
      <c r="Y1386" s="431">
        <v>23</v>
      </c>
      <c r="Z1386" s="431">
        <v>0</v>
      </c>
      <c r="AA1386" s="431">
        <v>23</v>
      </c>
      <c r="AB1386" s="422">
        <v>0</v>
      </c>
      <c r="AC1386" s="422">
        <v>0</v>
      </c>
      <c r="AD1386" s="431">
        <v>0</v>
      </c>
      <c r="AE1386" s="431">
        <v>0</v>
      </c>
      <c r="AF1386" s="431">
        <v>0</v>
      </c>
      <c r="AG1386" s="431">
        <v>0</v>
      </c>
      <c r="AH1386" s="431">
        <v>0</v>
      </c>
      <c r="AI1386" s="431">
        <v>0</v>
      </c>
      <c r="AJ1386" s="431">
        <v>0</v>
      </c>
      <c r="AK1386" s="431">
        <v>0</v>
      </c>
      <c r="AL1386" s="434">
        <v>0</v>
      </c>
      <c r="AM1386" s="433">
        <v>0</v>
      </c>
      <c r="AN1386" s="432">
        <v>0</v>
      </c>
      <c r="AO1386" s="431">
        <v>0</v>
      </c>
      <c r="AP1386" s="433">
        <v>0</v>
      </c>
      <c r="AQ1386" s="431">
        <v>0</v>
      </c>
    </row>
    <row r="1387" spans="1:43" ht="12.75" customHeight="1">
      <c r="A1387" s="157">
        <v>1386</v>
      </c>
      <c r="B1387" s="418">
        <v>42368</v>
      </c>
      <c r="C1387" s="415" t="s">
        <v>1321</v>
      </c>
      <c r="D1387" s="415" t="s">
        <v>1251</v>
      </c>
      <c r="E1387" s="261" t="s">
        <v>1308</v>
      </c>
      <c r="F1387" s="261" t="s">
        <v>1347</v>
      </c>
      <c r="G1387" s="60"/>
      <c r="H1387" s="261" t="s">
        <v>7386</v>
      </c>
      <c r="I1387" s="60"/>
      <c r="J1387" s="261" t="s">
        <v>7169</v>
      </c>
      <c r="K1387" s="261" t="s">
        <v>7126</v>
      </c>
      <c r="L1387" s="415" t="s">
        <v>1256</v>
      </c>
      <c r="M1387" s="261" t="s">
        <v>7158</v>
      </c>
      <c r="N1387" s="415" t="s">
        <v>1261</v>
      </c>
      <c r="O1387" s="422">
        <v>100</v>
      </c>
      <c r="P1387" s="422">
        <v>100</v>
      </c>
      <c r="Q1387" s="396" t="s">
        <v>7388</v>
      </c>
      <c r="R1387" s="422"/>
      <c r="S1387" s="422">
        <v>0</v>
      </c>
      <c r="T1387" s="422">
        <v>0</v>
      </c>
      <c r="U1387" s="422">
        <v>100</v>
      </c>
      <c r="V1387" s="422">
        <v>0</v>
      </c>
      <c r="W1387" s="422">
        <v>600</v>
      </c>
      <c r="X1387" s="422">
        <v>0</v>
      </c>
      <c r="Y1387" s="422">
        <v>100</v>
      </c>
      <c r="Z1387" s="422">
        <v>0</v>
      </c>
      <c r="AA1387" s="422">
        <v>100</v>
      </c>
      <c r="AB1387" s="422">
        <v>0</v>
      </c>
      <c r="AC1387" s="422">
        <v>0</v>
      </c>
      <c r="AD1387" s="431">
        <v>0</v>
      </c>
      <c r="AE1387" s="431">
        <v>0</v>
      </c>
      <c r="AF1387" s="431">
        <v>0</v>
      </c>
      <c r="AG1387" s="431">
        <v>0</v>
      </c>
      <c r="AH1387" s="431">
        <v>0</v>
      </c>
      <c r="AI1387" s="431">
        <v>0</v>
      </c>
      <c r="AJ1387" s="431">
        <v>0</v>
      </c>
      <c r="AK1387" s="431">
        <v>0</v>
      </c>
      <c r="AL1387" s="434">
        <v>0</v>
      </c>
      <c r="AM1387" s="433">
        <v>0</v>
      </c>
      <c r="AN1387" s="432">
        <v>0</v>
      </c>
      <c r="AO1387" s="431">
        <v>0</v>
      </c>
      <c r="AP1387" s="433">
        <v>0</v>
      </c>
      <c r="AQ1387" s="431">
        <v>0</v>
      </c>
    </row>
    <row r="1388" spans="1:43" ht="12.75" customHeight="1">
      <c r="A1388" s="157">
        <v>1387</v>
      </c>
      <c r="B1388" s="418">
        <v>42368</v>
      </c>
      <c r="C1388" s="415" t="s">
        <v>1321</v>
      </c>
      <c r="D1388" s="415" t="s">
        <v>1251</v>
      </c>
      <c r="E1388" s="261" t="s">
        <v>1321</v>
      </c>
      <c r="F1388" s="261" t="s">
        <v>1349</v>
      </c>
      <c r="G1388" s="60"/>
      <c r="H1388" s="261" t="s">
        <v>7280</v>
      </c>
      <c r="I1388" s="60"/>
      <c r="J1388" s="261" t="s">
        <v>1262</v>
      </c>
      <c r="K1388" s="261" t="s">
        <v>7126</v>
      </c>
      <c r="L1388" s="415" t="s">
        <v>1256</v>
      </c>
      <c r="M1388" s="261" t="s">
        <v>7158</v>
      </c>
      <c r="N1388" s="415" t="s">
        <v>1261</v>
      </c>
      <c r="O1388" s="422">
        <v>200</v>
      </c>
      <c r="P1388" s="422">
        <v>200</v>
      </c>
      <c r="Q1388" s="396" t="s">
        <v>7384</v>
      </c>
      <c r="R1388" s="422"/>
      <c r="S1388" s="422">
        <v>0</v>
      </c>
      <c r="T1388" s="422">
        <v>0</v>
      </c>
      <c r="U1388" s="422">
        <v>200</v>
      </c>
      <c r="V1388" s="422">
        <v>0</v>
      </c>
      <c r="W1388" s="422">
        <v>1200</v>
      </c>
      <c r="X1388" s="422">
        <v>200</v>
      </c>
      <c r="Y1388" s="422">
        <v>200</v>
      </c>
      <c r="Z1388" s="422">
        <v>0</v>
      </c>
      <c r="AA1388" s="422">
        <v>200</v>
      </c>
      <c r="AB1388" s="422">
        <v>0</v>
      </c>
      <c r="AC1388" s="422">
        <v>0</v>
      </c>
      <c r="AD1388" s="431">
        <v>0</v>
      </c>
      <c r="AE1388" s="431">
        <v>0</v>
      </c>
      <c r="AF1388" s="431">
        <v>0</v>
      </c>
      <c r="AG1388" s="431">
        <v>0</v>
      </c>
      <c r="AH1388" s="431">
        <v>0</v>
      </c>
      <c r="AI1388" s="431">
        <v>0</v>
      </c>
      <c r="AJ1388" s="431">
        <v>0</v>
      </c>
      <c r="AK1388" s="431">
        <v>0</v>
      </c>
      <c r="AL1388" s="434">
        <v>0</v>
      </c>
      <c r="AM1388" s="433">
        <v>0</v>
      </c>
      <c r="AN1388" s="432">
        <v>0</v>
      </c>
      <c r="AO1388" s="431">
        <v>0</v>
      </c>
      <c r="AP1388" s="433">
        <v>0</v>
      </c>
      <c r="AQ1388" s="431">
        <v>0</v>
      </c>
    </row>
    <row r="1389" spans="1:43" ht="12.75" customHeight="1">
      <c r="A1389" s="157">
        <v>1388</v>
      </c>
      <c r="B1389" s="418">
        <v>42368</v>
      </c>
      <c r="C1389" s="415" t="s">
        <v>1321</v>
      </c>
      <c r="D1389" s="415" t="s">
        <v>1251</v>
      </c>
      <c r="E1389" s="261" t="s">
        <v>1321</v>
      </c>
      <c r="F1389" s="261" t="s">
        <v>1349</v>
      </c>
      <c r="G1389" s="60"/>
      <c r="H1389" s="261" t="s">
        <v>7280</v>
      </c>
      <c r="I1389" s="60"/>
      <c r="J1389" s="261" t="s">
        <v>1262</v>
      </c>
      <c r="K1389" s="261" t="s">
        <v>7126</v>
      </c>
      <c r="L1389" s="415" t="s">
        <v>1256</v>
      </c>
      <c r="M1389" s="261" t="s">
        <v>7158</v>
      </c>
      <c r="N1389" s="415" t="s">
        <v>1261</v>
      </c>
      <c r="O1389" s="422">
        <v>300</v>
      </c>
      <c r="P1389" s="422">
        <v>300</v>
      </c>
      <c r="Q1389" s="396" t="s">
        <v>7384</v>
      </c>
      <c r="R1389" s="422"/>
      <c r="S1389" s="422">
        <v>0</v>
      </c>
      <c r="T1389" s="422">
        <v>0</v>
      </c>
      <c r="U1389" s="422">
        <v>300</v>
      </c>
      <c r="V1389" s="422">
        <v>0</v>
      </c>
      <c r="W1389" s="422">
        <v>1800</v>
      </c>
      <c r="X1389" s="422">
        <v>300</v>
      </c>
      <c r="Y1389" s="422">
        <v>300</v>
      </c>
      <c r="Z1389" s="422">
        <v>0</v>
      </c>
      <c r="AA1389" s="422">
        <v>300</v>
      </c>
      <c r="AB1389" s="422">
        <v>0</v>
      </c>
      <c r="AC1389" s="422">
        <v>0</v>
      </c>
      <c r="AD1389" s="431">
        <v>0</v>
      </c>
      <c r="AE1389" s="431">
        <v>0</v>
      </c>
      <c r="AF1389" s="431">
        <v>0</v>
      </c>
      <c r="AG1389" s="431">
        <v>0</v>
      </c>
      <c r="AH1389" s="431">
        <v>0</v>
      </c>
      <c r="AI1389" s="431">
        <v>0</v>
      </c>
      <c r="AJ1389" s="431">
        <v>0</v>
      </c>
      <c r="AK1389" s="431">
        <v>0</v>
      </c>
      <c r="AL1389" s="434">
        <v>0</v>
      </c>
      <c r="AM1389" s="433">
        <v>0</v>
      </c>
      <c r="AN1389" s="432">
        <v>0</v>
      </c>
      <c r="AO1389" s="431">
        <v>0</v>
      </c>
      <c r="AP1389" s="433">
        <v>0</v>
      </c>
      <c r="AQ1389" s="431">
        <v>0</v>
      </c>
    </row>
    <row r="1390" spans="1:43" ht="12.75" customHeight="1">
      <c r="A1390" s="157">
        <v>1389</v>
      </c>
      <c r="B1390" s="418">
        <v>42368</v>
      </c>
      <c r="C1390" s="415" t="s">
        <v>1321</v>
      </c>
      <c r="D1390" s="415" t="s">
        <v>1251</v>
      </c>
      <c r="E1390" s="261" t="s">
        <v>1321</v>
      </c>
      <c r="F1390" s="261" t="s">
        <v>1349</v>
      </c>
      <c r="G1390" s="60"/>
      <c r="H1390" s="261" t="s">
        <v>7280</v>
      </c>
      <c r="I1390" s="60"/>
      <c r="J1390" s="261" t="s">
        <v>1262</v>
      </c>
      <c r="K1390" s="261" t="s">
        <v>7126</v>
      </c>
      <c r="L1390" s="415" t="s">
        <v>1256</v>
      </c>
      <c r="M1390" s="261" t="s">
        <v>7158</v>
      </c>
      <c r="N1390" s="415" t="s">
        <v>1261</v>
      </c>
      <c r="O1390" s="422">
        <v>250</v>
      </c>
      <c r="P1390" s="422">
        <v>250</v>
      </c>
      <c r="Q1390" s="396" t="s">
        <v>7384</v>
      </c>
      <c r="R1390" s="422"/>
      <c r="S1390" s="422">
        <v>0</v>
      </c>
      <c r="T1390" s="422">
        <v>0</v>
      </c>
      <c r="U1390" s="422">
        <v>250</v>
      </c>
      <c r="V1390" s="422">
        <v>0</v>
      </c>
      <c r="W1390" s="422">
        <v>1500</v>
      </c>
      <c r="X1390" s="422">
        <v>250</v>
      </c>
      <c r="Y1390" s="422">
        <v>250</v>
      </c>
      <c r="Z1390" s="422">
        <v>0</v>
      </c>
      <c r="AA1390" s="422">
        <v>250</v>
      </c>
      <c r="AB1390" s="422">
        <v>0</v>
      </c>
      <c r="AC1390" s="422">
        <v>0</v>
      </c>
      <c r="AD1390" s="431">
        <v>0</v>
      </c>
      <c r="AE1390" s="431">
        <v>0</v>
      </c>
      <c r="AF1390" s="431">
        <v>0</v>
      </c>
      <c r="AG1390" s="431">
        <v>0</v>
      </c>
      <c r="AH1390" s="431">
        <v>0</v>
      </c>
      <c r="AI1390" s="431">
        <v>0</v>
      </c>
      <c r="AJ1390" s="431">
        <v>0</v>
      </c>
      <c r="AK1390" s="431">
        <v>0</v>
      </c>
      <c r="AL1390" s="434">
        <v>0</v>
      </c>
      <c r="AM1390" s="433">
        <v>0</v>
      </c>
      <c r="AN1390" s="432">
        <v>0</v>
      </c>
      <c r="AO1390" s="431">
        <v>0</v>
      </c>
      <c r="AP1390" s="433">
        <v>0</v>
      </c>
      <c r="AQ1390" s="431">
        <v>0</v>
      </c>
    </row>
    <row r="1391" spans="1:43" ht="12.75" customHeight="1">
      <c r="A1391" s="157">
        <v>1390</v>
      </c>
      <c r="B1391" s="418">
        <v>42368</v>
      </c>
      <c r="C1391" s="415" t="s">
        <v>1321</v>
      </c>
      <c r="D1391" s="415" t="s">
        <v>1251</v>
      </c>
      <c r="E1391" s="261" t="s">
        <v>1321</v>
      </c>
      <c r="F1391" s="261" t="s">
        <v>1349</v>
      </c>
      <c r="G1391" s="60"/>
      <c r="H1391" s="261" t="s">
        <v>7280</v>
      </c>
      <c r="I1391" s="60"/>
      <c r="J1391" s="261" t="s">
        <v>1262</v>
      </c>
      <c r="K1391" s="261" t="s">
        <v>7126</v>
      </c>
      <c r="L1391" s="415" t="s">
        <v>1256</v>
      </c>
      <c r="M1391" s="261" t="s">
        <v>7158</v>
      </c>
      <c r="N1391" s="415" t="s">
        <v>1261</v>
      </c>
      <c r="O1391" s="422">
        <v>200</v>
      </c>
      <c r="P1391" s="422">
        <v>200</v>
      </c>
      <c r="Q1391" s="396" t="s">
        <v>7384</v>
      </c>
      <c r="R1391" s="422"/>
      <c r="S1391" s="422">
        <v>0</v>
      </c>
      <c r="T1391" s="422">
        <v>0</v>
      </c>
      <c r="U1391" s="422">
        <v>200</v>
      </c>
      <c r="V1391" s="422">
        <v>0</v>
      </c>
      <c r="W1391" s="422">
        <v>1200</v>
      </c>
      <c r="X1391" s="422">
        <v>200</v>
      </c>
      <c r="Y1391" s="422">
        <v>200</v>
      </c>
      <c r="Z1391" s="422">
        <v>0</v>
      </c>
      <c r="AA1391" s="422">
        <v>200</v>
      </c>
      <c r="AB1391" s="422">
        <v>0</v>
      </c>
      <c r="AC1391" s="422">
        <v>0</v>
      </c>
      <c r="AD1391" s="431">
        <v>0</v>
      </c>
      <c r="AE1391" s="431">
        <v>0</v>
      </c>
      <c r="AF1391" s="431">
        <v>0</v>
      </c>
      <c r="AG1391" s="431">
        <v>0</v>
      </c>
      <c r="AH1391" s="431">
        <v>0</v>
      </c>
      <c r="AI1391" s="431">
        <v>0</v>
      </c>
      <c r="AJ1391" s="431">
        <v>0</v>
      </c>
      <c r="AK1391" s="431">
        <v>0</v>
      </c>
      <c r="AL1391" s="434">
        <v>0</v>
      </c>
      <c r="AM1391" s="433">
        <v>0</v>
      </c>
      <c r="AN1391" s="432">
        <v>0</v>
      </c>
      <c r="AO1391" s="431">
        <v>0</v>
      </c>
      <c r="AP1391" s="433">
        <v>0</v>
      </c>
      <c r="AQ1391" s="431">
        <v>0</v>
      </c>
    </row>
    <row r="1392" spans="1:43" ht="12.75" customHeight="1">
      <c r="A1392" s="157">
        <v>1391</v>
      </c>
      <c r="B1392" s="418">
        <v>42368</v>
      </c>
      <c r="C1392" s="415" t="s">
        <v>1321</v>
      </c>
      <c r="D1392" s="415" t="s">
        <v>1251</v>
      </c>
      <c r="E1392" s="261" t="s">
        <v>1321</v>
      </c>
      <c r="F1392" s="261" t="s">
        <v>1349</v>
      </c>
      <c r="G1392" s="60"/>
      <c r="H1392" s="261" t="s">
        <v>7280</v>
      </c>
      <c r="I1392" s="60"/>
      <c r="J1392" s="261" t="s">
        <v>1262</v>
      </c>
      <c r="K1392" s="261" t="s">
        <v>7126</v>
      </c>
      <c r="L1392" s="415" t="s">
        <v>1256</v>
      </c>
      <c r="M1392" s="261" t="s">
        <v>7158</v>
      </c>
      <c r="N1392" s="415" t="s">
        <v>1261</v>
      </c>
      <c r="O1392" s="422">
        <v>250</v>
      </c>
      <c r="P1392" s="422">
        <v>250</v>
      </c>
      <c r="Q1392" s="396" t="s">
        <v>7384</v>
      </c>
      <c r="R1392" s="422"/>
      <c r="S1392" s="422">
        <v>0</v>
      </c>
      <c r="T1392" s="422">
        <v>0</v>
      </c>
      <c r="U1392" s="422">
        <v>250</v>
      </c>
      <c r="V1392" s="422">
        <v>0</v>
      </c>
      <c r="W1392" s="422">
        <v>1500</v>
      </c>
      <c r="X1392" s="422">
        <v>250</v>
      </c>
      <c r="Y1392" s="422">
        <v>250</v>
      </c>
      <c r="Z1392" s="422">
        <v>0</v>
      </c>
      <c r="AA1392" s="422">
        <v>250</v>
      </c>
      <c r="AB1392" s="422">
        <v>0</v>
      </c>
      <c r="AC1392" s="422">
        <v>0</v>
      </c>
      <c r="AD1392" s="431">
        <v>0</v>
      </c>
      <c r="AE1392" s="431">
        <v>0</v>
      </c>
      <c r="AF1392" s="431">
        <v>0</v>
      </c>
      <c r="AG1392" s="431">
        <v>0</v>
      </c>
      <c r="AH1392" s="431">
        <v>0</v>
      </c>
      <c r="AI1392" s="431">
        <v>0</v>
      </c>
      <c r="AJ1392" s="431">
        <v>0</v>
      </c>
      <c r="AK1392" s="431">
        <v>0</v>
      </c>
      <c r="AL1392" s="434">
        <v>0</v>
      </c>
      <c r="AM1392" s="433">
        <v>0</v>
      </c>
      <c r="AN1392" s="432">
        <v>0</v>
      </c>
      <c r="AO1392" s="431">
        <v>0</v>
      </c>
      <c r="AP1392" s="433">
        <v>0</v>
      </c>
      <c r="AQ1392" s="431">
        <v>0</v>
      </c>
    </row>
    <row r="1393" spans="1:43" ht="12.75" customHeight="1">
      <c r="A1393" s="157">
        <v>1392</v>
      </c>
      <c r="B1393" s="418">
        <v>42368</v>
      </c>
      <c r="C1393" s="415" t="s">
        <v>1321</v>
      </c>
      <c r="D1393" s="415" t="s">
        <v>1251</v>
      </c>
      <c r="E1393" s="261" t="s">
        <v>1321</v>
      </c>
      <c r="F1393" s="261" t="s">
        <v>7101</v>
      </c>
      <c r="G1393" s="60"/>
      <c r="H1393" s="261" t="s">
        <v>7299</v>
      </c>
      <c r="I1393" s="60"/>
      <c r="J1393" s="261" t="s">
        <v>7169</v>
      </c>
      <c r="K1393" s="394" t="s">
        <v>7126</v>
      </c>
      <c r="L1393" s="415" t="s">
        <v>1256</v>
      </c>
      <c r="M1393" s="261" t="s">
        <v>7158</v>
      </c>
      <c r="N1393" s="415" t="s">
        <v>1261</v>
      </c>
      <c r="O1393" s="422">
        <v>100</v>
      </c>
      <c r="P1393" s="422">
        <v>100</v>
      </c>
      <c r="Q1393" s="396" t="s">
        <v>7384</v>
      </c>
      <c r="R1393" s="422"/>
      <c r="S1393" s="422">
        <v>0</v>
      </c>
      <c r="T1393" s="422">
        <v>0</v>
      </c>
      <c r="U1393" s="422">
        <v>100</v>
      </c>
      <c r="V1393" s="422">
        <v>0</v>
      </c>
      <c r="W1393" s="422">
        <v>600</v>
      </c>
      <c r="X1393" s="422">
        <v>100</v>
      </c>
      <c r="Y1393" s="422">
        <v>100</v>
      </c>
      <c r="Z1393" s="422">
        <v>0</v>
      </c>
      <c r="AA1393" s="422">
        <v>100</v>
      </c>
      <c r="AB1393" s="422">
        <v>0</v>
      </c>
      <c r="AC1393" s="422">
        <v>0</v>
      </c>
      <c r="AD1393" s="431">
        <v>0</v>
      </c>
      <c r="AE1393" s="431">
        <v>0</v>
      </c>
      <c r="AF1393" s="431">
        <v>0</v>
      </c>
      <c r="AG1393" s="431">
        <v>0</v>
      </c>
      <c r="AH1393" s="431">
        <v>0</v>
      </c>
      <c r="AI1393" s="431">
        <v>0</v>
      </c>
      <c r="AJ1393" s="431">
        <v>0</v>
      </c>
      <c r="AK1393" s="431">
        <v>0</v>
      </c>
      <c r="AL1393" s="434">
        <v>0</v>
      </c>
      <c r="AM1393" s="433">
        <v>0</v>
      </c>
      <c r="AN1393" s="432">
        <v>0</v>
      </c>
      <c r="AO1393" s="431">
        <v>0</v>
      </c>
      <c r="AP1393" s="433">
        <v>0</v>
      </c>
      <c r="AQ1393" s="431">
        <v>0</v>
      </c>
    </row>
    <row r="1394" spans="1:43" ht="12.75" customHeight="1">
      <c r="A1394" s="157">
        <v>1393</v>
      </c>
      <c r="B1394" s="418">
        <v>42368</v>
      </c>
      <c r="C1394" s="415" t="s">
        <v>1321</v>
      </c>
      <c r="D1394" s="415" t="s">
        <v>1251</v>
      </c>
      <c r="E1394" s="261" t="s">
        <v>1321</v>
      </c>
      <c r="F1394" s="261" t="s">
        <v>7101</v>
      </c>
      <c r="G1394" s="60"/>
      <c r="H1394" s="261" t="s">
        <v>7306</v>
      </c>
      <c r="I1394" s="60"/>
      <c r="J1394" s="261" t="s">
        <v>7169</v>
      </c>
      <c r="K1394" s="394" t="s">
        <v>7126</v>
      </c>
      <c r="L1394" s="415" t="s">
        <v>1256</v>
      </c>
      <c r="M1394" s="261" t="s">
        <v>7158</v>
      </c>
      <c r="N1394" s="415" t="s">
        <v>1261</v>
      </c>
      <c r="O1394" s="422">
        <v>100</v>
      </c>
      <c r="P1394" s="422">
        <v>100</v>
      </c>
      <c r="Q1394" s="396" t="s">
        <v>7384</v>
      </c>
      <c r="R1394" s="422"/>
      <c r="S1394" s="422">
        <v>0</v>
      </c>
      <c r="T1394" s="422">
        <v>0</v>
      </c>
      <c r="U1394" s="422">
        <v>100</v>
      </c>
      <c r="V1394" s="422">
        <v>0</v>
      </c>
      <c r="W1394" s="422">
        <v>600</v>
      </c>
      <c r="X1394" s="422">
        <v>100</v>
      </c>
      <c r="Y1394" s="422">
        <v>100</v>
      </c>
      <c r="Z1394" s="422">
        <v>0</v>
      </c>
      <c r="AA1394" s="422">
        <v>100</v>
      </c>
      <c r="AB1394" s="422">
        <v>0</v>
      </c>
      <c r="AC1394" s="422">
        <v>0</v>
      </c>
      <c r="AD1394" s="431">
        <v>0</v>
      </c>
      <c r="AE1394" s="431">
        <v>0</v>
      </c>
      <c r="AF1394" s="431">
        <v>0</v>
      </c>
      <c r="AG1394" s="431">
        <v>0</v>
      </c>
      <c r="AH1394" s="431">
        <v>0</v>
      </c>
      <c r="AI1394" s="431">
        <v>0</v>
      </c>
      <c r="AJ1394" s="431">
        <v>0</v>
      </c>
      <c r="AK1394" s="431">
        <v>0</v>
      </c>
      <c r="AL1394" s="434">
        <v>0</v>
      </c>
      <c r="AM1394" s="433">
        <v>0</v>
      </c>
      <c r="AN1394" s="432">
        <v>0</v>
      </c>
      <c r="AO1394" s="431">
        <v>0</v>
      </c>
      <c r="AP1394" s="433">
        <v>0</v>
      </c>
      <c r="AQ1394" s="431">
        <v>0</v>
      </c>
    </row>
    <row r="1395" spans="1:43" ht="12.75" customHeight="1">
      <c r="A1395" s="157">
        <v>1394</v>
      </c>
      <c r="B1395" s="418">
        <v>42368</v>
      </c>
      <c r="C1395" s="415" t="s">
        <v>1321</v>
      </c>
      <c r="D1395" s="415" t="s">
        <v>1251</v>
      </c>
      <c r="E1395" s="261" t="s">
        <v>1321</v>
      </c>
      <c r="F1395" s="261" t="s">
        <v>7101</v>
      </c>
      <c r="G1395" s="60"/>
      <c r="H1395" s="261" t="s">
        <v>7354</v>
      </c>
      <c r="I1395" s="60"/>
      <c r="J1395" s="261" t="s">
        <v>7169</v>
      </c>
      <c r="K1395" s="394" t="s">
        <v>7126</v>
      </c>
      <c r="L1395" s="415" t="s">
        <v>1256</v>
      </c>
      <c r="M1395" s="261" t="s">
        <v>7158</v>
      </c>
      <c r="N1395" s="415" t="s">
        <v>1261</v>
      </c>
      <c r="O1395" s="422">
        <v>100</v>
      </c>
      <c r="P1395" s="422">
        <v>100</v>
      </c>
      <c r="Q1395" s="396" t="s">
        <v>7384</v>
      </c>
      <c r="R1395" s="422"/>
      <c r="S1395" s="422">
        <v>0</v>
      </c>
      <c r="T1395" s="422">
        <v>0</v>
      </c>
      <c r="U1395" s="422">
        <v>100</v>
      </c>
      <c r="V1395" s="422">
        <v>0</v>
      </c>
      <c r="W1395" s="422">
        <v>600</v>
      </c>
      <c r="X1395" s="422">
        <v>100</v>
      </c>
      <c r="Y1395" s="422">
        <v>100</v>
      </c>
      <c r="Z1395" s="422">
        <v>0</v>
      </c>
      <c r="AA1395" s="422">
        <v>100</v>
      </c>
      <c r="AB1395" s="422">
        <v>0</v>
      </c>
      <c r="AC1395" s="422">
        <v>0</v>
      </c>
      <c r="AD1395" s="431">
        <v>0</v>
      </c>
      <c r="AE1395" s="431">
        <v>0</v>
      </c>
      <c r="AF1395" s="431">
        <v>0</v>
      </c>
      <c r="AG1395" s="431">
        <v>0</v>
      </c>
      <c r="AH1395" s="431">
        <v>0</v>
      </c>
      <c r="AI1395" s="431">
        <v>0</v>
      </c>
      <c r="AJ1395" s="431">
        <v>0</v>
      </c>
      <c r="AK1395" s="431">
        <v>0</v>
      </c>
      <c r="AL1395" s="434">
        <v>0</v>
      </c>
      <c r="AM1395" s="433">
        <v>0</v>
      </c>
      <c r="AN1395" s="432">
        <v>0</v>
      </c>
      <c r="AO1395" s="431">
        <v>0</v>
      </c>
      <c r="AP1395" s="433">
        <v>0</v>
      </c>
      <c r="AQ1395" s="431">
        <v>0</v>
      </c>
    </row>
    <row r="1396" spans="1:43" ht="12.75" customHeight="1">
      <c r="A1396" s="157">
        <v>1395</v>
      </c>
      <c r="B1396" s="418">
        <v>42368</v>
      </c>
      <c r="C1396" s="415" t="s">
        <v>1321</v>
      </c>
      <c r="D1396" s="415" t="s">
        <v>1251</v>
      </c>
      <c r="E1396" s="261" t="s">
        <v>1321</v>
      </c>
      <c r="F1396" s="261" t="s">
        <v>7082</v>
      </c>
      <c r="G1396" s="60"/>
      <c r="H1396" s="261" t="s">
        <v>7366</v>
      </c>
      <c r="I1396" s="60"/>
      <c r="J1396" s="261" t="s">
        <v>7169</v>
      </c>
      <c r="K1396" s="261" t="s">
        <v>7126</v>
      </c>
      <c r="L1396" s="415" t="s">
        <v>1256</v>
      </c>
      <c r="M1396" s="261" t="s">
        <v>7158</v>
      </c>
      <c r="N1396" s="415" t="s">
        <v>1261</v>
      </c>
      <c r="O1396" s="422">
        <v>250</v>
      </c>
      <c r="P1396" s="422">
        <v>250</v>
      </c>
      <c r="Q1396" s="396" t="s">
        <v>7387</v>
      </c>
      <c r="R1396" s="422"/>
      <c r="S1396" s="422">
        <v>0</v>
      </c>
      <c r="T1396" s="422">
        <v>0</v>
      </c>
      <c r="U1396" s="422">
        <v>250</v>
      </c>
      <c r="V1396" s="422">
        <v>0</v>
      </c>
      <c r="W1396" s="422">
        <v>1500</v>
      </c>
      <c r="X1396" s="422">
        <v>250</v>
      </c>
      <c r="Y1396" s="422">
        <v>250</v>
      </c>
      <c r="Z1396" s="422">
        <v>0</v>
      </c>
      <c r="AA1396" s="422">
        <v>250</v>
      </c>
      <c r="AB1396" s="422">
        <v>0</v>
      </c>
      <c r="AC1396" s="422">
        <v>0</v>
      </c>
      <c r="AD1396" s="431">
        <v>0</v>
      </c>
      <c r="AE1396" s="431">
        <v>0</v>
      </c>
      <c r="AF1396" s="431">
        <v>0</v>
      </c>
      <c r="AG1396" s="431">
        <v>0</v>
      </c>
      <c r="AH1396" s="431">
        <v>0</v>
      </c>
      <c r="AI1396" s="431">
        <v>0</v>
      </c>
      <c r="AJ1396" s="431">
        <v>0</v>
      </c>
      <c r="AK1396" s="431">
        <v>0</v>
      </c>
      <c r="AL1396" s="434">
        <v>0</v>
      </c>
      <c r="AM1396" s="433">
        <v>0</v>
      </c>
      <c r="AN1396" s="432">
        <v>0</v>
      </c>
      <c r="AO1396" s="431">
        <v>0</v>
      </c>
      <c r="AP1396" s="433">
        <v>0</v>
      </c>
      <c r="AQ1396" s="431">
        <v>0</v>
      </c>
    </row>
    <row r="1397" spans="1:43" ht="12.75" customHeight="1">
      <c r="A1397" s="157">
        <v>1396</v>
      </c>
      <c r="B1397" s="418">
        <v>42368</v>
      </c>
      <c r="C1397" s="415" t="s">
        <v>1321</v>
      </c>
      <c r="D1397" s="415" t="s">
        <v>1251</v>
      </c>
      <c r="E1397" s="261" t="s">
        <v>1321</v>
      </c>
      <c r="F1397" s="261" t="s">
        <v>7082</v>
      </c>
      <c r="G1397" s="60"/>
      <c r="H1397" s="261" t="s">
        <v>7366</v>
      </c>
      <c r="I1397" s="60"/>
      <c r="J1397" s="261" t="s">
        <v>7169</v>
      </c>
      <c r="K1397" s="261" t="s">
        <v>7126</v>
      </c>
      <c r="L1397" s="415" t="s">
        <v>1256</v>
      </c>
      <c r="M1397" s="261" t="s">
        <v>7158</v>
      </c>
      <c r="N1397" s="415" t="s">
        <v>1261</v>
      </c>
      <c r="O1397" s="422">
        <v>250</v>
      </c>
      <c r="P1397" s="422">
        <v>250</v>
      </c>
      <c r="Q1397" s="396" t="s">
        <v>7387</v>
      </c>
      <c r="R1397" s="422"/>
      <c r="S1397" s="422">
        <v>0</v>
      </c>
      <c r="T1397" s="422">
        <v>0</v>
      </c>
      <c r="U1397" s="422">
        <v>250</v>
      </c>
      <c r="V1397" s="422">
        <v>0</v>
      </c>
      <c r="W1397" s="422">
        <v>1500</v>
      </c>
      <c r="X1397" s="422">
        <v>250</v>
      </c>
      <c r="Y1397" s="422">
        <v>250</v>
      </c>
      <c r="Z1397" s="422">
        <v>0</v>
      </c>
      <c r="AA1397" s="422">
        <v>250</v>
      </c>
      <c r="AB1397" s="422">
        <v>0</v>
      </c>
      <c r="AC1397" s="422">
        <v>0</v>
      </c>
      <c r="AD1397" s="431">
        <v>0</v>
      </c>
      <c r="AE1397" s="431">
        <v>0</v>
      </c>
      <c r="AF1397" s="431">
        <v>0</v>
      </c>
      <c r="AG1397" s="431">
        <v>0</v>
      </c>
      <c r="AH1397" s="431">
        <v>0</v>
      </c>
      <c r="AI1397" s="431">
        <v>0</v>
      </c>
      <c r="AJ1397" s="431">
        <v>0</v>
      </c>
      <c r="AK1397" s="431">
        <v>0</v>
      </c>
      <c r="AL1397" s="434">
        <v>0</v>
      </c>
      <c r="AM1397" s="433">
        <v>0</v>
      </c>
      <c r="AN1397" s="432">
        <v>0</v>
      </c>
      <c r="AO1397" s="431">
        <v>0</v>
      </c>
      <c r="AP1397" s="433">
        <v>0</v>
      </c>
      <c r="AQ1397" s="431">
        <v>0</v>
      </c>
    </row>
    <row r="1398" spans="1:43" ht="12.75" customHeight="1">
      <c r="A1398" s="157">
        <v>1397</v>
      </c>
      <c r="B1398" s="418">
        <v>42368</v>
      </c>
      <c r="C1398" s="258" t="s">
        <v>1321</v>
      </c>
      <c r="D1398" s="415" t="s">
        <v>1251</v>
      </c>
      <c r="E1398" s="258" t="s">
        <v>1321</v>
      </c>
      <c r="F1398" s="415" t="s">
        <v>7089</v>
      </c>
      <c r="G1398" s="60"/>
      <c r="H1398" s="440" t="s">
        <v>7364</v>
      </c>
      <c r="I1398" s="60"/>
      <c r="J1398" s="440" t="s">
        <v>7356</v>
      </c>
      <c r="K1398" s="415" t="s">
        <v>7126</v>
      </c>
      <c r="L1398" s="415" t="s">
        <v>1256</v>
      </c>
      <c r="M1398" s="415" t="s">
        <v>7158</v>
      </c>
      <c r="N1398" s="415" t="s">
        <v>1261</v>
      </c>
      <c r="O1398" s="422">
        <v>20</v>
      </c>
      <c r="P1398" s="422">
        <v>20</v>
      </c>
      <c r="Q1398" s="478" t="s">
        <v>7384</v>
      </c>
      <c r="R1398" s="422"/>
      <c r="S1398" s="422">
        <v>0</v>
      </c>
      <c r="T1398" s="422">
        <v>0</v>
      </c>
      <c r="U1398" s="431">
        <v>20</v>
      </c>
      <c r="V1398" s="431">
        <v>0</v>
      </c>
      <c r="W1398" s="431">
        <v>120</v>
      </c>
      <c r="X1398" s="431">
        <v>20</v>
      </c>
      <c r="Y1398" s="431">
        <v>20</v>
      </c>
      <c r="Z1398" s="431">
        <v>0</v>
      </c>
      <c r="AA1398" s="431">
        <v>20</v>
      </c>
      <c r="AB1398" s="422">
        <v>0</v>
      </c>
      <c r="AC1398" s="422">
        <v>0</v>
      </c>
      <c r="AD1398" s="431">
        <v>0</v>
      </c>
      <c r="AE1398" s="431">
        <v>0</v>
      </c>
      <c r="AF1398" s="431">
        <v>0</v>
      </c>
      <c r="AG1398" s="431">
        <v>0</v>
      </c>
      <c r="AH1398" s="431">
        <v>0</v>
      </c>
      <c r="AI1398" s="431">
        <v>0</v>
      </c>
      <c r="AJ1398" s="431">
        <v>0</v>
      </c>
      <c r="AK1398" s="431">
        <v>0</v>
      </c>
      <c r="AL1398" s="434">
        <v>0</v>
      </c>
      <c r="AM1398" s="433">
        <v>0</v>
      </c>
      <c r="AN1398" s="432">
        <v>0</v>
      </c>
      <c r="AO1398" s="431">
        <v>0</v>
      </c>
      <c r="AP1398" s="433">
        <v>0</v>
      </c>
      <c r="AQ1398" s="431">
        <v>0</v>
      </c>
    </row>
    <row r="1399" spans="1:43" s="452" customFormat="1" ht="12.75" customHeight="1">
      <c r="A1399" s="157">
        <v>1398</v>
      </c>
      <c r="B1399" s="445">
        <v>42368</v>
      </c>
      <c r="C1399" s="446" t="s">
        <v>1293</v>
      </c>
      <c r="D1399" s="447" t="s">
        <v>1248</v>
      </c>
      <c r="E1399" s="446" t="s">
        <v>1293</v>
      </c>
      <c r="F1399" s="447" t="s">
        <v>7228</v>
      </c>
      <c r="G1399" s="448"/>
      <c r="H1399" s="449" t="s">
        <v>7229</v>
      </c>
      <c r="I1399" s="448"/>
      <c r="J1399" s="449"/>
      <c r="K1399" s="447" t="s">
        <v>7126</v>
      </c>
      <c r="L1399" s="447" t="s">
        <v>1256</v>
      </c>
      <c r="M1399" s="447" t="s">
        <v>7158</v>
      </c>
      <c r="N1399" s="447" t="s">
        <v>7125</v>
      </c>
      <c r="O1399" s="213">
        <v>200</v>
      </c>
      <c r="P1399" s="213">
        <v>200</v>
      </c>
      <c r="Q1399" s="450" t="s">
        <v>7384</v>
      </c>
      <c r="R1399" s="213"/>
      <c r="S1399" s="213">
        <v>0</v>
      </c>
      <c r="T1399" s="213">
        <v>0</v>
      </c>
      <c r="U1399" s="213">
        <v>200</v>
      </c>
      <c r="V1399" s="213">
        <v>0</v>
      </c>
      <c r="W1399" s="213">
        <v>1200</v>
      </c>
      <c r="X1399" s="213">
        <v>200</v>
      </c>
      <c r="Y1399" s="213">
        <v>200</v>
      </c>
      <c r="Z1399" s="213">
        <v>0</v>
      </c>
      <c r="AA1399" s="213">
        <v>200</v>
      </c>
      <c r="AB1399" s="213">
        <v>0</v>
      </c>
      <c r="AC1399" s="213">
        <v>0</v>
      </c>
      <c r="AD1399" s="213">
        <v>0</v>
      </c>
      <c r="AE1399" s="213">
        <v>0</v>
      </c>
      <c r="AF1399" s="213">
        <v>0</v>
      </c>
      <c r="AG1399" s="213">
        <v>0</v>
      </c>
      <c r="AH1399" s="213">
        <v>0</v>
      </c>
      <c r="AI1399" s="213">
        <v>0</v>
      </c>
      <c r="AJ1399" s="213">
        <v>0</v>
      </c>
      <c r="AK1399" s="213">
        <v>0</v>
      </c>
      <c r="AL1399" s="451">
        <v>0</v>
      </c>
      <c r="AM1399" s="213">
        <v>0</v>
      </c>
      <c r="AN1399" s="451">
        <v>0</v>
      </c>
      <c r="AO1399" s="213">
        <v>0</v>
      </c>
      <c r="AP1399" s="213">
        <v>0</v>
      </c>
      <c r="AQ1399" s="213">
        <v>0</v>
      </c>
    </row>
    <row r="1400" spans="1:43" s="62" customFormat="1" ht="12.75" customHeight="1">
      <c r="A1400" s="157">
        <v>1399</v>
      </c>
      <c r="B1400" s="418">
        <v>42368</v>
      </c>
      <c r="C1400" s="258" t="s">
        <v>1301</v>
      </c>
      <c r="D1400" s="415" t="s">
        <v>1250</v>
      </c>
      <c r="E1400" s="258" t="s">
        <v>1301</v>
      </c>
      <c r="F1400" s="415" t="s">
        <v>7085</v>
      </c>
      <c r="G1400" s="60"/>
      <c r="H1400" s="440" t="s">
        <v>7394</v>
      </c>
      <c r="I1400" s="60"/>
      <c r="J1400" s="440"/>
      <c r="K1400" s="415" t="s">
        <v>7126</v>
      </c>
      <c r="L1400" s="415" t="s">
        <v>1256</v>
      </c>
      <c r="M1400" s="415" t="s">
        <v>7158</v>
      </c>
      <c r="N1400" s="415" t="s">
        <v>7125</v>
      </c>
      <c r="O1400" s="44">
        <v>210</v>
      </c>
      <c r="P1400" s="44"/>
      <c r="Q1400" s="396" t="s">
        <v>7384</v>
      </c>
      <c r="R1400" s="422"/>
      <c r="S1400" s="422">
        <v>0</v>
      </c>
      <c r="T1400" s="422">
        <v>0</v>
      </c>
      <c r="U1400" s="422">
        <v>0</v>
      </c>
      <c r="V1400" s="422">
        <v>0</v>
      </c>
      <c r="W1400" s="422">
        <v>0</v>
      </c>
      <c r="X1400" s="422">
        <v>0</v>
      </c>
      <c r="Y1400" s="422">
        <v>210</v>
      </c>
      <c r="Z1400" s="422">
        <v>0</v>
      </c>
      <c r="AA1400" s="422">
        <v>0</v>
      </c>
      <c r="AB1400" s="422">
        <v>0</v>
      </c>
      <c r="AC1400" s="422">
        <v>0</v>
      </c>
      <c r="AD1400" s="422">
        <v>0</v>
      </c>
      <c r="AE1400" s="422">
        <v>0</v>
      </c>
      <c r="AF1400" s="422">
        <v>0</v>
      </c>
      <c r="AG1400" s="422">
        <v>0</v>
      </c>
      <c r="AH1400" s="422">
        <v>0</v>
      </c>
      <c r="AI1400" s="422">
        <v>0</v>
      </c>
      <c r="AJ1400" s="422">
        <v>0</v>
      </c>
      <c r="AK1400" s="422">
        <v>0</v>
      </c>
      <c r="AL1400" s="45">
        <v>210</v>
      </c>
      <c r="AM1400" s="422">
        <v>0</v>
      </c>
      <c r="AN1400" s="45">
        <v>0</v>
      </c>
      <c r="AO1400" s="422">
        <v>0</v>
      </c>
      <c r="AP1400" s="422">
        <v>0</v>
      </c>
      <c r="AQ1400" s="422">
        <v>0</v>
      </c>
    </row>
    <row r="1401" spans="1:43" s="62" customFormat="1" ht="12.75" customHeight="1">
      <c r="A1401" s="157">
        <v>1400</v>
      </c>
      <c r="B1401" s="418">
        <v>42368</v>
      </c>
      <c r="C1401" s="258" t="s">
        <v>1301</v>
      </c>
      <c r="D1401" s="415" t="s">
        <v>1250</v>
      </c>
      <c r="E1401" s="258" t="s">
        <v>1301</v>
      </c>
      <c r="F1401" s="415" t="s">
        <v>7111</v>
      </c>
      <c r="G1401" s="60"/>
      <c r="H1401" s="440" t="s">
        <v>7259</v>
      </c>
      <c r="I1401" s="60"/>
      <c r="J1401" s="440"/>
      <c r="K1401" s="415" t="s">
        <v>7126</v>
      </c>
      <c r="L1401" s="415" t="s">
        <v>1256</v>
      </c>
      <c r="M1401" s="415" t="s">
        <v>7158</v>
      </c>
      <c r="N1401" s="415" t="s">
        <v>7125</v>
      </c>
      <c r="O1401" s="44">
        <v>1406</v>
      </c>
      <c r="P1401" s="44"/>
      <c r="Q1401" s="396" t="s">
        <v>7384</v>
      </c>
      <c r="R1401" s="422"/>
      <c r="S1401" s="422">
        <v>0</v>
      </c>
      <c r="T1401" s="422">
        <v>0</v>
      </c>
      <c r="U1401" s="422">
        <v>0</v>
      </c>
      <c r="V1401" s="422">
        <v>0</v>
      </c>
      <c r="W1401" s="422">
        <v>0</v>
      </c>
      <c r="X1401" s="422">
        <v>0</v>
      </c>
      <c r="Y1401" s="422">
        <v>4218</v>
      </c>
      <c r="Z1401" s="422">
        <v>0</v>
      </c>
      <c r="AA1401" s="422">
        <v>0</v>
      </c>
      <c r="AB1401" s="422">
        <v>0</v>
      </c>
      <c r="AC1401" s="422">
        <v>0</v>
      </c>
      <c r="AD1401" s="422">
        <v>0</v>
      </c>
      <c r="AE1401" s="422">
        <v>0</v>
      </c>
      <c r="AF1401" s="422">
        <v>0</v>
      </c>
      <c r="AG1401" s="422">
        <v>0</v>
      </c>
      <c r="AH1401" s="422">
        <v>0</v>
      </c>
      <c r="AI1401" s="422">
        <v>0</v>
      </c>
      <c r="AJ1401" s="422">
        <v>0</v>
      </c>
      <c r="AK1401" s="422">
        <v>0</v>
      </c>
      <c r="AL1401" s="45">
        <v>1406</v>
      </c>
      <c r="AM1401" s="422">
        <v>0</v>
      </c>
      <c r="AN1401" s="45">
        <v>0</v>
      </c>
      <c r="AO1401" s="422">
        <v>0</v>
      </c>
      <c r="AP1401" s="422">
        <v>0</v>
      </c>
      <c r="AQ1401" s="422">
        <v>0</v>
      </c>
    </row>
    <row r="1402" spans="1:43" s="62" customFormat="1" ht="12.75" customHeight="1">
      <c r="A1402" s="157">
        <v>1401</v>
      </c>
      <c r="B1402" s="418">
        <v>42368</v>
      </c>
      <c r="C1402" s="258" t="s">
        <v>1307</v>
      </c>
      <c r="D1402" s="415" t="s">
        <v>1250</v>
      </c>
      <c r="E1402" s="258" t="s">
        <v>1307</v>
      </c>
      <c r="F1402" s="415" t="s">
        <v>7111</v>
      </c>
      <c r="G1402" s="60"/>
      <c r="H1402" s="440" t="s">
        <v>7217</v>
      </c>
      <c r="I1402" s="60"/>
      <c r="J1402" s="440"/>
      <c r="K1402" s="415" t="s">
        <v>7126</v>
      </c>
      <c r="L1402" s="415" t="s">
        <v>1256</v>
      </c>
      <c r="M1402" s="415" t="s">
        <v>7158</v>
      </c>
      <c r="N1402" s="415" t="s">
        <v>7125</v>
      </c>
      <c r="O1402" s="44">
        <v>623</v>
      </c>
      <c r="P1402" s="44"/>
      <c r="Q1402" s="396" t="s">
        <v>7384</v>
      </c>
      <c r="R1402" s="422"/>
      <c r="S1402" s="422">
        <v>0</v>
      </c>
      <c r="T1402" s="422">
        <v>0</v>
      </c>
      <c r="U1402" s="422">
        <v>0</v>
      </c>
      <c r="V1402" s="422">
        <v>0</v>
      </c>
      <c r="W1402" s="422">
        <v>0</v>
      </c>
      <c r="X1402" s="422">
        <v>0</v>
      </c>
      <c r="Y1402" s="422">
        <v>0</v>
      </c>
      <c r="Z1402" s="422">
        <v>623</v>
      </c>
      <c r="AA1402" s="422">
        <v>0</v>
      </c>
      <c r="AB1402" s="422">
        <v>0</v>
      </c>
      <c r="AC1402" s="422">
        <v>0</v>
      </c>
      <c r="AD1402" s="422">
        <v>0</v>
      </c>
      <c r="AE1402" s="422">
        <v>0</v>
      </c>
      <c r="AF1402" s="422">
        <v>0</v>
      </c>
      <c r="AG1402" s="422">
        <v>0</v>
      </c>
      <c r="AH1402" s="422">
        <v>0</v>
      </c>
      <c r="AI1402" s="422">
        <v>0</v>
      </c>
      <c r="AJ1402" s="422">
        <v>0</v>
      </c>
      <c r="AK1402" s="422">
        <v>0</v>
      </c>
      <c r="AL1402" s="45">
        <v>0</v>
      </c>
      <c r="AM1402" s="422">
        <v>0</v>
      </c>
      <c r="AN1402" s="45">
        <v>0</v>
      </c>
      <c r="AO1402" s="422">
        <v>0</v>
      </c>
      <c r="AP1402" s="422">
        <v>0</v>
      </c>
      <c r="AQ1402" s="422">
        <v>0</v>
      </c>
    </row>
    <row r="1403" spans="1:43" s="62" customFormat="1" ht="12.75" customHeight="1">
      <c r="A1403" s="157">
        <v>1402</v>
      </c>
      <c r="B1403" s="435">
        <v>42368</v>
      </c>
      <c r="C1403" s="258" t="s">
        <v>1324</v>
      </c>
      <c r="D1403" s="415" t="s">
        <v>1250</v>
      </c>
      <c r="E1403" s="258" t="s">
        <v>1324</v>
      </c>
      <c r="F1403" s="415" t="s">
        <v>7111</v>
      </c>
      <c r="G1403" s="60"/>
      <c r="H1403" s="440" t="s">
        <v>7217</v>
      </c>
      <c r="I1403" s="60"/>
      <c r="J1403" s="440"/>
      <c r="K1403" s="415" t="s">
        <v>7126</v>
      </c>
      <c r="L1403" s="415" t="s">
        <v>1256</v>
      </c>
      <c r="M1403" s="415" t="s">
        <v>7158</v>
      </c>
      <c r="N1403" s="415" t="s">
        <v>7125</v>
      </c>
      <c r="O1403" s="44">
        <v>670</v>
      </c>
      <c r="P1403" s="44"/>
      <c r="Q1403" s="396" t="s">
        <v>7384</v>
      </c>
      <c r="R1403" s="422"/>
      <c r="S1403" s="422">
        <v>0</v>
      </c>
      <c r="T1403" s="422">
        <v>0</v>
      </c>
      <c r="U1403" s="422">
        <v>0</v>
      </c>
      <c r="V1403" s="422">
        <v>0</v>
      </c>
      <c r="W1403" s="422">
        <v>0</v>
      </c>
      <c r="X1403" s="422">
        <v>0</v>
      </c>
      <c r="Y1403" s="422">
        <v>0</v>
      </c>
      <c r="Z1403" s="422">
        <v>670</v>
      </c>
      <c r="AA1403" s="422">
        <v>0</v>
      </c>
      <c r="AB1403" s="422">
        <v>0</v>
      </c>
      <c r="AC1403" s="422">
        <v>0</v>
      </c>
      <c r="AD1403" s="422">
        <v>0</v>
      </c>
      <c r="AE1403" s="422">
        <v>0</v>
      </c>
      <c r="AF1403" s="422">
        <v>0</v>
      </c>
      <c r="AG1403" s="422">
        <v>0</v>
      </c>
      <c r="AH1403" s="422">
        <v>0</v>
      </c>
      <c r="AI1403" s="422">
        <v>0</v>
      </c>
      <c r="AJ1403" s="422">
        <v>0</v>
      </c>
      <c r="AK1403" s="422">
        <v>0</v>
      </c>
      <c r="AL1403" s="45">
        <v>0</v>
      </c>
      <c r="AM1403" s="422">
        <v>0</v>
      </c>
      <c r="AN1403" s="45">
        <v>0</v>
      </c>
      <c r="AO1403" s="422">
        <v>0</v>
      </c>
      <c r="AP1403" s="422">
        <v>0</v>
      </c>
      <c r="AQ1403" s="422">
        <v>0</v>
      </c>
    </row>
    <row r="1404" spans="1:43" ht="12.75" customHeight="1">
      <c r="A1404" s="157">
        <v>1403</v>
      </c>
      <c r="B1404" s="435"/>
      <c r="C1404" s="430"/>
      <c r="D1404" s="415"/>
      <c r="E1404" s="430"/>
      <c r="F1404" s="430"/>
      <c r="G1404" s="359"/>
      <c r="H1404" s="430"/>
      <c r="I1404" s="359"/>
      <c r="J1404" s="430"/>
      <c r="K1404" s="430"/>
      <c r="L1404" s="430"/>
      <c r="M1404" s="430"/>
      <c r="N1404" s="430"/>
      <c r="O1404" s="431"/>
      <c r="P1404" s="422"/>
      <c r="Q1404" s="422"/>
      <c r="R1404" s="431"/>
      <c r="S1404" s="431"/>
      <c r="T1404" s="431"/>
      <c r="U1404" s="431"/>
      <c r="V1404" s="431"/>
      <c r="W1404" s="431"/>
      <c r="X1404" s="431"/>
      <c r="Y1404" s="431"/>
      <c r="Z1404" s="431"/>
      <c r="AA1404" s="431"/>
      <c r="AB1404" s="431"/>
      <c r="AC1404" s="431"/>
      <c r="AD1404" s="431"/>
      <c r="AE1404" s="431"/>
      <c r="AF1404" s="431"/>
      <c r="AG1404" s="431"/>
      <c r="AH1404" s="431"/>
      <c r="AI1404" s="431"/>
      <c r="AJ1404" s="431"/>
      <c r="AK1404" s="431"/>
      <c r="AL1404" s="432"/>
      <c r="AM1404" s="431"/>
      <c r="AN1404" s="432"/>
      <c r="AO1404" s="431"/>
      <c r="AP1404" s="431"/>
      <c r="AQ1404" s="431"/>
    </row>
    <row r="1405" spans="1:43" ht="12.75" customHeight="1">
      <c r="A1405" s="157">
        <v>1404</v>
      </c>
      <c r="B1405" s="344"/>
      <c r="C1405" s="430"/>
      <c r="D1405" s="415"/>
      <c r="E1405" s="430"/>
      <c r="F1405" s="430"/>
      <c r="G1405" s="359"/>
      <c r="H1405" s="430"/>
      <c r="I1405" s="359"/>
      <c r="J1405" s="430"/>
      <c r="K1405" s="430"/>
      <c r="L1405" s="430"/>
      <c r="M1405" s="430"/>
      <c r="N1405" s="430"/>
      <c r="O1405" s="431"/>
      <c r="P1405" s="422"/>
      <c r="Q1405" s="422"/>
      <c r="R1405" s="431"/>
      <c r="S1405" s="431"/>
      <c r="T1405" s="431"/>
      <c r="U1405" s="431"/>
      <c r="V1405" s="431"/>
      <c r="W1405" s="431"/>
      <c r="X1405" s="431"/>
      <c r="Y1405" s="431"/>
      <c r="Z1405" s="431"/>
      <c r="AA1405" s="431"/>
      <c r="AB1405" s="431"/>
      <c r="AC1405" s="431"/>
      <c r="AD1405" s="431"/>
      <c r="AE1405" s="431"/>
      <c r="AF1405" s="431"/>
      <c r="AG1405" s="431"/>
      <c r="AH1405" s="431"/>
      <c r="AI1405" s="431"/>
      <c r="AJ1405" s="431"/>
      <c r="AK1405" s="431"/>
      <c r="AL1405" s="432"/>
      <c r="AM1405" s="431"/>
      <c r="AN1405" s="432"/>
      <c r="AO1405" s="431"/>
      <c r="AP1405" s="431"/>
      <c r="AQ1405" s="431"/>
    </row>
    <row r="1406" spans="1:43" s="39" customFormat="1" ht="26.25" customHeight="1">
      <c r="G1406" s="40"/>
      <c r="I1406" s="40"/>
      <c r="O1406" s="477">
        <f>SUM(O2:O1405)</f>
        <v>382141</v>
      </c>
      <c r="P1406" s="477">
        <f>SUM(P2:P1405)</f>
        <v>216250</v>
      </c>
      <c r="Q1406" s="215"/>
      <c r="R1406" s="477"/>
      <c r="S1406" s="477">
        <f t="shared" ref="S1406:AQ1406" si="0">SUM(S2:S1405)</f>
        <v>6948</v>
      </c>
      <c r="T1406" s="477">
        <f t="shared" si="0"/>
        <v>14781</v>
      </c>
      <c r="U1406" s="477">
        <f t="shared" si="0"/>
        <v>207244</v>
      </c>
      <c r="V1406" s="477">
        <f t="shared" si="0"/>
        <v>684985</v>
      </c>
      <c r="W1406" s="477">
        <f t="shared" si="0"/>
        <v>1273621</v>
      </c>
      <c r="X1406" s="477">
        <f t="shared" si="0"/>
        <v>217930</v>
      </c>
      <c r="Y1406" s="477">
        <f t="shared" si="0"/>
        <v>134702</v>
      </c>
      <c r="Z1406" s="477">
        <f t="shared" si="0"/>
        <v>9355</v>
      </c>
      <c r="AA1406" s="477">
        <f t="shared" si="0"/>
        <v>131871</v>
      </c>
      <c r="AB1406" s="477">
        <f t="shared" si="0"/>
        <v>127961</v>
      </c>
      <c r="AC1406" s="477">
        <f t="shared" si="0"/>
        <v>128657</v>
      </c>
      <c r="AD1406" s="477">
        <f t="shared" si="0"/>
        <v>2860</v>
      </c>
      <c r="AE1406" s="477">
        <f t="shared" si="0"/>
        <v>0</v>
      </c>
      <c r="AF1406" s="477">
        <f t="shared" si="0"/>
        <v>2760</v>
      </c>
      <c r="AG1406" s="477">
        <f t="shared" si="0"/>
        <v>112790</v>
      </c>
      <c r="AH1406" s="477">
        <f t="shared" si="0"/>
        <v>4227</v>
      </c>
      <c r="AI1406" s="477">
        <f t="shared" si="0"/>
        <v>119465</v>
      </c>
      <c r="AJ1406" s="477">
        <f t="shared" si="0"/>
        <v>7022</v>
      </c>
      <c r="AK1406" s="477">
        <f t="shared" si="0"/>
        <v>40440</v>
      </c>
      <c r="AL1406" s="477">
        <f t="shared" si="0"/>
        <v>47810</v>
      </c>
      <c r="AM1406" s="477">
        <f t="shared" si="0"/>
        <v>46527</v>
      </c>
      <c r="AN1406" s="477">
        <f t="shared" si="0"/>
        <v>4857</v>
      </c>
      <c r="AO1406" s="477">
        <f t="shared" si="0"/>
        <v>37099</v>
      </c>
      <c r="AP1406" s="477">
        <f t="shared" si="0"/>
        <v>256080</v>
      </c>
      <c r="AQ1406" s="477">
        <f t="shared" si="0"/>
        <v>2370</v>
      </c>
    </row>
    <row r="1407" spans="1:43">
      <c r="A1407" s="27"/>
      <c r="B1407" s="41"/>
      <c r="C1407" s="42"/>
      <c r="G1407" s="343"/>
      <c r="I1407" s="343"/>
    </row>
    <row r="1408" spans="1:43">
      <c r="A1408" s="27"/>
      <c r="B1408" s="41"/>
      <c r="C1408" s="42"/>
      <c r="G1408" s="343"/>
      <c r="I1408" s="343"/>
    </row>
    <row r="1409" spans="7:17">
      <c r="G1409" s="343"/>
      <c r="I1409" s="343"/>
      <c r="O1409" s="37"/>
      <c r="P1409" s="38"/>
      <c r="Q1409" s="38"/>
    </row>
    <row r="1410" spans="7:17">
      <c r="G1410" s="343"/>
      <c r="I1410" s="343"/>
      <c r="O1410" s="37"/>
      <c r="P1410" s="38"/>
      <c r="Q1410" s="38"/>
    </row>
    <row r="1411" spans="7:17">
      <c r="G1411" s="343"/>
      <c r="I1411" s="343"/>
      <c r="O1411" s="37"/>
      <c r="P1411" s="38"/>
      <c r="Q1411" s="38"/>
    </row>
    <row r="1412" spans="7:17">
      <c r="G1412" s="343"/>
      <c r="I1412" s="343"/>
      <c r="O1412" s="37"/>
      <c r="P1412" s="38"/>
      <c r="Q1412" s="38"/>
    </row>
    <row r="1413" spans="7:17">
      <c r="G1413" s="343"/>
      <c r="I1413" s="343"/>
      <c r="O1413" s="37"/>
      <c r="P1413" s="38"/>
      <c r="Q1413" s="38"/>
    </row>
    <row r="1414" spans="7:17">
      <c r="G1414" s="343"/>
      <c r="I1414" s="343"/>
      <c r="O1414" s="37"/>
      <c r="P1414" s="38"/>
      <c r="Q1414" s="38"/>
    </row>
    <row r="1415" spans="7:17">
      <c r="G1415" s="343"/>
      <c r="I1415" s="343"/>
      <c r="O1415" s="37"/>
      <c r="P1415" s="38"/>
      <c r="Q1415" s="38"/>
    </row>
    <row r="1416" spans="7:17">
      <c r="G1416" s="343"/>
      <c r="I1416" s="343"/>
      <c r="O1416" s="37"/>
      <c r="P1416" s="38"/>
      <c r="Q1416" s="38"/>
    </row>
    <row r="1417" spans="7:17">
      <c r="G1417" s="343"/>
      <c r="I1417" s="343"/>
    </row>
    <row r="1418" spans="7:17">
      <c r="G1418" s="343"/>
      <c r="I1418" s="343"/>
    </row>
    <row r="1419" spans="7:17">
      <c r="G1419" s="343"/>
      <c r="I1419" s="343"/>
    </row>
    <row r="1420" spans="7:17">
      <c r="G1420" s="343"/>
      <c r="I1420" s="343"/>
    </row>
    <row r="1421" spans="7:17">
      <c r="G1421" s="343"/>
      <c r="I1421" s="343"/>
    </row>
    <row r="1422" spans="7:17">
      <c r="G1422" s="343"/>
      <c r="I1422" s="343"/>
    </row>
    <row r="1423" spans="7:17">
      <c r="G1423" s="343"/>
      <c r="I1423" s="343"/>
    </row>
    <row r="1424" spans="7:17">
      <c r="G1424" s="343"/>
      <c r="I1424" s="343"/>
    </row>
    <row r="1425" spans="7:9">
      <c r="G1425" s="343"/>
      <c r="I1425" s="343"/>
    </row>
    <row r="1426" spans="7:9">
      <c r="G1426" s="343"/>
      <c r="I1426" s="343"/>
    </row>
    <row r="1427" spans="7:9">
      <c r="G1427" s="343"/>
      <c r="I1427" s="343"/>
    </row>
    <row r="1428" spans="7:9">
      <c r="G1428" s="343"/>
      <c r="I1428" s="343"/>
    </row>
    <row r="1429" spans="7:9">
      <c r="G1429" s="343"/>
      <c r="I1429" s="343"/>
    </row>
    <row r="1430" spans="7:9">
      <c r="G1430" s="343"/>
      <c r="I1430" s="343"/>
    </row>
    <row r="1431" spans="7:9">
      <c r="G1431" s="343"/>
      <c r="I1431" s="343"/>
    </row>
    <row r="1432" spans="7:9">
      <c r="G1432" s="343"/>
      <c r="I1432" s="343"/>
    </row>
    <row r="1433" spans="7:9">
      <c r="G1433" s="343"/>
      <c r="I1433" s="343"/>
    </row>
    <row r="1434" spans="7:9">
      <c r="G1434" s="343"/>
      <c r="I1434" s="343"/>
    </row>
    <row r="1435" spans="7:9">
      <c r="G1435" s="343"/>
      <c r="I1435" s="343"/>
    </row>
    <row r="1436" spans="7:9">
      <c r="G1436" s="343"/>
      <c r="I1436" s="343"/>
    </row>
    <row r="1437" spans="7:9">
      <c r="G1437" s="343"/>
      <c r="I1437" s="343"/>
    </row>
    <row r="1438" spans="7:9">
      <c r="G1438" s="343"/>
      <c r="I1438" s="343"/>
    </row>
    <row r="1439" spans="7:9">
      <c r="G1439" s="343"/>
      <c r="I1439" s="343"/>
    </row>
    <row r="1440" spans="7:9">
      <c r="G1440" s="343"/>
      <c r="I1440" s="343"/>
    </row>
    <row r="1441" spans="7:9">
      <c r="G1441" s="343"/>
      <c r="I1441" s="343"/>
    </row>
    <row r="1442" spans="7:9">
      <c r="G1442" s="343"/>
      <c r="I1442" s="343"/>
    </row>
    <row r="1443" spans="7:9">
      <c r="G1443" s="343"/>
      <c r="I1443" s="343"/>
    </row>
    <row r="1444" spans="7:9">
      <c r="G1444" s="343"/>
      <c r="I1444" s="343"/>
    </row>
    <row r="1445" spans="7:9">
      <c r="G1445" s="343"/>
      <c r="I1445" s="343"/>
    </row>
    <row r="1446" spans="7:9">
      <c r="G1446" s="343"/>
      <c r="I1446" s="343"/>
    </row>
    <row r="1447" spans="7:9">
      <c r="G1447" s="343"/>
      <c r="I1447" s="343"/>
    </row>
    <row r="1448" spans="7:9">
      <c r="G1448" s="343"/>
      <c r="I1448" s="343"/>
    </row>
    <row r="1449" spans="7:9">
      <c r="G1449" s="343"/>
      <c r="I1449" s="343"/>
    </row>
    <row r="1450" spans="7:9">
      <c r="G1450" s="343"/>
      <c r="I1450" s="343"/>
    </row>
    <row r="1451" spans="7:9">
      <c r="G1451" s="343"/>
      <c r="I1451" s="343"/>
    </row>
    <row r="1452" spans="7:9">
      <c r="G1452" s="343"/>
      <c r="I1452" s="343"/>
    </row>
    <row r="1453" spans="7:9">
      <c r="G1453" s="343"/>
      <c r="I1453" s="343"/>
    </row>
    <row r="1454" spans="7:9">
      <c r="G1454" s="343"/>
      <c r="I1454" s="343"/>
    </row>
    <row r="1455" spans="7:9">
      <c r="G1455" s="343"/>
      <c r="I1455" s="343"/>
    </row>
    <row r="1456" spans="7:9">
      <c r="G1456" s="343"/>
      <c r="I1456" s="343"/>
    </row>
    <row r="1457" spans="7:9">
      <c r="G1457" s="343"/>
      <c r="I1457" s="343"/>
    </row>
    <row r="1458" spans="7:9">
      <c r="G1458" s="343"/>
      <c r="I1458" s="343"/>
    </row>
    <row r="1459" spans="7:9">
      <c r="G1459" s="343"/>
      <c r="I1459" s="343"/>
    </row>
    <row r="1460" spans="7:9">
      <c r="G1460" s="343"/>
      <c r="I1460" s="343"/>
    </row>
    <row r="1461" spans="7:9">
      <c r="G1461" s="343"/>
      <c r="I1461" s="343"/>
    </row>
    <row r="1462" spans="7:9">
      <c r="G1462" s="343"/>
      <c r="I1462" s="343"/>
    </row>
    <row r="1463" spans="7:9">
      <c r="G1463" s="343"/>
      <c r="I1463" s="343"/>
    </row>
    <row r="1464" spans="7:9">
      <c r="G1464" s="343"/>
      <c r="I1464" s="343"/>
    </row>
    <row r="1465" spans="7:9">
      <c r="G1465" s="343"/>
      <c r="I1465" s="343"/>
    </row>
    <row r="1466" spans="7:9">
      <c r="G1466" s="343"/>
      <c r="I1466" s="343"/>
    </row>
    <row r="1467" spans="7:9">
      <c r="G1467" s="343"/>
      <c r="I1467" s="343"/>
    </row>
    <row r="1468" spans="7:9">
      <c r="G1468" s="343"/>
      <c r="I1468" s="343"/>
    </row>
    <row r="1469" spans="7:9">
      <c r="G1469" s="343"/>
      <c r="I1469" s="343"/>
    </row>
    <row r="1470" spans="7:9">
      <c r="G1470" s="343"/>
      <c r="I1470" s="343"/>
    </row>
    <row r="1471" spans="7:9">
      <c r="G1471" s="343"/>
      <c r="I1471" s="343"/>
    </row>
    <row r="1472" spans="7:9">
      <c r="G1472" s="343"/>
      <c r="I1472" s="343"/>
    </row>
    <row r="1473" spans="7:9">
      <c r="G1473" s="343"/>
      <c r="I1473" s="343"/>
    </row>
    <row r="1474" spans="7:9">
      <c r="G1474" s="343"/>
      <c r="I1474" s="343"/>
    </row>
    <row r="1475" spans="7:9">
      <c r="G1475" s="343"/>
      <c r="I1475" s="343"/>
    </row>
    <row r="1476" spans="7:9">
      <c r="G1476" s="343"/>
      <c r="I1476" s="343"/>
    </row>
    <row r="1477" spans="7:9">
      <c r="G1477" s="343"/>
      <c r="I1477" s="343"/>
    </row>
    <row r="1478" spans="7:9">
      <c r="G1478" s="343"/>
      <c r="I1478" s="343"/>
    </row>
    <row r="1479" spans="7:9">
      <c r="G1479" s="343"/>
      <c r="I1479" s="343"/>
    </row>
    <row r="1480" spans="7:9">
      <c r="G1480" s="343"/>
      <c r="I1480" s="343"/>
    </row>
    <row r="1481" spans="7:9">
      <c r="G1481" s="343"/>
      <c r="I1481" s="343"/>
    </row>
    <row r="1482" spans="7:9">
      <c r="G1482" s="343"/>
      <c r="I1482" s="343"/>
    </row>
    <row r="1483" spans="7:9">
      <c r="G1483" s="343"/>
      <c r="I1483" s="343"/>
    </row>
    <row r="1484" spans="7:9">
      <c r="G1484" s="343"/>
      <c r="I1484" s="343"/>
    </row>
    <row r="1485" spans="7:9">
      <c r="G1485" s="343"/>
      <c r="I1485" s="343"/>
    </row>
    <row r="1486" spans="7:9">
      <c r="G1486" s="343"/>
      <c r="I1486" s="343"/>
    </row>
    <row r="1487" spans="7:9">
      <c r="G1487" s="343"/>
      <c r="I1487" s="343"/>
    </row>
    <row r="1488" spans="7:9">
      <c r="G1488" s="343"/>
      <c r="I1488" s="343"/>
    </row>
    <row r="1489" spans="7:9">
      <c r="G1489" s="343"/>
      <c r="I1489" s="343"/>
    </row>
    <row r="1490" spans="7:9">
      <c r="G1490" s="343"/>
      <c r="I1490" s="343"/>
    </row>
    <row r="1491" spans="7:9">
      <c r="G1491" s="343"/>
      <c r="I1491" s="343"/>
    </row>
    <row r="1492" spans="7:9">
      <c r="G1492" s="343"/>
      <c r="I1492" s="343"/>
    </row>
    <row r="1493" spans="7:9">
      <c r="G1493" s="343"/>
      <c r="I1493" s="343"/>
    </row>
    <row r="1494" spans="7:9">
      <c r="G1494" s="343"/>
      <c r="I1494" s="343"/>
    </row>
    <row r="1495" spans="7:9">
      <c r="G1495" s="343"/>
      <c r="I1495" s="343"/>
    </row>
    <row r="1496" spans="7:9">
      <c r="G1496" s="343"/>
      <c r="I1496" s="343"/>
    </row>
    <row r="1497" spans="7:9">
      <c r="G1497" s="343"/>
      <c r="I1497" s="343"/>
    </row>
    <row r="1498" spans="7:9">
      <c r="G1498" s="343"/>
      <c r="I1498" s="343"/>
    </row>
    <row r="1499" spans="7:9">
      <c r="G1499" s="343"/>
      <c r="I1499" s="343"/>
    </row>
    <row r="1500" spans="7:9">
      <c r="G1500" s="343"/>
      <c r="I1500" s="343"/>
    </row>
    <row r="1501" spans="7:9">
      <c r="G1501" s="343"/>
      <c r="I1501" s="343"/>
    </row>
    <row r="1502" spans="7:9">
      <c r="G1502" s="343"/>
      <c r="I1502" s="343"/>
    </row>
    <row r="1503" spans="7:9">
      <c r="G1503" s="343"/>
      <c r="I1503" s="343"/>
    </row>
    <row r="1504" spans="7:9">
      <c r="G1504" s="343"/>
      <c r="I1504" s="343"/>
    </row>
    <row r="1505" spans="7:9">
      <c r="G1505" s="343"/>
      <c r="I1505" s="343"/>
    </row>
    <row r="1506" spans="7:9">
      <c r="G1506" s="343"/>
      <c r="I1506" s="343"/>
    </row>
    <row r="1507" spans="7:9">
      <c r="G1507" s="343"/>
      <c r="I1507" s="343"/>
    </row>
    <row r="1508" spans="7:9">
      <c r="G1508" s="343"/>
      <c r="I1508" s="343"/>
    </row>
    <row r="1509" spans="7:9">
      <c r="G1509" s="343"/>
      <c r="I1509" s="343"/>
    </row>
    <row r="1510" spans="7:9">
      <c r="G1510" s="343"/>
      <c r="I1510" s="343"/>
    </row>
    <row r="1511" spans="7:9">
      <c r="G1511" s="343"/>
      <c r="I1511" s="343"/>
    </row>
    <row r="1512" spans="7:9">
      <c r="G1512" s="343"/>
      <c r="I1512" s="343"/>
    </row>
    <row r="1513" spans="7:9">
      <c r="G1513" s="343"/>
      <c r="I1513" s="343"/>
    </row>
    <row r="1514" spans="7:9">
      <c r="G1514" s="343"/>
      <c r="I1514" s="343"/>
    </row>
    <row r="1515" spans="7:9">
      <c r="G1515" s="343"/>
      <c r="I1515" s="343"/>
    </row>
    <row r="1516" spans="7:9">
      <c r="G1516" s="343"/>
      <c r="I1516" s="343"/>
    </row>
    <row r="1517" spans="7:9">
      <c r="G1517" s="343"/>
      <c r="I1517" s="343"/>
    </row>
    <row r="1518" spans="7:9">
      <c r="G1518" s="343"/>
      <c r="I1518" s="343"/>
    </row>
    <row r="1519" spans="7:9">
      <c r="G1519" s="343"/>
      <c r="I1519" s="343"/>
    </row>
    <row r="1520" spans="7:9">
      <c r="G1520" s="343"/>
      <c r="I1520" s="343"/>
    </row>
    <row r="1521" spans="7:9">
      <c r="G1521" s="343"/>
      <c r="I1521" s="343"/>
    </row>
    <row r="1522" spans="7:9">
      <c r="G1522" s="343"/>
      <c r="I1522" s="343"/>
    </row>
    <row r="1523" spans="7:9">
      <c r="G1523" s="343"/>
      <c r="I1523" s="343"/>
    </row>
    <row r="1524" spans="7:9">
      <c r="G1524" s="343"/>
      <c r="I1524" s="343"/>
    </row>
    <row r="1525" spans="7:9">
      <c r="G1525" s="343"/>
      <c r="I1525" s="343"/>
    </row>
    <row r="1526" spans="7:9">
      <c r="G1526" s="343"/>
      <c r="I1526" s="343"/>
    </row>
    <row r="1527" spans="7:9">
      <c r="G1527" s="343"/>
      <c r="I1527" s="343"/>
    </row>
    <row r="1528" spans="7:9">
      <c r="G1528" s="343"/>
      <c r="I1528" s="343"/>
    </row>
    <row r="1529" spans="7:9">
      <c r="G1529" s="343"/>
      <c r="I1529" s="343"/>
    </row>
    <row r="1530" spans="7:9">
      <c r="G1530" s="343"/>
      <c r="I1530" s="343"/>
    </row>
    <row r="1531" spans="7:9">
      <c r="G1531" s="343"/>
      <c r="I1531" s="343"/>
    </row>
    <row r="1532" spans="7:9">
      <c r="G1532" s="343"/>
      <c r="I1532" s="343"/>
    </row>
    <row r="1533" spans="7:9">
      <c r="G1533" s="343"/>
      <c r="I1533" s="343"/>
    </row>
    <row r="1534" spans="7:9">
      <c r="G1534" s="343"/>
      <c r="I1534" s="343"/>
    </row>
    <row r="1535" spans="7:9">
      <c r="G1535" s="343"/>
      <c r="I1535" s="343"/>
    </row>
    <row r="1536" spans="7:9">
      <c r="G1536" s="343"/>
      <c r="I1536" s="343"/>
    </row>
    <row r="1537" spans="7:9">
      <c r="G1537" s="343"/>
      <c r="I1537" s="343"/>
    </row>
    <row r="1538" spans="7:9">
      <c r="G1538" s="343"/>
      <c r="I1538" s="343"/>
    </row>
    <row r="1539" spans="7:9">
      <c r="G1539" s="343"/>
      <c r="I1539" s="343"/>
    </row>
    <row r="1540" spans="7:9">
      <c r="G1540" s="343"/>
      <c r="I1540" s="343"/>
    </row>
    <row r="1541" spans="7:9">
      <c r="G1541" s="343"/>
      <c r="I1541" s="343"/>
    </row>
    <row r="1542" spans="7:9">
      <c r="G1542" s="343"/>
      <c r="I1542" s="343"/>
    </row>
    <row r="1543" spans="7:9">
      <c r="G1543" s="343"/>
      <c r="I1543" s="343"/>
    </row>
    <row r="1544" spans="7:9">
      <c r="G1544" s="343"/>
      <c r="I1544" s="343"/>
    </row>
    <row r="1545" spans="7:9">
      <c r="G1545" s="343"/>
      <c r="I1545" s="343"/>
    </row>
    <row r="1546" spans="7:9">
      <c r="G1546" s="343"/>
      <c r="I1546" s="343"/>
    </row>
    <row r="1547" spans="7:9">
      <c r="G1547" s="343"/>
      <c r="I1547" s="343"/>
    </row>
    <row r="1548" spans="7:9">
      <c r="G1548" s="343"/>
      <c r="I1548" s="343"/>
    </row>
    <row r="1549" spans="7:9">
      <c r="G1549" s="343"/>
      <c r="I1549" s="343"/>
    </row>
    <row r="1550" spans="7:9">
      <c r="G1550" s="343"/>
      <c r="I1550" s="343"/>
    </row>
    <row r="1551" spans="7:9">
      <c r="G1551" s="343"/>
      <c r="I1551" s="343"/>
    </row>
    <row r="1552" spans="7:9">
      <c r="G1552" s="343"/>
      <c r="I1552" s="343"/>
    </row>
    <row r="1553" spans="7:9">
      <c r="G1553" s="343"/>
      <c r="I1553" s="343"/>
    </row>
    <row r="1554" spans="7:9">
      <c r="G1554" s="343"/>
      <c r="I1554" s="343"/>
    </row>
    <row r="1555" spans="7:9">
      <c r="G1555" s="343"/>
      <c r="I1555" s="343"/>
    </row>
    <row r="1556" spans="7:9">
      <c r="G1556" s="343"/>
      <c r="I1556" s="343"/>
    </row>
    <row r="1557" spans="7:9">
      <c r="G1557" s="343"/>
      <c r="I1557" s="343"/>
    </row>
    <row r="1558" spans="7:9">
      <c r="G1558" s="343"/>
      <c r="I1558" s="343"/>
    </row>
    <row r="1559" spans="7:9">
      <c r="G1559" s="343"/>
      <c r="I1559" s="343"/>
    </row>
    <row r="1560" spans="7:9">
      <c r="G1560" s="343"/>
      <c r="I1560" s="343"/>
    </row>
    <row r="1561" spans="7:9">
      <c r="G1561" s="343"/>
      <c r="I1561" s="343"/>
    </row>
    <row r="1562" spans="7:9">
      <c r="G1562" s="343"/>
      <c r="I1562" s="343"/>
    </row>
    <row r="1563" spans="7:9">
      <c r="G1563" s="343"/>
      <c r="I1563" s="343"/>
    </row>
    <row r="1564" spans="7:9">
      <c r="G1564" s="343"/>
      <c r="I1564" s="343"/>
    </row>
    <row r="1565" spans="7:9">
      <c r="G1565" s="343"/>
      <c r="I1565" s="343"/>
    </row>
    <row r="1566" spans="7:9">
      <c r="G1566" s="343"/>
      <c r="I1566" s="343"/>
    </row>
    <row r="1567" spans="7:9">
      <c r="G1567" s="343"/>
      <c r="I1567" s="343"/>
    </row>
    <row r="1568" spans="7:9">
      <c r="G1568" s="343"/>
      <c r="I1568" s="343"/>
    </row>
    <row r="1569" spans="7:9">
      <c r="G1569" s="343"/>
      <c r="I1569" s="343"/>
    </row>
    <row r="1570" spans="7:9">
      <c r="G1570" s="343"/>
      <c r="I1570" s="343"/>
    </row>
    <row r="1571" spans="7:9">
      <c r="G1571" s="343"/>
      <c r="I1571" s="343"/>
    </row>
    <row r="1572" spans="7:9">
      <c r="G1572" s="343"/>
      <c r="I1572" s="343"/>
    </row>
    <row r="1573" spans="7:9">
      <c r="G1573" s="343"/>
      <c r="I1573" s="343"/>
    </row>
    <row r="1574" spans="7:9">
      <c r="G1574" s="343"/>
      <c r="I1574" s="343"/>
    </row>
    <row r="1575" spans="7:9">
      <c r="G1575" s="343"/>
      <c r="I1575" s="343"/>
    </row>
    <row r="1576" spans="7:9">
      <c r="G1576" s="343"/>
      <c r="I1576" s="343"/>
    </row>
    <row r="1577" spans="7:9">
      <c r="G1577" s="343"/>
      <c r="I1577" s="343"/>
    </row>
    <row r="1578" spans="7:9">
      <c r="G1578" s="343"/>
      <c r="I1578" s="343"/>
    </row>
    <row r="1579" spans="7:9">
      <c r="G1579" s="343"/>
      <c r="I1579" s="343"/>
    </row>
    <row r="1580" spans="7:9">
      <c r="G1580" s="343"/>
      <c r="I1580" s="343"/>
    </row>
    <row r="1581" spans="7:9">
      <c r="G1581" s="343"/>
      <c r="I1581" s="343"/>
    </row>
    <row r="1582" spans="7:9">
      <c r="G1582" s="343"/>
      <c r="I1582" s="343"/>
    </row>
    <row r="1583" spans="7:9">
      <c r="G1583" s="343"/>
      <c r="I1583" s="343"/>
    </row>
    <row r="1584" spans="7:9">
      <c r="G1584" s="343"/>
      <c r="I1584" s="343"/>
    </row>
    <row r="1585" spans="7:9">
      <c r="G1585" s="343"/>
      <c r="I1585" s="343"/>
    </row>
    <row r="1586" spans="7:9">
      <c r="G1586" s="343"/>
      <c r="I1586" s="343"/>
    </row>
    <row r="1587" spans="7:9">
      <c r="G1587" s="343"/>
      <c r="I1587" s="343"/>
    </row>
    <row r="1588" spans="7:9">
      <c r="G1588" s="343"/>
      <c r="I1588" s="343"/>
    </row>
    <row r="1589" spans="7:9">
      <c r="G1589" s="343"/>
      <c r="I1589" s="343"/>
    </row>
    <row r="1590" spans="7:9">
      <c r="G1590" s="343"/>
      <c r="I1590" s="343"/>
    </row>
    <row r="1591" spans="7:9">
      <c r="G1591" s="343"/>
      <c r="I1591" s="343"/>
    </row>
    <row r="1592" spans="7:9">
      <c r="G1592" s="343"/>
      <c r="I1592" s="343"/>
    </row>
    <row r="1593" spans="7:9">
      <c r="G1593" s="343"/>
      <c r="I1593" s="343"/>
    </row>
    <row r="1594" spans="7:9">
      <c r="G1594" s="343"/>
      <c r="I1594" s="343"/>
    </row>
    <row r="1595" spans="7:9">
      <c r="G1595" s="343"/>
      <c r="I1595" s="343"/>
    </row>
    <row r="1596" spans="7:9">
      <c r="G1596" s="343"/>
      <c r="I1596" s="343"/>
    </row>
    <row r="1597" spans="7:9">
      <c r="G1597" s="343"/>
      <c r="I1597" s="343"/>
    </row>
    <row r="1598" spans="7:9">
      <c r="G1598" s="343"/>
      <c r="I1598" s="343"/>
    </row>
    <row r="1599" spans="7:9">
      <c r="G1599" s="343"/>
      <c r="I1599" s="343"/>
    </row>
    <row r="1600" spans="7:9">
      <c r="G1600" s="343"/>
      <c r="I1600" s="343"/>
    </row>
    <row r="1601" spans="7:9">
      <c r="G1601" s="343"/>
      <c r="I1601" s="343"/>
    </row>
    <row r="1602" spans="7:9">
      <c r="G1602" s="343"/>
      <c r="I1602" s="343"/>
    </row>
    <row r="1603" spans="7:9">
      <c r="G1603" s="343"/>
      <c r="I1603" s="343"/>
    </row>
    <row r="1604" spans="7:9">
      <c r="G1604" s="343"/>
      <c r="I1604" s="343"/>
    </row>
    <row r="1605" spans="7:9">
      <c r="G1605" s="343"/>
      <c r="I1605" s="343"/>
    </row>
    <row r="1606" spans="7:9">
      <c r="G1606" s="343"/>
      <c r="I1606" s="343"/>
    </row>
    <row r="1607" spans="7:9">
      <c r="G1607" s="343"/>
      <c r="I1607" s="343"/>
    </row>
    <row r="1608" spans="7:9">
      <c r="G1608" s="343"/>
      <c r="I1608" s="343"/>
    </row>
    <row r="1609" spans="7:9">
      <c r="G1609" s="343"/>
      <c r="I1609" s="343"/>
    </row>
    <row r="1610" spans="7:9">
      <c r="G1610" s="343"/>
      <c r="I1610" s="343"/>
    </row>
    <row r="1611" spans="7:9">
      <c r="G1611" s="343"/>
      <c r="I1611" s="343"/>
    </row>
    <row r="1612" spans="7:9">
      <c r="G1612" s="343"/>
      <c r="I1612" s="343"/>
    </row>
    <row r="1613" spans="7:9">
      <c r="G1613" s="343"/>
      <c r="I1613" s="343"/>
    </row>
    <row r="1614" spans="7:9">
      <c r="G1614" s="343"/>
      <c r="I1614" s="343"/>
    </row>
    <row r="1615" spans="7:9">
      <c r="G1615" s="343"/>
      <c r="I1615" s="343"/>
    </row>
    <row r="1616" spans="7:9">
      <c r="G1616" s="343"/>
      <c r="I1616" s="343"/>
    </row>
    <row r="1617" spans="7:9">
      <c r="G1617" s="343"/>
      <c r="I1617" s="343"/>
    </row>
    <row r="1618" spans="7:9">
      <c r="G1618" s="343"/>
      <c r="I1618" s="343"/>
    </row>
    <row r="1619" spans="7:9">
      <c r="G1619" s="343"/>
      <c r="I1619" s="343"/>
    </row>
    <row r="1620" spans="7:9">
      <c r="G1620" s="343"/>
      <c r="I1620" s="343"/>
    </row>
    <row r="1621" spans="7:9">
      <c r="G1621" s="343"/>
      <c r="I1621" s="343"/>
    </row>
    <row r="1622" spans="7:9">
      <c r="G1622" s="343"/>
      <c r="I1622" s="343"/>
    </row>
    <row r="1623" spans="7:9">
      <c r="G1623" s="343"/>
      <c r="I1623" s="343"/>
    </row>
    <row r="1624" spans="7:9">
      <c r="G1624" s="343"/>
      <c r="I1624" s="343"/>
    </row>
    <row r="1625" spans="7:9">
      <c r="G1625" s="343"/>
      <c r="I1625" s="343"/>
    </row>
    <row r="1626" spans="7:9">
      <c r="G1626" s="343"/>
      <c r="I1626" s="343"/>
    </row>
    <row r="1627" spans="7:9">
      <c r="G1627" s="343"/>
      <c r="I1627" s="343"/>
    </row>
    <row r="1628" spans="7:9">
      <c r="G1628" s="343"/>
      <c r="I1628" s="343"/>
    </row>
    <row r="1629" spans="7:9">
      <c r="G1629" s="343"/>
      <c r="I1629" s="343"/>
    </row>
    <row r="1630" spans="7:9">
      <c r="G1630" s="343"/>
      <c r="I1630" s="343"/>
    </row>
    <row r="1631" spans="7:9">
      <c r="G1631" s="343"/>
      <c r="I1631" s="343"/>
    </row>
    <row r="1632" spans="7:9">
      <c r="G1632" s="343"/>
      <c r="I1632" s="343"/>
    </row>
    <row r="1633" spans="7:9">
      <c r="G1633" s="343"/>
      <c r="I1633" s="343"/>
    </row>
    <row r="1634" spans="7:9">
      <c r="G1634" s="343"/>
      <c r="I1634" s="343"/>
    </row>
    <row r="1635" spans="7:9">
      <c r="G1635" s="343"/>
      <c r="I1635" s="343"/>
    </row>
    <row r="1636" spans="7:9">
      <c r="G1636" s="343"/>
      <c r="I1636" s="343"/>
    </row>
    <row r="1637" spans="7:9">
      <c r="G1637" s="343"/>
      <c r="I1637" s="343"/>
    </row>
    <row r="1638" spans="7:9">
      <c r="G1638" s="343"/>
      <c r="I1638" s="343"/>
    </row>
    <row r="1639" spans="7:9">
      <c r="G1639" s="343"/>
      <c r="I1639" s="343"/>
    </row>
    <row r="1640" spans="7:9">
      <c r="G1640" s="343"/>
      <c r="I1640" s="343"/>
    </row>
    <row r="1641" spans="7:9">
      <c r="G1641" s="343"/>
      <c r="I1641" s="343"/>
    </row>
    <row r="1642" spans="7:9">
      <c r="G1642" s="343"/>
      <c r="I1642" s="343"/>
    </row>
    <row r="1643" spans="7:9">
      <c r="G1643" s="343"/>
      <c r="I1643" s="343"/>
    </row>
    <row r="1644" spans="7:9">
      <c r="G1644" s="343"/>
      <c r="I1644" s="343"/>
    </row>
    <row r="1645" spans="7:9">
      <c r="G1645" s="343"/>
      <c r="I1645" s="343"/>
    </row>
    <row r="1646" spans="7:9">
      <c r="G1646" s="343"/>
      <c r="I1646" s="343"/>
    </row>
    <row r="1647" spans="7:9">
      <c r="G1647" s="343"/>
      <c r="I1647" s="343"/>
    </row>
    <row r="1648" spans="7:9">
      <c r="G1648" s="343"/>
      <c r="I1648" s="343"/>
    </row>
    <row r="1649" spans="7:9">
      <c r="G1649" s="343"/>
      <c r="I1649" s="343"/>
    </row>
    <row r="1650" spans="7:9">
      <c r="G1650" s="343"/>
      <c r="I1650" s="343"/>
    </row>
    <row r="1651" spans="7:9">
      <c r="G1651" s="343"/>
      <c r="I1651" s="343"/>
    </row>
    <row r="1652" spans="7:9">
      <c r="G1652" s="343"/>
      <c r="I1652" s="343"/>
    </row>
    <row r="1653" spans="7:9">
      <c r="G1653" s="343"/>
      <c r="I1653" s="343"/>
    </row>
    <row r="1654" spans="7:9">
      <c r="G1654" s="343"/>
      <c r="I1654" s="343"/>
    </row>
    <row r="1655" spans="7:9">
      <c r="G1655" s="343"/>
      <c r="I1655" s="343"/>
    </row>
    <row r="1656" spans="7:9">
      <c r="G1656" s="343"/>
      <c r="I1656" s="343"/>
    </row>
    <row r="1657" spans="7:9">
      <c r="G1657" s="343"/>
      <c r="I1657" s="343"/>
    </row>
    <row r="1658" spans="7:9">
      <c r="G1658" s="343"/>
      <c r="I1658" s="343"/>
    </row>
    <row r="1659" spans="7:9">
      <c r="G1659" s="343"/>
      <c r="I1659" s="343"/>
    </row>
    <row r="1660" spans="7:9">
      <c r="G1660" s="343"/>
      <c r="I1660" s="343"/>
    </row>
    <row r="1661" spans="7:9">
      <c r="G1661" s="343"/>
      <c r="I1661" s="343"/>
    </row>
    <row r="1662" spans="7:9">
      <c r="G1662" s="343"/>
      <c r="I1662" s="343"/>
    </row>
    <row r="1663" spans="7:9">
      <c r="G1663" s="343"/>
      <c r="I1663" s="343"/>
    </row>
    <row r="1664" spans="7:9">
      <c r="G1664" s="343"/>
      <c r="I1664" s="343"/>
    </row>
    <row r="1665" spans="7:9">
      <c r="G1665" s="343"/>
      <c r="I1665" s="343"/>
    </row>
    <row r="1666" spans="7:9">
      <c r="G1666" s="343"/>
      <c r="I1666" s="343"/>
    </row>
    <row r="1667" spans="7:9">
      <c r="G1667" s="343"/>
      <c r="I1667" s="343"/>
    </row>
    <row r="1668" spans="7:9">
      <c r="G1668" s="343"/>
      <c r="I1668" s="343"/>
    </row>
    <row r="1669" spans="7:9">
      <c r="G1669" s="343"/>
      <c r="I1669" s="343"/>
    </row>
    <row r="1670" spans="7:9">
      <c r="G1670" s="343"/>
      <c r="I1670" s="343"/>
    </row>
    <row r="1671" spans="7:9">
      <c r="G1671" s="343"/>
      <c r="I1671" s="343"/>
    </row>
    <row r="1672" spans="7:9">
      <c r="G1672" s="343"/>
      <c r="I1672" s="343"/>
    </row>
    <row r="1673" spans="7:9">
      <c r="G1673" s="343"/>
      <c r="I1673" s="343"/>
    </row>
    <row r="1674" spans="7:9">
      <c r="G1674" s="343"/>
      <c r="I1674" s="343"/>
    </row>
    <row r="1675" spans="7:9">
      <c r="G1675" s="343"/>
      <c r="I1675" s="343"/>
    </row>
    <row r="1676" spans="7:9">
      <c r="G1676" s="343"/>
      <c r="I1676" s="343"/>
    </row>
    <row r="1677" spans="7:9">
      <c r="G1677" s="343"/>
      <c r="I1677" s="343"/>
    </row>
    <row r="1678" spans="7:9">
      <c r="G1678" s="343"/>
      <c r="I1678" s="343"/>
    </row>
    <row r="1679" spans="7:9">
      <c r="G1679" s="343"/>
      <c r="I1679" s="343"/>
    </row>
    <row r="1680" spans="7:9">
      <c r="G1680" s="343"/>
      <c r="I1680" s="343"/>
    </row>
    <row r="1681" spans="7:9">
      <c r="G1681" s="343"/>
      <c r="I1681" s="343"/>
    </row>
    <row r="1682" spans="7:9">
      <c r="G1682" s="343"/>
      <c r="I1682" s="343"/>
    </row>
    <row r="1683" spans="7:9">
      <c r="G1683" s="343"/>
      <c r="I1683" s="343"/>
    </row>
    <row r="1684" spans="7:9">
      <c r="G1684" s="343"/>
      <c r="I1684" s="343"/>
    </row>
    <row r="1685" spans="7:9">
      <c r="G1685" s="343"/>
      <c r="I1685" s="343"/>
    </row>
    <row r="1686" spans="7:9">
      <c r="G1686" s="343"/>
      <c r="I1686" s="343"/>
    </row>
    <row r="1687" spans="7:9">
      <c r="G1687" s="343"/>
      <c r="I1687" s="343"/>
    </row>
    <row r="1688" spans="7:9">
      <c r="G1688" s="343"/>
      <c r="I1688" s="343"/>
    </row>
    <row r="1689" spans="7:9">
      <c r="G1689" s="343"/>
      <c r="I1689" s="343"/>
    </row>
    <row r="1690" spans="7:9">
      <c r="G1690" s="343"/>
      <c r="I1690" s="343"/>
    </row>
    <row r="1691" spans="7:9">
      <c r="G1691" s="343"/>
      <c r="I1691" s="343"/>
    </row>
    <row r="1692" spans="7:9">
      <c r="G1692" s="343"/>
      <c r="I1692" s="343"/>
    </row>
    <row r="1693" spans="7:9">
      <c r="G1693" s="343"/>
      <c r="I1693" s="343"/>
    </row>
    <row r="1694" spans="7:9">
      <c r="G1694" s="343"/>
      <c r="I1694" s="343"/>
    </row>
    <row r="1695" spans="7:9">
      <c r="G1695" s="343"/>
      <c r="I1695" s="343"/>
    </row>
    <row r="1696" spans="7:9">
      <c r="G1696" s="343"/>
      <c r="I1696" s="343"/>
    </row>
    <row r="1697" spans="7:9">
      <c r="G1697" s="343"/>
      <c r="I1697" s="343"/>
    </row>
    <row r="1698" spans="7:9">
      <c r="G1698" s="343"/>
      <c r="I1698" s="343"/>
    </row>
    <row r="1699" spans="7:9">
      <c r="G1699" s="343"/>
      <c r="I1699" s="343"/>
    </row>
    <row r="1700" spans="7:9">
      <c r="G1700" s="343"/>
      <c r="I1700" s="343"/>
    </row>
    <row r="1701" spans="7:9">
      <c r="G1701" s="343"/>
      <c r="I1701" s="343"/>
    </row>
    <row r="1702" spans="7:9">
      <c r="G1702" s="343"/>
      <c r="I1702" s="343"/>
    </row>
    <row r="1703" spans="7:9">
      <c r="G1703" s="343"/>
      <c r="I1703" s="343"/>
    </row>
    <row r="1704" spans="7:9">
      <c r="G1704" s="343"/>
      <c r="I1704" s="343"/>
    </row>
    <row r="1705" spans="7:9">
      <c r="G1705" s="343"/>
      <c r="I1705" s="343"/>
    </row>
    <row r="1706" spans="7:9">
      <c r="G1706" s="343"/>
      <c r="I1706" s="343"/>
    </row>
    <row r="1707" spans="7:9">
      <c r="G1707" s="343"/>
      <c r="I1707" s="343"/>
    </row>
    <row r="1708" spans="7:9">
      <c r="G1708" s="343"/>
      <c r="I1708" s="343"/>
    </row>
    <row r="1709" spans="7:9">
      <c r="G1709" s="343"/>
      <c r="I1709" s="343"/>
    </row>
    <row r="1710" spans="7:9">
      <c r="G1710" s="343"/>
      <c r="I1710" s="343"/>
    </row>
    <row r="1711" spans="7:9">
      <c r="G1711" s="343"/>
      <c r="I1711" s="343"/>
    </row>
    <row r="1712" spans="7:9">
      <c r="G1712" s="343"/>
      <c r="I1712" s="343"/>
    </row>
    <row r="1713" spans="7:9">
      <c r="G1713" s="343"/>
      <c r="I1713" s="343"/>
    </row>
    <row r="1714" spans="7:9">
      <c r="G1714" s="343"/>
      <c r="I1714" s="343"/>
    </row>
    <row r="1715" spans="7:9">
      <c r="G1715" s="343"/>
      <c r="I1715" s="343"/>
    </row>
    <row r="1716" spans="7:9">
      <c r="G1716" s="343"/>
      <c r="I1716" s="343"/>
    </row>
    <row r="1717" spans="7:9">
      <c r="G1717" s="343"/>
      <c r="I1717" s="343"/>
    </row>
    <row r="1718" spans="7:9">
      <c r="G1718" s="343"/>
      <c r="I1718" s="343"/>
    </row>
    <row r="1719" spans="7:9">
      <c r="G1719" s="343"/>
      <c r="I1719" s="343"/>
    </row>
    <row r="1720" spans="7:9">
      <c r="G1720" s="343"/>
      <c r="I1720" s="343"/>
    </row>
    <row r="1721" spans="7:9">
      <c r="G1721" s="343"/>
      <c r="I1721" s="343"/>
    </row>
    <row r="1722" spans="7:9">
      <c r="G1722" s="343"/>
      <c r="I1722" s="343"/>
    </row>
    <row r="1723" spans="7:9">
      <c r="G1723" s="343"/>
      <c r="I1723" s="343"/>
    </row>
    <row r="1724" spans="7:9">
      <c r="G1724" s="343"/>
      <c r="I1724" s="343"/>
    </row>
    <row r="1725" spans="7:9">
      <c r="G1725" s="343"/>
      <c r="I1725" s="343"/>
    </row>
    <row r="1726" spans="7:9">
      <c r="G1726" s="343"/>
      <c r="I1726" s="343"/>
    </row>
    <row r="1727" spans="7:9">
      <c r="G1727" s="343"/>
      <c r="I1727" s="343"/>
    </row>
    <row r="1728" spans="7:9">
      <c r="G1728" s="343"/>
      <c r="I1728" s="343"/>
    </row>
    <row r="1729" spans="7:9">
      <c r="G1729" s="343"/>
      <c r="I1729" s="343"/>
    </row>
    <row r="1730" spans="7:9">
      <c r="G1730" s="343"/>
      <c r="I1730" s="343"/>
    </row>
    <row r="1731" spans="7:9">
      <c r="G1731" s="343"/>
      <c r="I1731" s="343"/>
    </row>
    <row r="1732" spans="7:9">
      <c r="G1732" s="343"/>
      <c r="I1732" s="343"/>
    </row>
    <row r="1733" spans="7:9">
      <c r="G1733" s="343"/>
      <c r="I1733" s="343"/>
    </row>
    <row r="1734" spans="7:9">
      <c r="G1734" s="343"/>
      <c r="I1734" s="343"/>
    </row>
    <row r="1735" spans="7:9">
      <c r="G1735" s="343"/>
      <c r="I1735" s="343"/>
    </row>
    <row r="1736" spans="7:9">
      <c r="G1736" s="343"/>
      <c r="I1736" s="343"/>
    </row>
    <row r="1737" spans="7:9">
      <c r="G1737" s="343"/>
      <c r="I1737" s="343"/>
    </row>
    <row r="1738" spans="7:9">
      <c r="G1738" s="343"/>
      <c r="I1738" s="343"/>
    </row>
    <row r="1739" spans="7:9">
      <c r="G1739" s="343"/>
      <c r="I1739" s="343"/>
    </row>
    <row r="1740" spans="7:9">
      <c r="G1740" s="343"/>
      <c r="I1740" s="343"/>
    </row>
    <row r="1741" spans="7:9">
      <c r="G1741" s="343"/>
      <c r="I1741" s="343"/>
    </row>
    <row r="1742" spans="7:9">
      <c r="G1742" s="343"/>
      <c r="I1742" s="343"/>
    </row>
    <row r="1743" spans="7:9">
      <c r="G1743" s="343"/>
      <c r="I1743" s="343"/>
    </row>
    <row r="1744" spans="7:9">
      <c r="G1744" s="343"/>
      <c r="I1744" s="343"/>
    </row>
    <row r="1745" spans="7:9">
      <c r="G1745" s="343"/>
      <c r="I1745" s="343"/>
    </row>
    <row r="1746" spans="7:9">
      <c r="G1746" s="343"/>
      <c r="I1746" s="343"/>
    </row>
    <row r="1747" spans="7:9">
      <c r="G1747" s="343"/>
      <c r="I1747" s="343"/>
    </row>
    <row r="1748" spans="7:9">
      <c r="G1748" s="343"/>
      <c r="I1748" s="343"/>
    </row>
    <row r="1749" spans="7:9">
      <c r="G1749" s="343"/>
      <c r="I1749" s="343"/>
    </row>
    <row r="1750" spans="7:9">
      <c r="G1750" s="343"/>
      <c r="I1750" s="343"/>
    </row>
    <row r="1751" spans="7:9">
      <c r="G1751" s="343"/>
      <c r="I1751" s="343"/>
    </row>
    <row r="1752" spans="7:9">
      <c r="G1752" s="343"/>
      <c r="I1752" s="343"/>
    </row>
    <row r="1753" spans="7:9">
      <c r="G1753" s="343"/>
      <c r="I1753" s="343"/>
    </row>
    <row r="1754" spans="7:9">
      <c r="G1754" s="343"/>
      <c r="I1754" s="343"/>
    </row>
    <row r="1755" spans="7:9">
      <c r="G1755" s="343"/>
      <c r="I1755" s="343"/>
    </row>
    <row r="1756" spans="7:9">
      <c r="G1756" s="343"/>
      <c r="I1756" s="343"/>
    </row>
    <row r="1757" spans="7:9">
      <c r="G1757" s="343"/>
      <c r="I1757" s="343"/>
    </row>
    <row r="1758" spans="7:9">
      <c r="G1758" s="343"/>
      <c r="I1758" s="343"/>
    </row>
    <row r="1759" spans="7:9">
      <c r="G1759" s="343"/>
      <c r="I1759" s="343"/>
    </row>
    <row r="1760" spans="7:9">
      <c r="G1760" s="343"/>
      <c r="I1760" s="343"/>
    </row>
    <row r="1761" spans="7:9">
      <c r="G1761" s="343"/>
      <c r="I1761" s="343"/>
    </row>
    <row r="1762" spans="7:9">
      <c r="G1762" s="343"/>
      <c r="I1762" s="343"/>
    </row>
    <row r="1763" spans="7:9">
      <c r="G1763" s="343"/>
      <c r="I1763" s="343"/>
    </row>
    <row r="1764" spans="7:9">
      <c r="G1764" s="343"/>
      <c r="I1764" s="343"/>
    </row>
    <row r="1765" spans="7:9">
      <c r="G1765" s="343"/>
      <c r="I1765" s="343"/>
    </row>
    <row r="1766" spans="7:9">
      <c r="G1766" s="343"/>
      <c r="I1766" s="343"/>
    </row>
    <row r="1767" spans="7:9">
      <c r="G1767" s="343"/>
      <c r="I1767" s="343"/>
    </row>
    <row r="1768" spans="7:9">
      <c r="G1768" s="343"/>
      <c r="I1768" s="343"/>
    </row>
    <row r="1769" spans="7:9">
      <c r="G1769" s="343"/>
      <c r="I1769" s="343"/>
    </row>
    <row r="1770" spans="7:9">
      <c r="G1770" s="343"/>
      <c r="I1770" s="343"/>
    </row>
    <row r="1771" spans="7:9">
      <c r="G1771" s="343"/>
      <c r="I1771" s="343"/>
    </row>
    <row r="1772" spans="7:9">
      <c r="G1772" s="343"/>
      <c r="I1772" s="343"/>
    </row>
    <row r="1773" spans="7:9">
      <c r="G1773" s="343"/>
      <c r="I1773" s="343"/>
    </row>
    <row r="1774" spans="7:9">
      <c r="G1774" s="343"/>
      <c r="I1774" s="343"/>
    </row>
    <row r="1775" spans="7:9">
      <c r="G1775" s="343"/>
      <c r="I1775" s="343"/>
    </row>
    <row r="1776" spans="7:9">
      <c r="G1776" s="343"/>
      <c r="I1776" s="343"/>
    </row>
    <row r="1777" spans="7:9">
      <c r="G1777" s="343"/>
      <c r="I1777" s="343"/>
    </row>
    <row r="1778" spans="7:9">
      <c r="G1778" s="343"/>
      <c r="I1778" s="343"/>
    </row>
    <row r="1779" spans="7:9">
      <c r="G1779" s="343"/>
      <c r="I1779" s="343"/>
    </row>
    <row r="1780" spans="7:9">
      <c r="G1780" s="343"/>
      <c r="I1780" s="343"/>
    </row>
    <row r="1781" spans="7:9">
      <c r="G1781" s="343"/>
      <c r="I1781" s="343"/>
    </row>
    <row r="1782" spans="7:9">
      <c r="G1782" s="343"/>
      <c r="I1782" s="343"/>
    </row>
    <row r="1783" spans="7:9">
      <c r="G1783" s="343"/>
      <c r="I1783" s="343"/>
    </row>
    <row r="1784" spans="7:9">
      <c r="G1784" s="343"/>
      <c r="I1784" s="343"/>
    </row>
    <row r="1785" spans="7:9">
      <c r="G1785" s="343"/>
      <c r="I1785" s="343"/>
    </row>
    <row r="1786" spans="7:9">
      <c r="G1786" s="343"/>
      <c r="I1786" s="343"/>
    </row>
    <row r="1787" spans="7:9">
      <c r="G1787" s="343"/>
      <c r="I1787" s="343"/>
    </row>
    <row r="1788" spans="7:9">
      <c r="G1788" s="343"/>
      <c r="I1788" s="343"/>
    </row>
    <row r="1789" spans="7:9">
      <c r="G1789" s="343"/>
      <c r="I1789" s="343"/>
    </row>
    <row r="1790" spans="7:9">
      <c r="G1790" s="343"/>
      <c r="I1790" s="343"/>
    </row>
    <row r="1791" spans="7:9">
      <c r="G1791" s="343"/>
      <c r="I1791" s="343"/>
    </row>
    <row r="1792" spans="7:9">
      <c r="G1792" s="343"/>
      <c r="I1792" s="343"/>
    </row>
    <row r="1793" spans="7:9">
      <c r="G1793" s="343"/>
      <c r="I1793" s="343"/>
    </row>
    <row r="1794" spans="7:9">
      <c r="G1794" s="343"/>
      <c r="I1794" s="343"/>
    </row>
    <row r="1795" spans="7:9">
      <c r="G1795" s="343"/>
      <c r="I1795" s="343"/>
    </row>
    <row r="1796" spans="7:9">
      <c r="G1796" s="343"/>
      <c r="I1796" s="343"/>
    </row>
    <row r="1797" spans="7:9">
      <c r="G1797" s="343"/>
      <c r="I1797" s="343"/>
    </row>
    <row r="1798" spans="7:9">
      <c r="G1798" s="343"/>
      <c r="I1798" s="343"/>
    </row>
    <row r="1799" spans="7:9">
      <c r="G1799" s="343"/>
      <c r="I1799" s="343"/>
    </row>
    <row r="1800" spans="7:9">
      <c r="G1800" s="343"/>
      <c r="I1800" s="343"/>
    </row>
    <row r="1801" spans="7:9">
      <c r="G1801" s="343"/>
      <c r="I1801" s="343"/>
    </row>
    <row r="1802" spans="7:9">
      <c r="G1802" s="343"/>
      <c r="I1802" s="343"/>
    </row>
    <row r="1803" spans="7:9">
      <c r="G1803" s="343"/>
      <c r="I1803" s="343"/>
    </row>
    <row r="1804" spans="7:9">
      <c r="G1804" s="343"/>
      <c r="I1804" s="343"/>
    </row>
    <row r="1805" spans="7:9">
      <c r="G1805" s="343"/>
      <c r="I1805" s="343"/>
    </row>
    <row r="1806" spans="7:9">
      <c r="G1806" s="343"/>
      <c r="I1806" s="343"/>
    </row>
    <row r="1807" spans="7:9">
      <c r="G1807" s="343"/>
      <c r="I1807" s="343"/>
    </row>
    <row r="1808" spans="7:9">
      <c r="G1808" s="343"/>
      <c r="I1808" s="343"/>
    </row>
    <row r="1809" spans="7:9">
      <c r="G1809" s="343"/>
      <c r="I1809" s="343"/>
    </row>
    <row r="1810" spans="7:9">
      <c r="G1810" s="343"/>
      <c r="I1810" s="343"/>
    </row>
    <row r="1811" spans="7:9">
      <c r="G1811" s="343"/>
      <c r="I1811" s="343"/>
    </row>
    <row r="1812" spans="7:9">
      <c r="G1812" s="343"/>
      <c r="I1812" s="343"/>
    </row>
    <row r="1813" spans="7:9">
      <c r="G1813" s="343"/>
      <c r="I1813" s="343"/>
    </row>
    <row r="1814" spans="7:9">
      <c r="G1814" s="343"/>
      <c r="I1814" s="343"/>
    </row>
    <row r="1815" spans="7:9">
      <c r="G1815" s="343"/>
      <c r="I1815" s="343"/>
    </row>
    <row r="1816" spans="7:9">
      <c r="G1816" s="343"/>
      <c r="I1816" s="343"/>
    </row>
    <row r="1817" spans="7:9">
      <c r="G1817" s="343"/>
      <c r="I1817" s="343"/>
    </row>
    <row r="1818" spans="7:9">
      <c r="G1818" s="343"/>
      <c r="I1818" s="343"/>
    </row>
    <row r="1819" spans="7:9">
      <c r="G1819" s="343"/>
      <c r="I1819" s="343"/>
    </row>
    <row r="1820" spans="7:9">
      <c r="G1820" s="343"/>
      <c r="I1820" s="343"/>
    </row>
    <row r="1821" spans="7:9">
      <c r="G1821" s="343"/>
      <c r="I1821" s="343"/>
    </row>
    <row r="1822" spans="7:9">
      <c r="G1822" s="343"/>
      <c r="I1822" s="343"/>
    </row>
    <row r="1823" spans="7:9">
      <c r="G1823" s="343"/>
      <c r="I1823" s="343"/>
    </row>
    <row r="1824" spans="7:9">
      <c r="G1824" s="343"/>
      <c r="I1824" s="343"/>
    </row>
    <row r="1825" spans="7:9">
      <c r="G1825" s="343"/>
      <c r="I1825" s="343"/>
    </row>
    <row r="1826" spans="7:9">
      <c r="G1826" s="343"/>
      <c r="I1826" s="343"/>
    </row>
    <row r="1827" spans="7:9">
      <c r="G1827" s="343"/>
      <c r="I1827" s="343"/>
    </row>
    <row r="1828" spans="7:9">
      <c r="G1828" s="343"/>
      <c r="I1828" s="343"/>
    </row>
    <row r="1829" spans="7:9">
      <c r="G1829" s="343"/>
      <c r="I1829" s="343"/>
    </row>
    <row r="1830" spans="7:9">
      <c r="G1830" s="343"/>
      <c r="I1830" s="343"/>
    </row>
    <row r="1831" spans="7:9">
      <c r="G1831" s="343"/>
      <c r="I1831" s="343"/>
    </row>
    <row r="1832" spans="7:9">
      <c r="G1832" s="343"/>
      <c r="I1832" s="343"/>
    </row>
    <row r="1833" spans="7:9">
      <c r="G1833" s="343"/>
      <c r="I1833" s="343"/>
    </row>
    <row r="1834" spans="7:9">
      <c r="G1834" s="343"/>
      <c r="I1834" s="343"/>
    </row>
    <row r="1835" spans="7:9">
      <c r="G1835" s="343"/>
      <c r="I1835" s="343"/>
    </row>
    <row r="1836" spans="7:9">
      <c r="G1836" s="343"/>
      <c r="I1836" s="343"/>
    </row>
    <row r="1837" spans="7:9">
      <c r="G1837" s="343"/>
      <c r="I1837" s="343"/>
    </row>
    <row r="1838" spans="7:9">
      <c r="G1838" s="343"/>
      <c r="I1838" s="343"/>
    </row>
    <row r="1839" spans="7:9">
      <c r="G1839" s="343"/>
      <c r="I1839" s="343"/>
    </row>
    <row r="1840" spans="7:9">
      <c r="G1840" s="343"/>
      <c r="I1840" s="343"/>
    </row>
    <row r="1841" spans="7:9">
      <c r="G1841" s="343"/>
      <c r="I1841" s="343"/>
    </row>
    <row r="1842" spans="7:9">
      <c r="G1842" s="343"/>
      <c r="I1842" s="343"/>
    </row>
    <row r="1843" spans="7:9">
      <c r="G1843" s="343"/>
      <c r="I1843" s="343"/>
    </row>
    <row r="1844" spans="7:9">
      <c r="G1844" s="343"/>
      <c r="I1844" s="343"/>
    </row>
    <row r="1845" spans="7:9">
      <c r="G1845" s="343"/>
      <c r="I1845" s="343"/>
    </row>
    <row r="1846" spans="7:9">
      <c r="G1846" s="343"/>
      <c r="I1846" s="343"/>
    </row>
    <row r="1847" spans="7:9">
      <c r="G1847" s="343"/>
      <c r="I1847" s="343"/>
    </row>
    <row r="1848" spans="7:9">
      <c r="G1848" s="343"/>
      <c r="I1848" s="343"/>
    </row>
    <row r="1849" spans="7:9">
      <c r="G1849" s="343"/>
      <c r="I1849" s="343"/>
    </row>
    <row r="1850" spans="7:9">
      <c r="G1850" s="343"/>
      <c r="I1850" s="343"/>
    </row>
    <row r="1851" spans="7:9">
      <c r="G1851" s="343"/>
      <c r="I1851" s="343"/>
    </row>
    <row r="1852" spans="7:9">
      <c r="G1852" s="343"/>
      <c r="I1852" s="343"/>
    </row>
    <row r="1853" spans="7:9">
      <c r="G1853" s="343"/>
      <c r="I1853" s="343"/>
    </row>
    <row r="1854" spans="7:9">
      <c r="G1854" s="343"/>
      <c r="I1854" s="343"/>
    </row>
    <row r="1855" spans="7:9">
      <c r="G1855" s="343"/>
      <c r="I1855" s="343"/>
    </row>
    <row r="1856" spans="7:9">
      <c r="G1856" s="343"/>
      <c r="I1856" s="343"/>
    </row>
    <row r="1857" spans="7:9">
      <c r="G1857" s="343"/>
      <c r="I1857" s="343"/>
    </row>
    <row r="1858" spans="7:9">
      <c r="G1858" s="343"/>
      <c r="I1858" s="343"/>
    </row>
    <row r="1859" spans="7:9">
      <c r="G1859" s="343"/>
      <c r="I1859" s="343"/>
    </row>
    <row r="1860" spans="7:9">
      <c r="G1860" s="343"/>
      <c r="I1860" s="343"/>
    </row>
    <row r="1861" spans="7:9">
      <c r="G1861" s="343"/>
      <c r="I1861" s="343"/>
    </row>
    <row r="1862" spans="7:9">
      <c r="G1862" s="343"/>
      <c r="I1862" s="343"/>
    </row>
    <row r="1863" spans="7:9">
      <c r="G1863" s="343"/>
      <c r="I1863" s="343"/>
    </row>
    <row r="1864" spans="7:9">
      <c r="G1864" s="343"/>
      <c r="I1864" s="343"/>
    </row>
    <row r="1865" spans="7:9">
      <c r="G1865" s="343"/>
      <c r="I1865" s="343"/>
    </row>
    <row r="1866" spans="7:9">
      <c r="G1866" s="343"/>
      <c r="I1866" s="343"/>
    </row>
    <row r="1867" spans="7:9">
      <c r="G1867" s="343"/>
      <c r="I1867" s="343"/>
    </row>
    <row r="1868" spans="7:9">
      <c r="G1868" s="343"/>
      <c r="I1868" s="343"/>
    </row>
    <row r="1869" spans="7:9">
      <c r="G1869" s="343"/>
      <c r="I1869" s="343"/>
    </row>
    <row r="1870" spans="7:9">
      <c r="G1870" s="343"/>
      <c r="I1870" s="343"/>
    </row>
    <row r="1871" spans="7:9">
      <c r="G1871" s="343"/>
      <c r="I1871" s="343"/>
    </row>
    <row r="1872" spans="7:9">
      <c r="G1872" s="343"/>
      <c r="I1872" s="343"/>
    </row>
    <row r="1873" spans="7:9">
      <c r="G1873" s="343"/>
      <c r="I1873" s="343"/>
    </row>
    <row r="1874" spans="7:9">
      <c r="G1874" s="343"/>
      <c r="I1874" s="343"/>
    </row>
    <row r="1875" spans="7:9">
      <c r="G1875" s="343"/>
      <c r="I1875" s="343"/>
    </row>
    <row r="1876" spans="7:9">
      <c r="G1876" s="343"/>
      <c r="I1876" s="343"/>
    </row>
    <row r="1877" spans="7:9">
      <c r="G1877" s="343"/>
      <c r="I1877" s="343"/>
    </row>
    <row r="1878" spans="7:9">
      <c r="G1878" s="343"/>
      <c r="I1878" s="343"/>
    </row>
    <row r="1879" spans="7:9">
      <c r="G1879" s="343"/>
      <c r="I1879" s="343"/>
    </row>
    <row r="1880" spans="7:9">
      <c r="G1880" s="343"/>
      <c r="I1880" s="343"/>
    </row>
    <row r="1881" spans="7:9">
      <c r="G1881" s="343"/>
      <c r="I1881" s="343"/>
    </row>
    <row r="1882" spans="7:9">
      <c r="G1882" s="343"/>
      <c r="I1882" s="343"/>
    </row>
    <row r="1883" spans="7:9">
      <c r="G1883" s="343"/>
      <c r="I1883" s="343"/>
    </row>
    <row r="1884" spans="7:9">
      <c r="G1884" s="343"/>
      <c r="I1884" s="343"/>
    </row>
    <row r="1885" spans="7:9">
      <c r="G1885" s="343"/>
      <c r="I1885" s="343"/>
    </row>
    <row r="1886" spans="7:9">
      <c r="G1886" s="343"/>
      <c r="I1886" s="343"/>
    </row>
    <row r="1887" spans="7:9">
      <c r="G1887" s="343"/>
      <c r="I1887" s="343"/>
    </row>
    <row r="1888" spans="7:9">
      <c r="G1888" s="343"/>
      <c r="I1888" s="343"/>
    </row>
    <row r="1889" spans="7:9">
      <c r="G1889" s="343"/>
      <c r="I1889" s="343"/>
    </row>
    <row r="1890" spans="7:9">
      <c r="G1890" s="343"/>
      <c r="I1890" s="343"/>
    </row>
    <row r="1891" spans="7:9">
      <c r="G1891" s="343"/>
      <c r="I1891" s="343"/>
    </row>
    <row r="1892" spans="7:9">
      <c r="G1892" s="343"/>
      <c r="I1892" s="343"/>
    </row>
    <row r="1893" spans="7:9">
      <c r="G1893" s="343"/>
      <c r="I1893" s="343"/>
    </row>
    <row r="1894" spans="7:9">
      <c r="G1894" s="343"/>
      <c r="I1894" s="343"/>
    </row>
    <row r="1895" spans="7:9">
      <c r="G1895" s="343"/>
      <c r="I1895" s="343"/>
    </row>
    <row r="1896" spans="7:9">
      <c r="G1896" s="343"/>
      <c r="I1896" s="343"/>
    </row>
    <row r="1897" spans="7:9">
      <c r="G1897" s="343"/>
      <c r="I1897" s="343"/>
    </row>
    <row r="1898" spans="7:9">
      <c r="G1898" s="343"/>
      <c r="I1898" s="343"/>
    </row>
    <row r="1899" spans="7:9">
      <c r="G1899" s="343"/>
      <c r="I1899" s="343"/>
    </row>
    <row r="1900" spans="7:9">
      <c r="G1900" s="343"/>
      <c r="I1900" s="343"/>
    </row>
    <row r="1901" spans="7:9">
      <c r="G1901" s="343"/>
      <c r="I1901" s="343"/>
    </row>
    <row r="1902" spans="7:9">
      <c r="G1902" s="343"/>
      <c r="I1902" s="343"/>
    </row>
    <row r="1903" spans="7:9">
      <c r="G1903" s="343"/>
      <c r="I1903" s="343"/>
    </row>
    <row r="1904" spans="7:9">
      <c r="G1904" s="343"/>
      <c r="I1904" s="343"/>
    </row>
    <row r="1905" spans="7:9">
      <c r="G1905" s="343"/>
      <c r="I1905" s="343"/>
    </row>
    <row r="1906" spans="7:9">
      <c r="G1906" s="343"/>
      <c r="I1906" s="343"/>
    </row>
    <row r="1907" spans="7:9">
      <c r="G1907" s="343"/>
      <c r="I1907" s="343"/>
    </row>
    <row r="1908" spans="7:9">
      <c r="G1908" s="343"/>
      <c r="I1908" s="343"/>
    </row>
    <row r="1909" spans="7:9">
      <c r="G1909" s="343"/>
      <c r="I1909" s="343"/>
    </row>
    <row r="1910" spans="7:9">
      <c r="G1910" s="343"/>
      <c r="I1910" s="343"/>
    </row>
    <row r="1911" spans="7:9">
      <c r="G1911" s="343"/>
      <c r="I1911" s="343"/>
    </row>
    <row r="1912" spans="7:9">
      <c r="G1912" s="343"/>
      <c r="I1912" s="343"/>
    </row>
    <row r="1913" spans="7:9">
      <c r="G1913" s="343"/>
      <c r="I1913" s="343"/>
    </row>
    <row r="1914" spans="7:9">
      <c r="G1914" s="343"/>
      <c r="I1914" s="343"/>
    </row>
    <row r="1915" spans="7:9">
      <c r="G1915" s="343"/>
      <c r="I1915" s="343"/>
    </row>
    <row r="1916" spans="7:9">
      <c r="G1916" s="343"/>
      <c r="I1916" s="343"/>
    </row>
    <row r="1917" spans="7:9">
      <c r="G1917" s="343"/>
      <c r="I1917" s="343"/>
    </row>
    <row r="1918" spans="7:9">
      <c r="G1918" s="343"/>
      <c r="I1918" s="343"/>
    </row>
    <row r="1919" spans="7:9">
      <c r="G1919" s="343"/>
      <c r="I1919" s="343"/>
    </row>
    <row r="1920" spans="7:9">
      <c r="G1920" s="343"/>
      <c r="I1920" s="343"/>
    </row>
    <row r="1921" spans="7:9">
      <c r="G1921" s="343"/>
      <c r="I1921" s="343"/>
    </row>
    <row r="1922" spans="7:9">
      <c r="G1922" s="343"/>
      <c r="I1922" s="343"/>
    </row>
    <row r="1923" spans="7:9">
      <c r="G1923" s="343"/>
      <c r="I1923" s="343"/>
    </row>
    <row r="1924" spans="7:9">
      <c r="G1924" s="343"/>
      <c r="I1924" s="343"/>
    </row>
    <row r="1925" spans="7:9">
      <c r="G1925" s="343"/>
      <c r="I1925" s="343"/>
    </row>
    <row r="1926" spans="7:9">
      <c r="G1926" s="343"/>
      <c r="I1926" s="343"/>
    </row>
    <row r="1927" spans="7:9">
      <c r="G1927" s="343"/>
      <c r="I1927" s="343"/>
    </row>
    <row r="1928" spans="7:9">
      <c r="G1928" s="343"/>
      <c r="I1928" s="343"/>
    </row>
    <row r="1929" spans="7:9">
      <c r="G1929" s="343"/>
      <c r="I1929" s="343"/>
    </row>
    <row r="1930" spans="7:9">
      <c r="G1930" s="343"/>
      <c r="I1930" s="343"/>
    </row>
    <row r="1931" spans="7:9">
      <c r="G1931" s="343"/>
      <c r="I1931" s="343"/>
    </row>
    <row r="1932" spans="7:9">
      <c r="G1932" s="343"/>
      <c r="I1932" s="343"/>
    </row>
    <row r="1933" spans="7:9">
      <c r="G1933" s="343"/>
      <c r="I1933" s="343"/>
    </row>
    <row r="1934" spans="7:9">
      <c r="G1934" s="343"/>
      <c r="I1934" s="343"/>
    </row>
    <row r="1935" spans="7:9">
      <c r="G1935" s="343"/>
      <c r="I1935" s="343"/>
    </row>
    <row r="1936" spans="7:9">
      <c r="G1936" s="343"/>
      <c r="I1936" s="343"/>
    </row>
    <row r="1937" spans="7:9">
      <c r="G1937" s="343"/>
      <c r="I1937" s="343"/>
    </row>
    <row r="1938" spans="7:9">
      <c r="G1938" s="343"/>
      <c r="I1938" s="343"/>
    </row>
    <row r="1939" spans="7:9">
      <c r="G1939" s="343"/>
      <c r="I1939" s="343"/>
    </row>
    <row r="1940" spans="7:9">
      <c r="G1940" s="343"/>
      <c r="I1940" s="343"/>
    </row>
    <row r="1941" spans="7:9">
      <c r="G1941" s="343"/>
      <c r="I1941" s="343"/>
    </row>
    <row r="1942" spans="7:9">
      <c r="G1942" s="343"/>
      <c r="I1942" s="343"/>
    </row>
    <row r="1943" spans="7:9">
      <c r="G1943" s="343"/>
      <c r="I1943" s="343"/>
    </row>
    <row r="1944" spans="7:9">
      <c r="G1944" s="343"/>
      <c r="I1944" s="343"/>
    </row>
    <row r="1945" spans="7:9">
      <c r="G1945" s="343"/>
      <c r="I1945" s="343"/>
    </row>
    <row r="1946" spans="7:9">
      <c r="G1946" s="343"/>
      <c r="I1946" s="343"/>
    </row>
    <row r="1947" spans="7:9">
      <c r="G1947" s="343"/>
      <c r="I1947" s="343"/>
    </row>
    <row r="1948" spans="7:9">
      <c r="G1948" s="343"/>
      <c r="I1948" s="343"/>
    </row>
    <row r="1949" spans="7:9">
      <c r="G1949" s="343"/>
      <c r="I1949" s="343"/>
    </row>
    <row r="1950" spans="7:9">
      <c r="G1950" s="343"/>
      <c r="I1950" s="343"/>
    </row>
    <row r="1951" spans="7:9">
      <c r="G1951" s="343"/>
      <c r="I1951" s="343"/>
    </row>
    <row r="1952" spans="7:9">
      <c r="G1952" s="343"/>
      <c r="I1952" s="343"/>
    </row>
    <row r="1953" spans="7:9">
      <c r="G1953" s="343"/>
      <c r="I1953" s="343"/>
    </row>
    <row r="1954" spans="7:9">
      <c r="G1954" s="343"/>
      <c r="I1954" s="343"/>
    </row>
    <row r="1955" spans="7:9">
      <c r="G1955" s="343"/>
      <c r="I1955" s="343"/>
    </row>
    <row r="1956" spans="7:9">
      <c r="G1956" s="343"/>
      <c r="I1956" s="343"/>
    </row>
    <row r="1957" spans="7:9">
      <c r="G1957" s="343"/>
      <c r="I1957" s="343"/>
    </row>
    <row r="1958" spans="7:9">
      <c r="G1958" s="343"/>
      <c r="I1958" s="343"/>
    </row>
    <row r="1959" spans="7:9">
      <c r="G1959" s="343"/>
      <c r="I1959" s="343"/>
    </row>
    <row r="1960" spans="7:9">
      <c r="G1960" s="343"/>
      <c r="I1960" s="343"/>
    </row>
    <row r="1961" spans="7:9">
      <c r="G1961" s="343"/>
      <c r="I1961" s="343"/>
    </row>
    <row r="1962" spans="7:9">
      <c r="G1962" s="343"/>
      <c r="I1962" s="343"/>
    </row>
    <row r="1963" spans="7:9">
      <c r="G1963" s="343"/>
      <c r="I1963" s="343"/>
    </row>
    <row r="1964" spans="7:9">
      <c r="G1964" s="343"/>
      <c r="I1964" s="343"/>
    </row>
    <row r="1965" spans="7:9">
      <c r="G1965" s="343"/>
      <c r="I1965" s="343"/>
    </row>
    <row r="1966" spans="7:9">
      <c r="G1966" s="343"/>
      <c r="I1966" s="343"/>
    </row>
    <row r="1967" spans="7:9">
      <c r="G1967" s="343"/>
      <c r="I1967" s="343"/>
    </row>
    <row r="1968" spans="7:9">
      <c r="G1968" s="343"/>
      <c r="I1968" s="343"/>
    </row>
    <row r="1969" spans="7:9">
      <c r="G1969" s="343"/>
      <c r="I1969" s="343"/>
    </row>
    <row r="1970" spans="7:9">
      <c r="G1970" s="343"/>
      <c r="I1970" s="343"/>
    </row>
    <row r="1971" spans="7:9">
      <c r="G1971" s="343"/>
      <c r="I1971" s="343"/>
    </row>
    <row r="1972" spans="7:9">
      <c r="G1972" s="343"/>
      <c r="I1972" s="343"/>
    </row>
    <row r="1973" spans="7:9">
      <c r="G1973" s="343"/>
      <c r="I1973" s="343"/>
    </row>
    <row r="1974" spans="7:9">
      <c r="G1974" s="343"/>
      <c r="I1974" s="343"/>
    </row>
    <row r="1975" spans="7:9">
      <c r="G1975" s="343"/>
      <c r="I1975" s="343"/>
    </row>
    <row r="1976" spans="7:9">
      <c r="G1976" s="343"/>
      <c r="I1976" s="343"/>
    </row>
    <row r="1977" spans="7:9">
      <c r="G1977" s="343"/>
      <c r="I1977" s="343"/>
    </row>
    <row r="1978" spans="7:9">
      <c r="G1978" s="343"/>
      <c r="I1978" s="343"/>
    </row>
    <row r="1979" spans="7:9">
      <c r="G1979" s="343"/>
      <c r="I1979" s="343"/>
    </row>
    <row r="1980" spans="7:9">
      <c r="G1980" s="343"/>
      <c r="I1980" s="343"/>
    </row>
    <row r="1981" spans="7:9">
      <c r="G1981" s="343"/>
      <c r="I1981" s="343"/>
    </row>
    <row r="1982" spans="7:9">
      <c r="G1982" s="343"/>
      <c r="I1982" s="343"/>
    </row>
    <row r="1983" spans="7:9">
      <c r="G1983" s="343"/>
      <c r="I1983" s="343"/>
    </row>
    <row r="1984" spans="7:9">
      <c r="G1984" s="343"/>
      <c r="I1984" s="343"/>
    </row>
    <row r="1985" spans="7:9">
      <c r="G1985" s="343"/>
      <c r="I1985" s="343"/>
    </row>
    <row r="1986" spans="7:9">
      <c r="G1986" s="343"/>
      <c r="I1986" s="343"/>
    </row>
    <row r="1987" spans="7:9">
      <c r="G1987" s="343"/>
      <c r="I1987" s="343"/>
    </row>
    <row r="1988" spans="7:9">
      <c r="G1988" s="343"/>
      <c r="I1988" s="343"/>
    </row>
    <row r="1989" spans="7:9">
      <c r="G1989" s="343"/>
      <c r="I1989" s="343"/>
    </row>
    <row r="1990" spans="7:9">
      <c r="G1990" s="343"/>
      <c r="I1990" s="343"/>
    </row>
    <row r="1991" spans="7:9">
      <c r="G1991" s="343"/>
      <c r="I1991" s="343"/>
    </row>
    <row r="1992" spans="7:9">
      <c r="G1992" s="343"/>
      <c r="I1992" s="343"/>
    </row>
    <row r="1993" spans="7:9">
      <c r="G1993" s="343"/>
      <c r="I1993" s="343"/>
    </row>
    <row r="1994" spans="7:9">
      <c r="G1994" s="343"/>
      <c r="I1994" s="343"/>
    </row>
    <row r="1995" spans="7:9">
      <c r="G1995" s="343"/>
      <c r="I1995" s="343"/>
    </row>
    <row r="1996" spans="7:9">
      <c r="G1996" s="343"/>
      <c r="I1996" s="343"/>
    </row>
    <row r="1997" spans="7:9">
      <c r="G1997" s="343"/>
      <c r="I1997" s="343"/>
    </row>
    <row r="1998" spans="7:9">
      <c r="G1998" s="343"/>
      <c r="I1998" s="343"/>
    </row>
    <row r="1999" spans="7:9">
      <c r="G1999" s="343"/>
      <c r="I1999" s="343"/>
    </row>
    <row r="2000" spans="7:9">
      <c r="G2000" s="343"/>
      <c r="I2000" s="343"/>
    </row>
    <row r="2001" spans="7:9">
      <c r="G2001" s="343"/>
      <c r="I2001" s="343"/>
    </row>
    <row r="2002" spans="7:9">
      <c r="G2002" s="343"/>
      <c r="I2002" s="343"/>
    </row>
    <row r="2003" spans="7:9">
      <c r="G2003" s="343"/>
      <c r="I2003" s="343"/>
    </row>
    <row r="2004" spans="7:9">
      <c r="G2004" s="343"/>
      <c r="I2004" s="343"/>
    </row>
    <row r="2005" spans="7:9">
      <c r="G2005" s="343"/>
      <c r="I2005" s="343"/>
    </row>
    <row r="2006" spans="7:9">
      <c r="G2006" s="343"/>
      <c r="I2006" s="343"/>
    </row>
    <row r="2007" spans="7:9">
      <c r="G2007" s="343"/>
      <c r="I2007" s="343"/>
    </row>
    <row r="2008" spans="7:9">
      <c r="G2008" s="343"/>
      <c r="I2008" s="343"/>
    </row>
    <row r="2009" spans="7:9">
      <c r="G2009" s="343"/>
      <c r="I2009" s="343"/>
    </row>
    <row r="2010" spans="7:9">
      <c r="G2010" s="343"/>
      <c r="I2010" s="343"/>
    </row>
    <row r="2011" spans="7:9">
      <c r="G2011" s="343"/>
      <c r="I2011" s="343"/>
    </row>
    <row r="2012" spans="7:9">
      <c r="G2012" s="343"/>
      <c r="I2012" s="343"/>
    </row>
    <row r="2013" spans="7:9">
      <c r="G2013" s="343"/>
      <c r="I2013" s="343"/>
    </row>
    <row r="2014" spans="7:9">
      <c r="G2014" s="343"/>
      <c r="I2014" s="343"/>
    </row>
    <row r="2015" spans="7:9">
      <c r="G2015" s="343"/>
      <c r="I2015" s="343"/>
    </row>
    <row r="2016" spans="7:9">
      <c r="G2016" s="343"/>
      <c r="I2016" s="343"/>
    </row>
    <row r="2017" spans="7:9">
      <c r="G2017" s="343"/>
      <c r="I2017" s="343"/>
    </row>
    <row r="2018" spans="7:9">
      <c r="G2018" s="343"/>
      <c r="I2018" s="343"/>
    </row>
    <row r="2019" spans="7:9">
      <c r="G2019" s="343"/>
      <c r="I2019" s="343"/>
    </row>
    <row r="2020" spans="7:9">
      <c r="G2020" s="343"/>
      <c r="I2020" s="343"/>
    </row>
    <row r="2021" spans="7:9">
      <c r="G2021" s="343"/>
      <c r="I2021" s="343"/>
    </row>
    <row r="2022" spans="7:9">
      <c r="G2022" s="343"/>
      <c r="I2022" s="343"/>
    </row>
    <row r="2023" spans="7:9">
      <c r="G2023" s="343"/>
      <c r="I2023" s="343"/>
    </row>
    <row r="2024" spans="7:9">
      <c r="G2024" s="343"/>
      <c r="I2024" s="343"/>
    </row>
    <row r="2025" spans="7:9">
      <c r="G2025" s="343"/>
      <c r="I2025" s="343"/>
    </row>
    <row r="2026" spans="7:9">
      <c r="G2026" s="343"/>
      <c r="I2026" s="343"/>
    </row>
    <row r="2027" spans="7:9">
      <c r="G2027" s="343"/>
      <c r="I2027" s="343"/>
    </row>
    <row r="2028" spans="7:9">
      <c r="G2028" s="343"/>
      <c r="I2028" s="343"/>
    </row>
    <row r="2029" spans="7:9">
      <c r="G2029" s="343"/>
      <c r="I2029" s="343"/>
    </row>
    <row r="2030" spans="7:9">
      <c r="G2030" s="343"/>
      <c r="I2030" s="343"/>
    </row>
    <row r="2031" spans="7:9">
      <c r="G2031" s="343"/>
      <c r="I2031" s="343"/>
    </row>
    <row r="2032" spans="7:9">
      <c r="G2032" s="343"/>
      <c r="I2032" s="343"/>
    </row>
    <row r="2033" spans="7:9">
      <c r="G2033" s="343"/>
      <c r="I2033" s="343"/>
    </row>
    <row r="2034" spans="7:9">
      <c r="G2034" s="343"/>
      <c r="I2034" s="343"/>
    </row>
    <row r="2035" spans="7:9">
      <c r="G2035" s="343"/>
      <c r="I2035" s="343"/>
    </row>
    <row r="2036" spans="7:9">
      <c r="G2036" s="343"/>
      <c r="I2036" s="343"/>
    </row>
    <row r="2037" spans="7:9">
      <c r="G2037" s="343"/>
      <c r="I2037" s="343"/>
    </row>
    <row r="2038" spans="7:9">
      <c r="G2038" s="343"/>
      <c r="I2038" s="343"/>
    </row>
    <row r="2039" spans="7:9">
      <c r="G2039" s="343"/>
      <c r="I2039" s="343"/>
    </row>
    <row r="2040" spans="7:9">
      <c r="G2040" s="343"/>
      <c r="I2040" s="343"/>
    </row>
    <row r="2041" spans="7:9">
      <c r="G2041" s="343"/>
      <c r="I2041" s="343"/>
    </row>
    <row r="2042" spans="7:9">
      <c r="G2042" s="343"/>
      <c r="I2042" s="343"/>
    </row>
    <row r="2043" spans="7:9">
      <c r="G2043" s="343"/>
      <c r="I2043" s="343"/>
    </row>
    <row r="2044" spans="7:9">
      <c r="G2044" s="343"/>
      <c r="I2044" s="343"/>
    </row>
    <row r="2045" spans="7:9">
      <c r="G2045" s="343"/>
      <c r="I2045" s="343"/>
    </row>
    <row r="2046" spans="7:9">
      <c r="G2046" s="343"/>
      <c r="I2046" s="343"/>
    </row>
    <row r="2047" spans="7:9">
      <c r="G2047" s="343"/>
      <c r="I2047" s="343"/>
    </row>
    <row r="2048" spans="7:9">
      <c r="G2048" s="343"/>
      <c r="I2048" s="343"/>
    </row>
    <row r="2049" spans="7:9">
      <c r="G2049" s="343"/>
      <c r="I2049" s="343"/>
    </row>
    <row r="2050" spans="7:9">
      <c r="G2050" s="343"/>
      <c r="I2050" s="343"/>
    </row>
    <row r="2051" spans="7:9">
      <c r="G2051" s="343"/>
      <c r="I2051" s="343"/>
    </row>
    <row r="2052" spans="7:9">
      <c r="G2052" s="343"/>
      <c r="I2052" s="343"/>
    </row>
    <row r="2053" spans="7:9">
      <c r="G2053" s="343"/>
      <c r="I2053" s="343"/>
    </row>
    <row r="2054" spans="7:9">
      <c r="G2054" s="343"/>
      <c r="I2054" s="343"/>
    </row>
    <row r="2055" spans="7:9">
      <c r="G2055" s="343"/>
      <c r="I2055" s="343"/>
    </row>
    <row r="2056" spans="7:9">
      <c r="G2056" s="343"/>
      <c r="I2056" s="343"/>
    </row>
    <row r="2057" spans="7:9">
      <c r="G2057" s="343"/>
      <c r="I2057" s="343"/>
    </row>
    <row r="2058" spans="7:9">
      <c r="G2058" s="343"/>
      <c r="I2058" s="343"/>
    </row>
    <row r="2059" spans="7:9">
      <c r="G2059" s="343"/>
      <c r="I2059" s="343"/>
    </row>
    <row r="2060" spans="7:9">
      <c r="G2060" s="343"/>
      <c r="I2060" s="343"/>
    </row>
    <row r="2061" spans="7:9">
      <c r="G2061" s="343"/>
      <c r="I2061" s="343"/>
    </row>
    <row r="2062" spans="7:9">
      <c r="G2062" s="343"/>
      <c r="I2062" s="343"/>
    </row>
    <row r="2063" spans="7:9">
      <c r="G2063" s="343"/>
      <c r="I2063" s="343"/>
    </row>
    <row r="2064" spans="7:9">
      <c r="G2064" s="343"/>
      <c r="I2064" s="343"/>
    </row>
    <row r="2065" spans="7:9">
      <c r="G2065" s="343"/>
      <c r="I2065" s="343"/>
    </row>
    <row r="2066" spans="7:9">
      <c r="G2066" s="343"/>
      <c r="I2066" s="343"/>
    </row>
    <row r="2067" spans="7:9">
      <c r="G2067" s="343"/>
      <c r="I2067" s="343"/>
    </row>
    <row r="2068" spans="7:9">
      <c r="G2068" s="343"/>
      <c r="I2068" s="343"/>
    </row>
    <row r="2069" spans="7:9">
      <c r="G2069" s="343"/>
      <c r="I2069" s="343"/>
    </row>
    <row r="2070" spans="7:9">
      <c r="G2070" s="343"/>
      <c r="I2070" s="343"/>
    </row>
    <row r="2071" spans="7:9">
      <c r="G2071" s="343"/>
      <c r="I2071" s="343"/>
    </row>
    <row r="2072" spans="7:9">
      <c r="G2072" s="343"/>
      <c r="I2072" s="343"/>
    </row>
    <row r="2073" spans="7:9">
      <c r="G2073" s="343"/>
      <c r="I2073" s="343"/>
    </row>
    <row r="2074" spans="7:9">
      <c r="G2074" s="343"/>
      <c r="I2074" s="343"/>
    </row>
    <row r="2075" spans="7:9">
      <c r="G2075" s="343"/>
      <c r="I2075" s="343"/>
    </row>
    <row r="2076" spans="7:9">
      <c r="G2076" s="343"/>
      <c r="I2076" s="343"/>
    </row>
    <row r="2077" spans="7:9">
      <c r="G2077" s="343"/>
      <c r="I2077" s="343"/>
    </row>
    <row r="2078" spans="7:9">
      <c r="G2078" s="343"/>
      <c r="I2078" s="343"/>
    </row>
    <row r="2079" spans="7:9">
      <c r="G2079" s="343"/>
      <c r="I2079" s="343"/>
    </row>
    <row r="2080" spans="7:9">
      <c r="G2080" s="343"/>
      <c r="I2080" s="343"/>
    </row>
    <row r="2081" spans="7:9">
      <c r="G2081" s="343"/>
      <c r="I2081" s="343"/>
    </row>
    <row r="2082" spans="7:9">
      <c r="G2082" s="343"/>
      <c r="I2082" s="343"/>
    </row>
    <row r="2083" spans="7:9">
      <c r="G2083" s="343"/>
      <c r="I2083" s="343"/>
    </row>
    <row r="2084" spans="7:9">
      <c r="G2084" s="343"/>
      <c r="I2084" s="343"/>
    </row>
    <row r="2085" spans="7:9">
      <c r="G2085" s="343"/>
      <c r="I2085" s="343"/>
    </row>
    <row r="2086" spans="7:9">
      <c r="G2086" s="343"/>
      <c r="I2086" s="343"/>
    </row>
    <row r="2087" spans="7:9">
      <c r="G2087" s="343"/>
      <c r="I2087" s="343"/>
    </row>
    <row r="2088" spans="7:9">
      <c r="G2088" s="343"/>
      <c r="I2088" s="343"/>
    </row>
    <row r="2089" spans="7:9">
      <c r="G2089" s="343"/>
      <c r="I2089" s="343"/>
    </row>
    <row r="2090" spans="7:9">
      <c r="G2090" s="343"/>
      <c r="I2090" s="343"/>
    </row>
    <row r="2091" spans="7:9">
      <c r="G2091" s="343"/>
      <c r="I2091" s="343"/>
    </row>
    <row r="2092" spans="7:9">
      <c r="G2092" s="343"/>
      <c r="I2092" s="343"/>
    </row>
    <row r="2093" spans="7:9">
      <c r="G2093" s="343"/>
      <c r="I2093" s="343"/>
    </row>
    <row r="2094" spans="7:9">
      <c r="G2094" s="343"/>
      <c r="I2094" s="343"/>
    </row>
    <row r="2095" spans="7:9">
      <c r="G2095" s="343"/>
      <c r="I2095" s="343"/>
    </row>
    <row r="2096" spans="7:9">
      <c r="G2096" s="343"/>
      <c r="I2096" s="343"/>
    </row>
    <row r="2097" spans="7:9">
      <c r="G2097" s="343"/>
      <c r="I2097" s="343"/>
    </row>
    <row r="2098" spans="7:9">
      <c r="G2098" s="343"/>
      <c r="I2098" s="343"/>
    </row>
    <row r="2099" spans="7:9">
      <c r="G2099" s="343"/>
      <c r="I2099" s="343"/>
    </row>
    <row r="2100" spans="7:9">
      <c r="G2100" s="343"/>
      <c r="I2100" s="343"/>
    </row>
    <row r="2101" spans="7:9">
      <c r="G2101" s="343"/>
      <c r="I2101" s="343"/>
    </row>
    <row r="2102" spans="7:9">
      <c r="G2102" s="343"/>
      <c r="I2102" s="343"/>
    </row>
    <row r="2103" spans="7:9">
      <c r="G2103" s="343"/>
      <c r="I2103" s="343"/>
    </row>
    <row r="2104" spans="7:9">
      <c r="G2104" s="343"/>
      <c r="I2104" s="343"/>
    </row>
    <row r="2105" spans="7:9">
      <c r="G2105" s="343"/>
      <c r="I2105" s="343"/>
    </row>
    <row r="2106" spans="7:9">
      <c r="G2106" s="343"/>
      <c r="I2106" s="343"/>
    </row>
    <row r="2107" spans="7:9">
      <c r="G2107" s="343"/>
      <c r="I2107" s="343"/>
    </row>
    <row r="2108" spans="7:9">
      <c r="G2108" s="343"/>
      <c r="I2108" s="343"/>
    </row>
    <row r="2109" spans="7:9">
      <c r="G2109" s="343"/>
      <c r="I2109" s="343"/>
    </row>
    <row r="2110" spans="7:9">
      <c r="G2110" s="343"/>
      <c r="I2110" s="343"/>
    </row>
    <row r="2111" spans="7:9">
      <c r="G2111" s="343"/>
      <c r="I2111" s="343"/>
    </row>
    <row r="2112" spans="7:9">
      <c r="G2112" s="343"/>
      <c r="I2112" s="343"/>
    </row>
    <row r="2113" spans="7:9">
      <c r="G2113" s="343"/>
      <c r="I2113" s="343"/>
    </row>
    <row r="2114" spans="7:9">
      <c r="G2114" s="343"/>
      <c r="I2114" s="343"/>
    </row>
    <row r="2115" spans="7:9">
      <c r="G2115" s="343"/>
      <c r="I2115" s="343"/>
    </row>
    <row r="2116" spans="7:9">
      <c r="G2116" s="343"/>
      <c r="I2116" s="343"/>
    </row>
    <row r="2117" spans="7:9">
      <c r="G2117" s="343"/>
      <c r="I2117" s="343"/>
    </row>
    <row r="2118" spans="7:9">
      <c r="G2118" s="343"/>
      <c r="I2118" s="343"/>
    </row>
    <row r="2119" spans="7:9">
      <c r="G2119" s="343"/>
      <c r="I2119" s="343"/>
    </row>
    <row r="2120" spans="7:9">
      <c r="G2120" s="343"/>
      <c r="I2120" s="343"/>
    </row>
    <row r="2121" spans="7:9">
      <c r="G2121" s="343"/>
      <c r="I2121" s="343"/>
    </row>
    <row r="2122" spans="7:9">
      <c r="G2122" s="343"/>
      <c r="I2122" s="343"/>
    </row>
    <row r="2123" spans="7:9">
      <c r="G2123" s="343"/>
      <c r="I2123" s="343"/>
    </row>
    <row r="2124" spans="7:9">
      <c r="G2124" s="343"/>
      <c r="I2124" s="343"/>
    </row>
    <row r="2125" spans="7:9">
      <c r="G2125" s="343"/>
      <c r="I2125" s="343"/>
    </row>
    <row r="2126" spans="7:9">
      <c r="G2126" s="343"/>
      <c r="I2126" s="343"/>
    </row>
    <row r="2127" spans="7:9">
      <c r="G2127" s="343"/>
      <c r="I2127" s="343"/>
    </row>
    <row r="2128" spans="7:9">
      <c r="G2128" s="343"/>
      <c r="I2128" s="343"/>
    </row>
    <row r="2129" spans="7:9">
      <c r="G2129" s="343"/>
      <c r="I2129" s="343"/>
    </row>
    <row r="2130" spans="7:9">
      <c r="G2130" s="343"/>
      <c r="I2130" s="343"/>
    </row>
    <row r="2131" spans="7:9">
      <c r="G2131" s="343"/>
      <c r="I2131" s="343"/>
    </row>
    <row r="2132" spans="7:9">
      <c r="G2132" s="343"/>
      <c r="I2132" s="343"/>
    </row>
    <row r="2133" spans="7:9">
      <c r="G2133" s="343"/>
      <c r="I2133" s="343"/>
    </row>
    <row r="2134" spans="7:9">
      <c r="G2134" s="343"/>
      <c r="I2134" s="343"/>
    </row>
    <row r="2135" spans="7:9">
      <c r="G2135" s="343"/>
      <c r="I2135" s="343"/>
    </row>
    <row r="2136" spans="7:9">
      <c r="G2136" s="343"/>
      <c r="I2136" s="343"/>
    </row>
    <row r="2137" spans="7:9">
      <c r="G2137" s="343"/>
      <c r="I2137" s="343"/>
    </row>
    <row r="2138" spans="7:9">
      <c r="G2138" s="343"/>
      <c r="I2138" s="343"/>
    </row>
    <row r="2139" spans="7:9">
      <c r="G2139" s="343"/>
      <c r="I2139" s="343"/>
    </row>
    <row r="2140" spans="7:9">
      <c r="G2140" s="343"/>
      <c r="I2140" s="343"/>
    </row>
    <row r="2141" spans="7:9">
      <c r="G2141" s="343"/>
      <c r="I2141" s="343"/>
    </row>
    <row r="2142" spans="7:9">
      <c r="G2142" s="343"/>
      <c r="I2142" s="343"/>
    </row>
    <row r="2143" spans="7:9">
      <c r="G2143" s="343"/>
      <c r="I2143" s="343"/>
    </row>
    <row r="2144" spans="7:9">
      <c r="G2144" s="343"/>
      <c r="I2144" s="343"/>
    </row>
    <row r="2145" spans="7:9">
      <c r="G2145" s="343"/>
      <c r="I2145" s="343"/>
    </row>
    <row r="2146" spans="7:9">
      <c r="G2146" s="343"/>
      <c r="I2146" s="343"/>
    </row>
    <row r="2147" spans="7:9">
      <c r="G2147" s="343"/>
      <c r="I2147" s="343"/>
    </row>
    <row r="2148" spans="7:9">
      <c r="G2148" s="343"/>
      <c r="I2148" s="343"/>
    </row>
    <row r="2149" spans="7:9">
      <c r="G2149" s="343"/>
      <c r="I2149" s="343"/>
    </row>
    <row r="2150" spans="7:9">
      <c r="G2150" s="343"/>
      <c r="I2150" s="343"/>
    </row>
    <row r="2151" spans="7:9">
      <c r="G2151" s="343"/>
      <c r="I2151" s="343"/>
    </row>
    <row r="2152" spans="7:9">
      <c r="G2152" s="343"/>
      <c r="I2152" s="343"/>
    </row>
    <row r="2153" spans="7:9">
      <c r="G2153" s="343"/>
      <c r="I2153" s="343"/>
    </row>
    <row r="2154" spans="7:9">
      <c r="G2154" s="343"/>
      <c r="I2154" s="343"/>
    </row>
    <row r="2155" spans="7:9">
      <c r="G2155" s="343"/>
      <c r="I2155" s="343"/>
    </row>
    <row r="2156" spans="7:9">
      <c r="G2156" s="343"/>
      <c r="I2156" s="343"/>
    </row>
    <row r="2157" spans="7:9">
      <c r="G2157" s="343"/>
      <c r="I2157" s="343"/>
    </row>
    <row r="2158" spans="7:9">
      <c r="G2158" s="343"/>
      <c r="I2158" s="343"/>
    </row>
    <row r="2159" spans="7:9">
      <c r="G2159" s="343"/>
      <c r="I2159" s="343"/>
    </row>
    <row r="2160" spans="7:9">
      <c r="G2160" s="343"/>
      <c r="I2160" s="343"/>
    </row>
    <row r="2161" spans="7:9">
      <c r="G2161" s="343"/>
      <c r="I2161" s="343"/>
    </row>
    <row r="2162" spans="7:9">
      <c r="G2162" s="343"/>
      <c r="I2162" s="343"/>
    </row>
    <row r="2163" spans="7:9">
      <c r="G2163" s="343"/>
      <c r="I2163" s="343"/>
    </row>
    <row r="2164" spans="7:9">
      <c r="G2164" s="343"/>
      <c r="I2164" s="343"/>
    </row>
    <row r="2165" spans="7:9">
      <c r="G2165" s="343"/>
      <c r="I2165" s="343"/>
    </row>
    <row r="2166" spans="7:9">
      <c r="G2166" s="343"/>
      <c r="I2166" s="343"/>
    </row>
    <row r="2167" spans="7:9">
      <c r="G2167" s="343"/>
      <c r="I2167" s="343"/>
    </row>
    <row r="2168" spans="7:9">
      <c r="G2168" s="343"/>
      <c r="I2168" s="343"/>
    </row>
    <row r="2169" spans="7:9">
      <c r="G2169" s="343"/>
      <c r="I2169" s="343"/>
    </row>
    <row r="2170" spans="7:9">
      <c r="G2170" s="343"/>
      <c r="I2170" s="343"/>
    </row>
    <row r="2171" spans="7:9">
      <c r="G2171" s="343"/>
      <c r="I2171" s="343"/>
    </row>
    <row r="2172" spans="7:9">
      <c r="G2172" s="343"/>
      <c r="I2172" s="343"/>
    </row>
    <row r="2173" spans="7:9">
      <c r="G2173" s="343"/>
      <c r="I2173" s="343"/>
    </row>
    <row r="2174" spans="7:9">
      <c r="G2174" s="343"/>
      <c r="I2174" s="343"/>
    </row>
    <row r="2175" spans="7:9">
      <c r="G2175" s="343"/>
      <c r="I2175" s="343"/>
    </row>
    <row r="2176" spans="7:9">
      <c r="G2176" s="343"/>
      <c r="I2176" s="343"/>
    </row>
    <row r="2177" spans="7:9">
      <c r="G2177" s="343"/>
      <c r="I2177" s="343"/>
    </row>
    <row r="2178" spans="7:9">
      <c r="G2178" s="343"/>
      <c r="I2178" s="343"/>
    </row>
    <row r="2179" spans="7:9">
      <c r="G2179" s="343"/>
      <c r="I2179" s="343"/>
    </row>
    <row r="2180" spans="7:9">
      <c r="G2180" s="343"/>
      <c r="I2180" s="343"/>
    </row>
    <row r="2181" spans="7:9">
      <c r="G2181" s="343"/>
      <c r="I2181" s="343"/>
    </row>
    <row r="2182" spans="7:9">
      <c r="G2182" s="343"/>
      <c r="I2182" s="343"/>
    </row>
    <row r="2183" spans="7:9">
      <c r="G2183" s="343"/>
      <c r="I2183" s="343"/>
    </row>
    <row r="2184" spans="7:9">
      <c r="G2184" s="343"/>
      <c r="I2184" s="343"/>
    </row>
    <row r="2185" spans="7:9">
      <c r="G2185" s="343"/>
      <c r="I2185" s="343"/>
    </row>
    <row r="2186" spans="7:9">
      <c r="G2186" s="343"/>
      <c r="I2186" s="343"/>
    </row>
    <row r="2187" spans="7:9">
      <c r="G2187" s="343"/>
      <c r="I2187" s="343"/>
    </row>
    <row r="2188" spans="7:9">
      <c r="G2188" s="343"/>
      <c r="I2188" s="343"/>
    </row>
    <row r="2189" spans="7:9">
      <c r="G2189" s="343"/>
      <c r="I2189" s="343"/>
    </row>
    <row r="2190" spans="7:9">
      <c r="G2190" s="343"/>
      <c r="I2190" s="343"/>
    </row>
    <row r="2191" spans="7:9">
      <c r="G2191" s="343"/>
      <c r="I2191" s="343"/>
    </row>
    <row r="2192" spans="7:9">
      <c r="G2192" s="343"/>
      <c r="I2192" s="343"/>
    </row>
    <row r="2193" spans="7:9">
      <c r="G2193" s="343"/>
      <c r="I2193" s="343"/>
    </row>
    <row r="2194" spans="7:9">
      <c r="G2194" s="343"/>
      <c r="I2194" s="343"/>
    </row>
    <row r="2195" spans="7:9">
      <c r="G2195" s="343"/>
      <c r="I2195" s="343"/>
    </row>
    <row r="2196" spans="7:9">
      <c r="G2196" s="343"/>
      <c r="I2196" s="343"/>
    </row>
    <row r="2197" spans="7:9">
      <c r="G2197" s="343"/>
      <c r="I2197" s="343"/>
    </row>
    <row r="2198" spans="7:9">
      <c r="G2198" s="343"/>
      <c r="I2198" s="343"/>
    </row>
    <row r="2199" spans="7:9">
      <c r="G2199" s="343"/>
      <c r="I2199" s="343"/>
    </row>
    <row r="2200" spans="7:9">
      <c r="G2200" s="343"/>
      <c r="I2200" s="343"/>
    </row>
    <row r="2201" spans="7:9">
      <c r="G2201" s="343"/>
      <c r="I2201" s="343"/>
    </row>
    <row r="2202" spans="7:9">
      <c r="G2202" s="343"/>
      <c r="I2202" s="343"/>
    </row>
    <row r="2203" spans="7:9">
      <c r="G2203" s="343"/>
      <c r="I2203" s="343"/>
    </row>
    <row r="2204" spans="7:9">
      <c r="G2204" s="343"/>
      <c r="I2204" s="343"/>
    </row>
    <row r="2205" spans="7:9">
      <c r="G2205" s="343"/>
      <c r="I2205" s="343"/>
    </row>
    <row r="2206" spans="7:9">
      <c r="G2206" s="343"/>
      <c r="I2206" s="343"/>
    </row>
    <row r="2207" spans="7:9">
      <c r="G2207" s="343"/>
      <c r="I2207" s="343"/>
    </row>
    <row r="2208" spans="7:9">
      <c r="G2208" s="343"/>
      <c r="I2208" s="343"/>
    </row>
    <row r="2209" spans="7:9">
      <c r="G2209" s="343"/>
      <c r="I2209" s="343"/>
    </row>
    <row r="2210" spans="7:9">
      <c r="G2210" s="343"/>
      <c r="I2210" s="343"/>
    </row>
    <row r="2211" spans="7:9">
      <c r="G2211" s="343"/>
      <c r="I2211" s="343"/>
    </row>
    <row r="2212" spans="7:9">
      <c r="G2212" s="343"/>
      <c r="I2212" s="343"/>
    </row>
    <row r="2213" spans="7:9">
      <c r="G2213" s="343"/>
      <c r="I2213" s="343"/>
    </row>
    <row r="2214" spans="7:9">
      <c r="G2214" s="343"/>
      <c r="I2214" s="343"/>
    </row>
    <row r="2215" spans="7:9">
      <c r="G2215" s="343"/>
      <c r="I2215" s="343"/>
    </row>
    <row r="2216" spans="7:9">
      <c r="G2216" s="343"/>
      <c r="I2216" s="343"/>
    </row>
    <row r="2217" spans="7:9">
      <c r="G2217" s="343"/>
      <c r="I2217" s="343"/>
    </row>
    <row r="2218" spans="7:9">
      <c r="G2218" s="343"/>
      <c r="I2218" s="343"/>
    </row>
    <row r="2219" spans="7:9">
      <c r="G2219" s="343"/>
      <c r="I2219" s="343"/>
    </row>
    <row r="2220" spans="7:9">
      <c r="G2220" s="343"/>
      <c r="I2220" s="343"/>
    </row>
    <row r="2221" spans="7:9">
      <c r="G2221" s="343"/>
      <c r="I2221" s="343"/>
    </row>
    <row r="2222" spans="7:9">
      <c r="G2222" s="343"/>
      <c r="I2222" s="343"/>
    </row>
    <row r="2223" spans="7:9">
      <c r="G2223" s="343"/>
      <c r="I2223" s="343"/>
    </row>
    <row r="2224" spans="7:9">
      <c r="G2224" s="343"/>
      <c r="I2224" s="343"/>
    </row>
    <row r="2225" spans="7:9">
      <c r="G2225" s="343"/>
      <c r="I2225" s="343"/>
    </row>
    <row r="2226" spans="7:9">
      <c r="G2226" s="343"/>
      <c r="I2226" s="343"/>
    </row>
    <row r="2227" spans="7:9">
      <c r="G2227" s="343"/>
      <c r="I2227" s="343"/>
    </row>
    <row r="2228" spans="7:9">
      <c r="G2228" s="343"/>
      <c r="I2228" s="343"/>
    </row>
    <row r="2229" spans="7:9">
      <c r="G2229" s="343"/>
      <c r="I2229" s="343"/>
    </row>
    <row r="2230" spans="7:9">
      <c r="G2230" s="343"/>
      <c r="I2230" s="343"/>
    </row>
    <row r="2231" spans="7:9">
      <c r="G2231" s="343"/>
      <c r="I2231" s="343"/>
    </row>
    <row r="2232" spans="7:9">
      <c r="G2232" s="343"/>
      <c r="I2232" s="343"/>
    </row>
    <row r="2233" spans="7:9">
      <c r="G2233" s="343"/>
      <c r="I2233" s="343"/>
    </row>
    <row r="2234" spans="7:9">
      <c r="G2234" s="343"/>
      <c r="I2234" s="343"/>
    </row>
    <row r="2235" spans="7:9">
      <c r="G2235" s="343"/>
      <c r="I2235" s="343"/>
    </row>
    <row r="2236" spans="7:9">
      <c r="G2236" s="343"/>
      <c r="I2236" s="343"/>
    </row>
    <row r="2237" spans="7:9">
      <c r="G2237" s="343"/>
      <c r="I2237" s="343"/>
    </row>
    <row r="2238" spans="7:9">
      <c r="G2238" s="343"/>
      <c r="I2238" s="343"/>
    </row>
    <row r="2239" spans="7:9">
      <c r="G2239" s="343"/>
      <c r="I2239" s="343"/>
    </row>
    <row r="2240" spans="7:9">
      <c r="G2240" s="343"/>
      <c r="I2240" s="343"/>
    </row>
    <row r="2241" spans="7:9">
      <c r="G2241" s="343"/>
      <c r="I2241" s="343"/>
    </row>
    <row r="2242" spans="7:9">
      <c r="G2242" s="343"/>
      <c r="I2242" s="343"/>
    </row>
    <row r="2243" spans="7:9">
      <c r="G2243" s="343"/>
      <c r="I2243" s="343"/>
    </row>
    <row r="2244" spans="7:9">
      <c r="G2244" s="343"/>
      <c r="I2244" s="343"/>
    </row>
    <row r="2245" spans="7:9">
      <c r="G2245" s="343"/>
      <c r="I2245" s="343"/>
    </row>
    <row r="2246" spans="7:9">
      <c r="G2246" s="343"/>
      <c r="I2246" s="343"/>
    </row>
    <row r="2247" spans="7:9">
      <c r="G2247" s="343"/>
      <c r="I2247" s="343"/>
    </row>
    <row r="2248" spans="7:9">
      <c r="G2248" s="343"/>
      <c r="I2248" s="343"/>
    </row>
    <row r="2249" spans="7:9">
      <c r="G2249" s="343"/>
      <c r="I2249" s="343"/>
    </row>
    <row r="2250" spans="7:9">
      <c r="G2250" s="343"/>
      <c r="I2250" s="343"/>
    </row>
    <row r="2251" spans="7:9">
      <c r="G2251" s="343"/>
      <c r="I2251" s="343"/>
    </row>
    <row r="2252" spans="7:9">
      <c r="G2252" s="343"/>
      <c r="I2252" s="343"/>
    </row>
    <row r="2253" spans="7:9">
      <c r="G2253" s="343"/>
      <c r="I2253" s="343"/>
    </row>
    <row r="2254" spans="7:9">
      <c r="G2254" s="343"/>
      <c r="I2254" s="343"/>
    </row>
    <row r="2255" spans="7:9">
      <c r="G2255" s="343"/>
      <c r="I2255" s="343"/>
    </row>
    <row r="2256" spans="7:9">
      <c r="G2256" s="343"/>
      <c r="I2256" s="343"/>
    </row>
    <row r="2257" spans="7:9">
      <c r="G2257" s="343"/>
      <c r="I2257" s="343"/>
    </row>
    <row r="2258" spans="7:9">
      <c r="G2258" s="343"/>
      <c r="I2258" s="343"/>
    </row>
    <row r="2259" spans="7:9">
      <c r="G2259" s="343"/>
      <c r="I2259" s="343"/>
    </row>
    <row r="2260" spans="7:9">
      <c r="G2260" s="343"/>
      <c r="I2260" s="343"/>
    </row>
    <row r="2261" spans="7:9">
      <c r="G2261" s="343"/>
      <c r="I2261" s="343"/>
    </row>
    <row r="2262" spans="7:9">
      <c r="G2262" s="343"/>
      <c r="I2262" s="343"/>
    </row>
    <row r="2263" spans="7:9">
      <c r="G2263" s="343"/>
      <c r="I2263" s="343"/>
    </row>
    <row r="2264" spans="7:9">
      <c r="G2264" s="343"/>
      <c r="I2264" s="343"/>
    </row>
    <row r="2265" spans="7:9">
      <c r="G2265" s="343"/>
      <c r="I2265" s="343"/>
    </row>
    <row r="2266" spans="7:9">
      <c r="G2266" s="343"/>
      <c r="I2266" s="343"/>
    </row>
    <row r="2267" spans="7:9">
      <c r="G2267" s="343"/>
      <c r="I2267" s="343"/>
    </row>
    <row r="2268" spans="7:9">
      <c r="G2268" s="343"/>
      <c r="I2268" s="343"/>
    </row>
    <row r="2269" spans="7:9">
      <c r="G2269" s="343"/>
      <c r="I2269" s="343"/>
    </row>
    <row r="2270" spans="7:9">
      <c r="G2270" s="343"/>
      <c r="I2270" s="343"/>
    </row>
    <row r="2271" spans="7:9">
      <c r="G2271" s="343"/>
      <c r="I2271" s="343"/>
    </row>
    <row r="2272" spans="7:9">
      <c r="G2272" s="343"/>
      <c r="I2272" s="343"/>
    </row>
    <row r="2273" spans="7:9">
      <c r="G2273" s="343"/>
      <c r="I2273" s="343"/>
    </row>
    <row r="2274" spans="7:9">
      <c r="G2274" s="343"/>
      <c r="I2274" s="343"/>
    </row>
    <row r="2275" spans="7:9">
      <c r="G2275" s="343"/>
      <c r="I2275" s="343"/>
    </row>
    <row r="2276" spans="7:9">
      <c r="G2276" s="343"/>
      <c r="I2276" s="343"/>
    </row>
    <row r="2277" spans="7:9">
      <c r="G2277" s="343"/>
      <c r="I2277" s="343"/>
    </row>
    <row r="2278" spans="7:9">
      <c r="G2278" s="343"/>
      <c r="I2278" s="343"/>
    </row>
    <row r="2279" spans="7:9">
      <c r="G2279" s="343"/>
      <c r="I2279" s="343"/>
    </row>
    <row r="2280" spans="7:9">
      <c r="G2280" s="343"/>
      <c r="I2280" s="343"/>
    </row>
    <row r="2281" spans="7:9">
      <c r="G2281" s="343"/>
      <c r="I2281" s="343"/>
    </row>
    <row r="2282" spans="7:9">
      <c r="G2282" s="343"/>
      <c r="I2282" s="343"/>
    </row>
    <row r="2283" spans="7:9">
      <c r="G2283" s="343"/>
      <c r="I2283" s="343"/>
    </row>
    <row r="2284" spans="7:9">
      <c r="G2284" s="343"/>
      <c r="I2284" s="343"/>
    </row>
    <row r="2285" spans="7:9">
      <c r="G2285" s="343"/>
      <c r="I2285" s="343"/>
    </row>
    <row r="2286" spans="7:9">
      <c r="G2286" s="343"/>
      <c r="I2286" s="343"/>
    </row>
    <row r="2287" spans="7:9">
      <c r="G2287" s="343"/>
      <c r="I2287" s="343"/>
    </row>
    <row r="2288" spans="7:9">
      <c r="G2288" s="343"/>
      <c r="I2288" s="343"/>
    </row>
    <row r="2289" spans="7:9">
      <c r="G2289" s="343"/>
      <c r="I2289" s="343"/>
    </row>
    <row r="2290" spans="7:9">
      <c r="G2290" s="343"/>
      <c r="I2290" s="343"/>
    </row>
    <row r="2291" spans="7:9">
      <c r="G2291" s="343"/>
      <c r="I2291" s="343"/>
    </row>
    <row r="2292" spans="7:9">
      <c r="G2292" s="343"/>
      <c r="I2292" s="343"/>
    </row>
    <row r="2293" spans="7:9">
      <c r="G2293" s="343"/>
      <c r="I2293" s="343"/>
    </row>
    <row r="2294" spans="7:9">
      <c r="G2294" s="343"/>
      <c r="I2294" s="343"/>
    </row>
    <row r="2295" spans="7:9">
      <c r="G2295" s="343"/>
      <c r="I2295" s="343"/>
    </row>
    <row r="2296" spans="7:9">
      <c r="G2296" s="343"/>
      <c r="I2296" s="343"/>
    </row>
    <row r="2297" spans="7:9">
      <c r="G2297" s="343"/>
      <c r="I2297" s="343"/>
    </row>
    <row r="2298" spans="7:9">
      <c r="G2298" s="343"/>
      <c r="I2298" s="343"/>
    </row>
    <row r="2299" spans="7:9">
      <c r="G2299" s="343"/>
      <c r="I2299" s="343"/>
    </row>
    <row r="2300" spans="7:9">
      <c r="G2300" s="343"/>
      <c r="I2300" s="343"/>
    </row>
    <row r="2301" spans="7:9">
      <c r="G2301" s="343"/>
      <c r="I2301" s="343"/>
    </row>
    <row r="2302" spans="7:9">
      <c r="G2302" s="343"/>
      <c r="I2302" s="343"/>
    </row>
    <row r="2303" spans="7:9">
      <c r="G2303" s="343"/>
      <c r="I2303" s="343"/>
    </row>
    <row r="2304" spans="7:9">
      <c r="G2304" s="343"/>
      <c r="I2304" s="343"/>
    </row>
    <row r="2305" spans="7:9">
      <c r="G2305" s="343"/>
      <c r="I2305" s="343"/>
    </row>
    <row r="2306" spans="7:9">
      <c r="G2306" s="343"/>
      <c r="I2306" s="343"/>
    </row>
    <row r="2307" spans="7:9">
      <c r="G2307" s="343"/>
      <c r="I2307" s="343"/>
    </row>
    <row r="2308" spans="7:9">
      <c r="G2308" s="343"/>
      <c r="I2308" s="343"/>
    </row>
    <row r="2309" spans="7:9">
      <c r="G2309" s="343"/>
      <c r="I2309" s="343"/>
    </row>
    <row r="2310" spans="7:9">
      <c r="G2310" s="343"/>
      <c r="I2310" s="343"/>
    </row>
    <row r="2311" spans="7:9">
      <c r="I2311" s="343"/>
    </row>
    <row r="2312" spans="7:9">
      <c r="I2312" s="343"/>
    </row>
    <row r="2313" spans="7:9">
      <c r="I2313" s="343"/>
    </row>
    <row r="2314" spans="7:9">
      <c r="I2314" s="343"/>
    </row>
    <row r="2315" spans="7:9">
      <c r="I2315" s="343"/>
    </row>
    <row r="2316" spans="7:9">
      <c r="I2316" s="343"/>
    </row>
    <row r="2317" spans="7:9">
      <c r="I2317" s="343"/>
    </row>
    <row r="2318" spans="7:9">
      <c r="I2318" s="343"/>
    </row>
    <row r="2319" spans="7:9">
      <c r="I2319" s="343"/>
    </row>
    <row r="2320" spans="7:9">
      <c r="I2320" s="343"/>
    </row>
    <row r="2321" spans="9:9">
      <c r="I2321" s="343"/>
    </row>
    <row r="2322" spans="9:9">
      <c r="I2322" s="343"/>
    </row>
    <row r="2323" spans="9:9">
      <c r="I2323" s="343"/>
    </row>
    <row r="2324" spans="9:9">
      <c r="I2324" s="343"/>
    </row>
    <row r="2325" spans="9:9">
      <c r="I2325" s="343"/>
    </row>
    <row r="2326" spans="9:9">
      <c r="I2326" s="343"/>
    </row>
    <row r="2327" spans="9:9">
      <c r="I2327" s="343"/>
    </row>
    <row r="2328" spans="9:9">
      <c r="I2328" s="343"/>
    </row>
    <row r="2329" spans="9:9">
      <c r="I2329" s="343"/>
    </row>
    <row r="2330" spans="9:9">
      <c r="I2330" s="343"/>
    </row>
    <row r="2331" spans="9:9">
      <c r="I2331" s="343"/>
    </row>
    <row r="2332" spans="9:9">
      <c r="I2332" s="343"/>
    </row>
    <row r="2333" spans="9:9">
      <c r="I2333" s="343"/>
    </row>
    <row r="2334" spans="9:9">
      <c r="I2334" s="343"/>
    </row>
    <row r="2335" spans="9:9">
      <c r="I2335" s="343"/>
    </row>
    <row r="2336" spans="9:9">
      <c r="I2336" s="343"/>
    </row>
    <row r="2337" spans="9:9">
      <c r="I2337" s="343"/>
    </row>
    <row r="2338" spans="9:9">
      <c r="I2338" s="343"/>
    </row>
    <row r="2339" spans="9:9">
      <c r="I2339" s="343"/>
    </row>
    <row r="2340" spans="9:9">
      <c r="I2340" s="343"/>
    </row>
    <row r="2341" spans="9:9">
      <c r="I2341" s="343"/>
    </row>
    <row r="2342" spans="9:9">
      <c r="I2342" s="343"/>
    </row>
    <row r="2343" spans="9:9">
      <c r="I2343" s="343"/>
    </row>
    <row r="2344" spans="9:9">
      <c r="I2344" s="343"/>
    </row>
    <row r="2345" spans="9:9">
      <c r="I2345" s="343"/>
    </row>
    <row r="2346" spans="9:9">
      <c r="I2346" s="343"/>
    </row>
    <row r="2347" spans="9:9">
      <c r="I2347" s="343"/>
    </row>
    <row r="2348" spans="9:9">
      <c r="I2348" s="343"/>
    </row>
    <row r="2349" spans="9:9">
      <c r="I2349" s="343"/>
    </row>
    <row r="2350" spans="9:9">
      <c r="I2350" s="343"/>
    </row>
    <row r="2351" spans="9:9">
      <c r="I2351" s="343"/>
    </row>
    <row r="2352" spans="9:9">
      <c r="I2352" s="343"/>
    </row>
    <row r="2353" spans="9:9">
      <c r="I2353" s="343"/>
    </row>
    <row r="2354" spans="9:9">
      <c r="I2354" s="343"/>
    </row>
    <row r="2355" spans="9:9">
      <c r="I2355" s="343"/>
    </row>
    <row r="2356" spans="9:9">
      <c r="I2356" s="343"/>
    </row>
    <row r="2357" spans="9:9">
      <c r="I2357" s="343"/>
    </row>
    <row r="2358" spans="9:9">
      <c r="I2358" s="343"/>
    </row>
    <row r="2359" spans="9:9">
      <c r="I2359" s="343"/>
    </row>
    <row r="2360" spans="9:9">
      <c r="I2360" s="343"/>
    </row>
    <row r="2361" spans="9:9">
      <c r="I2361" s="343"/>
    </row>
    <row r="2362" spans="9:9">
      <c r="I2362" s="343"/>
    </row>
    <row r="2363" spans="9:9">
      <c r="I2363" s="343"/>
    </row>
    <row r="2364" spans="9:9">
      <c r="I2364" s="343"/>
    </row>
    <row r="2365" spans="9:9">
      <c r="I2365" s="343"/>
    </row>
  </sheetData>
  <sheetProtection formatCells="0" formatColumns="0" formatRows="0" insertColumns="0" insertRows="0" insertHyperlinks="0" deleteColumns="0" deleteRows="0" selectLockedCells="1" sort="0" autoFilter="0" pivotTables="0"/>
  <autoFilter ref="A1:AP1406"/>
  <sortState ref="A2:AQ1421">
    <sortCondition ref="B2:B1421"/>
  </sortState>
  <dataConsolidate/>
  <dataValidations xWindow="436" yWindow="557" count="9">
    <dataValidation type="list" allowBlank="1" showInputMessage="1" showErrorMessage="1" sqref="H256:H384 H492:H493 H417:H445 H59 H238:H239 H495:H539 I635 H2:H44 H71:H216 H221 H589:H1405">
      <formula1>INDIRECT(SUBSTITUTE( SUBSTITUTE(SUBSTITUTE($F2," ","_"),"'","_"),"-","_"))</formula1>
    </dataValidation>
    <dataValidation type="list" allowBlank="1" showDropDown="1" showInputMessage="1" showErrorMessage="1" sqref="G2:G74 G76:G349 G351:G1065 G1067:G1405">
      <formula1>gpcode</formula1>
    </dataValidation>
    <dataValidation allowBlank="1" showInputMessage="1" showErrorMessage="1" prompt="Please enter the name of Implementing Partners" sqref="E480:E482 E365:E369 E371:E380 E382:E445 E448:E452 E456:E459 E486:E558 C808:C812 E725:E727 E471:E472 E614:E616 E622:E627 E631:E634 E639:E642 E645:E647 E475:E476 E650:E661 E668:E676 E681:E687 E693:E698 E707:E709 E700:E702 E711:E713 E716:E723 E589:E611 E746:E798 E800 E729:E744 E2:E21 E23:E39 E41:E90 E92:E104 E106:E121 E124:E135 E137:E145 E148:E158 E160:E177 E179:E363 E808:E1405"/>
    <dataValidation type="list" allowBlank="1" showInputMessage="1" showErrorMessage="1" sqref="H540:H558 H385:H416 H487:H491 H60:H70 H45:H58 H217:H220 H222:H237 H240:H255">
      <formula1>INDIRECT(SUBSTITUTE( SUBSTITUTE(SUBSTITUTE($E45," ","_"),"'","_"),"-","_"))</formula1>
    </dataValidation>
    <dataValidation type="list" allowBlank="1" showInputMessage="1" showErrorMessage="1" prompt="Please select the Governorate from the list, then the District" sqref="F2:F445 G1066 F487:F1405">
      <formula1>Gov_en_ar</formula1>
    </dataValidation>
    <dataValidation type="list" allowBlank="1" showDropDown="1" showInputMessage="1" showErrorMessage="1" sqref="I2:I349 I351:I634 I636:I1405">
      <formula1>dpcode</formula1>
    </dataValidation>
    <dataValidation type="list" allowBlank="1" showInputMessage="1" prompt="Is the intervention completed or planned? Please select from the list" sqref="L2:L349 L351:L1008 L1060:L1061 L1083:L1405">
      <formula1>IntStatus</formula1>
    </dataValidation>
    <dataValidation type="list" allowBlank="1" showInputMessage="1" showErrorMessage="1" prompt="Please select the name of your organization" sqref="C1407:C1408 C2:C807 E799 E178 E801:E807 E22 E40 E91 E105 E122:E123 E136 E146:E147 E159 C813:C1405">
      <formula1>OrgName</formula1>
    </dataValidation>
    <dataValidation type="list" showInputMessage="1" showErrorMessage="1" prompt="Please select the Governorate from the list, then the District" sqref="F446:F486">
      <formula1>Gov_en_ar</formula1>
    </dataValidation>
  </dataValidations>
  <pageMargins left="0.7" right="0.7" top="0.75" bottom="0.75" header="0.3" footer="0.3"/>
  <pageSetup orientation="portrait" r:id="rId1"/>
  <ignoredErrors>
    <ignoredError sqref="O1406:AQ1406" unlockedFormula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xWindow="436" yWindow="557" count="13">
        <x14:dataValidation type="list" allowBlank="1">
          <x14:formula1>
            <xm:f>DropDownMenu!$G$3:$G$5</xm:f>
          </x14:formula1>
          <xm:sqref>K2:K216 K235:K558 K589:K1405</xm:sqref>
        </x14:dataValidation>
        <x14:dataValidation type="list" allowBlank="1" showInputMessage="1" showErrorMessage="1" prompt="Is your activity included in the SRP or not? Please select from the list">
          <x14:formula1>
            <xm:f>DropDownMenu!$K$3:$K$4</xm:f>
          </x14:formula1>
          <xm:sqref>N353:N363 N2:N216 N230:N346 N365:N1405</xm:sqref>
        </x14:dataValidation>
        <x14:dataValidation type="list" allowBlank="1" showInputMessage="1" prompt="Please select the shelter arrangement where the beneficiaires are staying">
          <x14:formula1>
            <xm:f>[2]DropDownMenu!#REF!</xm:f>
          </x14:formula1>
          <xm:sqref>J230:J234</xm:sqref>
        </x14:dataValidation>
        <x14:dataValidation type="list" allowBlank="1" showInputMessage="1" showErrorMessage="1" prompt="Is your activity included in the SRP or not? Please select from the list">
          <x14:formula1>
            <xm:f>[1]DropDownMenu!#REF!</xm:f>
          </x14:formula1>
          <xm:sqref>N217:N229</xm:sqref>
        </x14:dataValidation>
        <x14:dataValidation type="list" allowBlank="1">
          <x14:formula1>
            <xm:f>[1]DropDownMenu!#REF!</xm:f>
          </x14:formula1>
          <xm:sqref>K217:K234</xm:sqref>
        </x14:dataValidation>
        <x14:dataValidation type="list" allowBlank="1" showInputMessage="1" showErrorMessage="1" prompt="Is your activity included in the SRP or not? Please select from the list">
          <x14:formula1>
            <xm:f>[3]DropDownMenu!#REF!</xm:f>
          </x14:formula1>
          <xm:sqref>N364 N351:N352 N347:N349</xm:sqref>
        </x14:dataValidation>
        <x14:dataValidation type="list">
          <x14:formula1>
            <xm:f>[4]DropDownMenu!#REF!</xm:f>
          </x14:formula1>
          <xm:sqref>J458:J462 E446:E447 E453:E455 E460:E462</xm:sqref>
        </x14:dataValidation>
        <x14:dataValidation type="list">
          <x14:formula1>
            <xm:f>[5]DropDownMenu!#REF!</xm:f>
          </x14:formula1>
          <xm:sqref>E381 E364 H494 E370 H463:H486 J463:J486 E483:E485 E463:E470 E473:E474 E477:E479</xm:sqref>
        </x14:dataValidation>
        <x14:dataValidation type="list" allowBlank="1" showInputMessage="1" showErrorMessage="1">
          <x14:formula1>
            <xm:f>DropDownMenu!$M$3:$M$5</xm:f>
          </x14:formula1>
          <xm:sqref>M2:M349 M351:M1405</xm:sqref>
        </x14:dataValidation>
        <x14:dataValidation type="list" allowBlank="1">
          <x14:formula1>
            <xm:f>[6]DropDownMenu!#REF!</xm:f>
          </x14:formula1>
          <xm:sqref>H559:H588 J559:K588 E559:E588 E648:E649 E612:E613 E617:E621 E628:E630 E635:E638 E643:E644 E662:E667 E677:E680 E688:E692 E699 E703:E706 E710 E714:E715 E724 E728 E745</xm:sqref>
        </x14:dataValidation>
        <x14:dataValidation type="list" allowBlank="1" showInputMessage="1" prompt="Is the intervention completed, ongoing or planned? Please select from the list">
          <x14:formula1>
            <xm:f>DropDownMenu!$I$3:$I$6</xm:f>
          </x14:formula1>
          <xm:sqref>L1009:L1059 L1062:L1082</xm:sqref>
        </x14:dataValidation>
        <x14:dataValidation type="list" allowBlank="1" showInputMessage="1" prompt="Please select the shelter arrangement where the beneficiaires are staying">
          <x14:formula1>
            <xm:f>DropDownMenu!$E$3:$E$14</xm:f>
          </x14:formula1>
          <xm:sqref>J2:J229 J487:J558 J351:J457 J235:J349 J589:J1405</xm:sqref>
        </x14:dataValidation>
        <x14:dataValidation type="list" allowBlank="1" showInputMessage="1" showErrorMessage="1" prompt="Please select the organization type">
          <x14:formula1>
            <xm:f>DropDownMenu!$C$3:$C$7</xm:f>
          </x14:formula1>
          <xm:sqref>D2:D1405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5"/>
  <sheetViews>
    <sheetView zoomScale="90" zoomScaleNormal="90" zoomScalePageLayoutView="90" workbookViewId="0">
      <selection activeCell="E18" sqref="E18"/>
    </sheetView>
  </sheetViews>
  <sheetFormatPr defaultColWidth="8.85546875" defaultRowHeight="12"/>
  <cols>
    <col min="1" max="1" width="18.42578125" style="9" customWidth="1"/>
    <col min="2" max="2" width="8.85546875" style="9"/>
    <col min="3" max="3" width="16.85546875" style="9" bestFit="1" customWidth="1"/>
    <col min="4" max="4" width="10.28515625" style="9" customWidth="1"/>
    <col min="5" max="5" width="26.42578125" style="9" bestFit="1" customWidth="1"/>
    <col min="6" max="6" width="10.28515625" style="9" customWidth="1"/>
    <col min="7" max="7" width="16.28515625" style="9" bestFit="1" customWidth="1"/>
    <col min="8" max="8" width="10.28515625" style="9" customWidth="1"/>
    <col min="9" max="9" width="17.85546875" style="9" bestFit="1" customWidth="1"/>
    <col min="10" max="10" width="10.28515625" style="9" customWidth="1"/>
    <col min="11" max="11" width="15" style="9" bestFit="1" customWidth="1"/>
    <col min="12" max="16384" width="8.85546875" style="9"/>
  </cols>
  <sheetData>
    <row r="1" spans="1:13" s="11" customFormat="1">
      <c r="A1" s="11">
        <v>1</v>
      </c>
      <c r="C1" s="11">
        <v>2</v>
      </c>
      <c r="E1" s="11">
        <v>3</v>
      </c>
      <c r="G1" s="11">
        <v>4</v>
      </c>
      <c r="I1" s="11">
        <v>5</v>
      </c>
      <c r="K1" s="11">
        <v>6</v>
      </c>
    </row>
    <row r="2" spans="1:13">
      <c r="A2" s="8" t="s">
        <v>1342</v>
      </c>
      <c r="C2" s="8" t="s">
        <v>1264</v>
      </c>
      <c r="E2" s="8" t="s">
        <v>1263</v>
      </c>
      <c r="G2" s="8" t="s">
        <v>1257</v>
      </c>
      <c r="I2" s="8" t="s">
        <v>1258</v>
      </c>
      <c r="K2" s="8" t="s">
        <v>1260</v>
      </c>
      <c r="M2" s="8" t="s">
        <v>7156</v>
      </c>
    </row>
    <row r="3" spans="1:13">
      <c r="A3" s="12" t="s">
        <v>1265</v>
      </c>
      <c r="C3" s="9" t="s">
        <v>1248</v>
      </c>
      <c r="E3" s="10" t="s">
        <v>1262</v>
      </c>
      <c r="G3" s="9" t="s">
        <v>7126</v>
      </c>
      <c r="I3" s="9" t="s">
        <v>1255</v>
      </c>
      <c r="K3" s="9" t="s">
        <v>1261</v>
      </c>
      <c r="M3" s="9" t="s">
        <v>7158</v>
      </c>
    </row>
    <row r="4" spans="1:13">
      <c r="A4" s="12" t="s">
        <v>1266</v>
      </c>
      <c r="C4" s="9" t="s">
        <v>1250</v>
      </c>
      <c r="E4" s="10" t="s">
        <v>7165</v>
      </c>
      <c r="G4" s="9" t="s">
        <v>1259</v>
      </c>
      <c r="I4" s="9" t="s">
        <v>7124</v>
      </c>
      <c r="K4" s="9" t="s">
        <v>7125</v>
      </c>
      <c r="M4" s="9" t="s">
        <v>7157</v>
      </c>
    </row>
    <row r="5" spans="1:13">
      <c r="A5" s="12" t="s">
        <v>1337</v>
      </c>
      <c r="C5" s="9" t="s">
        <v>1251</v>
      </c>
      <c r="E5" s="10" t="s">
        <v>7166</v>
      </c>
      <c r="G5" s="9" t="s">
        <v>7127</v>
      </c>
      <c r="I5" s="9" t="s">
        <v>1256</v>
      </c>
      <c r="M5" s="9" t="s">
        <v>7159</v>
      </c>
    </row>
    <row r="6" spans="1:13">
      <c r="A6" s="12" t="s">
        <v>1267</v>
      </c>
      <c r="C6" s="9" t="s">
        <v>1253</v>
      </c>
      <c r="E6" s="10" t="s">
        <v>7167</v>
      </c>
      <c r="I6" s="319"/>
    </row>
    <row r="7" spans="1:13">
      <c r="A7" s="12" t="s">
        <v>1268</v>
      </c>
      <c r="C7" s="9" t="s">
        <v>7175</v>
      </c>
      <c r="E7" s="10" t="s">
        <v>7168</v>
      </c>
    </row>
    <row r="8" spans="1:13">
      <c r="A8" s="12" t="s">
        <v>1327</v>
      </c>
      <c r="E8" s="10" t="s">
        <v>7169</v>
      </c>
    </row>
    <row r="9" spans="1:13">
      <c r="A9" s="12" t="s">
        <v>1269</v>
      </c>
      <c r="E9" s="10" t="s">
        <v>7170</v>
      </c>
    </row>
    <row r="10" spans="1:13">
      <c r="A10" s="12" t="s">
        <v>1344</v>
      </c>
      <c r="E10" s="10" t="s">
        <v>7171</v>
      </c>
    </row>
    <row r="11" spans="1:13">
      <c r="A11" s="12" t="s">
        <v>1270</v>
      </c>
      <c r="E11" s="10" t="s">
        <v>7172</v>
      </c>
    </row>
    <row r="12" spans="1:13">
      <c r="A12" s="12" t="s">
        <v>1271</v>
      </c>
      <c r="E12" s="10" t="s">
        <v>7173</v>
      </c>
    </row>
    <row r="13" spans="1:13">
      <c r="A13" s="12" t="s">
        <v>1272</v>
      </c>
      <c r="E13" s="10" t="s">
        <v>7396</v>
      </c>
    </row>
    <row r="14" spans="1:13">
      <c r="A14" s="12" t="s">
        <v>1334</v>
      </c>
      <c r="E14" s="9" t="s">
        <v>7164</v>
      </c>
    </row>
    <row r="15" spans="1:13">
      <c r="A15" s="12" t="s">
        <v>1331</v>
      </c>
    </row>
    <row r="16" spans="1:13">
      <c r="A16" s="12" t="s">
        <v>1273</v>
      </c>
    </row>
    <row r="17" spans="1:1">
      <c r="A17" s="12" t="s">
        <v>1274</v>
      </c>
    </row>
    <row r="18" spans="1:1">
      <c r="A18" s="12" t="s">
        <v>1345</v>
      </c>
    </row>
    <row r="19" spans="1:1">
      <c r="A19" s="12" t="s">
        <v>1275</v>
      </c>
    </row>
    <row r="20" spans="1:1">
      <c r="A20" s="12" t="s">
        <v>1276</v>
      </c>
    </row>
    <row r="21" spans="1:1">
      <c r="A21" s="12" t="s">
        <v>1277</v>
      </c>
    </row>
    <row r="22" spans="1:1">
      <c r="A22" s="12" t="s">
        <v>1278</v>
      </c>
    </row>
    <row r="23" spans="1:1">
      <c r="A23" s="12" t="s">
        <v>1279</v>
      </c>
    </row>
    <row r="24" spans="1:1">
      <c r="A24" s="12" t="s">
        <v>1280</v>
      </c>
    </row>
    <row r="25" spans="1:1">
      <c r="A25" s="12" t="s">
        <v>1281</v>
      </c>
    </row>
    <row r="26" spans="1:1">
      <c r="A26" s="12" t="s">
        <v>1282</v>
      </c>
    </row>
    <row r="27" spans="1:1">
      <c r="A27" s="12" t="s">
        <v>1283</v>
      </c>
    </row>
    <row r="28" spans="1:1">
      <c r="A28" s="12" t="s">
        <v>1284</v>
      </c>
    </row>
    <row r="29" spans="1:1">
      <c r="A29" s="12" t="s">
        <v>1332</v>
      </c>
    </row>
    <row r="30" spans="1:1">
      <c r="A30" s="12" t="s">
        <v>1343</v>
      </c>
    </row>
    <row r="31" spans="1:1">
      <c r="A31" s="12" t="s">
        <v>1285</v>
      </c>
    </row>
    <row r="32" spans="1:1">
      <c r="A32" s="12" t="s">
        <v>1286</v>
      </c>
    </row>
    <row r="33" spans="1:1">
      <c r="A33" s="12" t="s">
        <v>1346</v>
      </c>
    </row>
    <row r="34" spans="1:1">
      <c r="A34" s="12" t="s">
        <v>1287</v>
      </c>
    </row>
    <row r="35" spans="1:1">
      <c r="A35" s="12" t="s">
        <v>1288</v>
      </c>
    </row>
    <row r="36" spans="1:1">
      <c r="A36" s="12" t="s">
        <v>1289</v>
      </c>
    </row>
    <row r="37" spans="1:1">
      <c r="A37" s="12" t="s">
        <v>1290</v>
      </c>
    </row>
    <row r="38" spans="1:1">
      <c r="A38" s="12" t="s">
        <v>1291</v>
      </c>
    </row>
    <row r="39" spans="1:1">
      <c r="A39" s="12" t="s">
        <v>1292</v>
      </c>
    </row>
    <row r="40" spans="1:1">
      <c r="A40" s="12" t="s">
        <v>1293</v>
      </c>
    </row>
    <row r="41" spans="1:1">
      <c r="A41" s="12" t="s">
        <v>1294</v>
      </c>
    </row>
    <row r="42" spans="1:1">
      <c r="A42" s="12" t="s">
        <v>1333</v>
      </c>
    </row>
    <row r="43" spans="1:1">
      <c r="A43" s="12" t="s">
        <v>1338</v>
      </c>
    </row>
    <row r="44" spans="1:1">
      <c r="A44" s="12" t="s">
        <v>1295</v>
      </c>
    </row>
    <row r="45" spans="1:1">
      <c r="A45" s="12" t="s">
        <v>1296</v>
      </c>
    </row>
    <row r="46" spans="1:1">
      <c r="A46" s="12" t="s">
        <v>1297</v>
      </c>
    </row>
    <row r="47" spans="1:1">
      <c r="A47" s="12" t="s">
        <v>1336</v>
      </c>
    </row>
    <row r="48" spans="1:1">
      <c r="A48" s="12" t="s">
        <v>1298</v>
      </c>
    </row>
    <row r="49" spans="1:1">
      <c r="A49" s="12" t="s">
        <v>1339</v>
      </c>
    </row>
    <row r="50" spans="1:1">
      <c r="A50" s="12" t="s">
        <v>1299</v>
      </c>
    </row>
    <row r="51" spans="1:1">
      <c r="A51" s="12" t="s">
        <v>1300</v>
      </c>
    </row>
    <row r="52" spans="1:1">
      <c r="A52" s="12" t="s">
        <v>1329</v>
      </c>
    </row>
    <row r="53" spans="1:1">
      <c r="A53" s="12" t="s">
        <v>1301</v>
      </c>
    </row>
    <row r="54" spans="1:1">
      <c r="A54" s="12" t="s">
        <v>1302</v>
      </c>
    </row>
    <row r="55" spans="1:1">
      <c r="A55" s="12" t="s">
        <v>1303</v>
      </c>
    </row>
    <row r="56" spans="1:1">
      <c r="A56" s="12" t="s">
        <v>1340</v>
      </c>
    </row>
    <row r="57" spans="1:1">
      <c r="A57" s="12" t="s">
        <v>1304</v>
      </c>
    </row>
    <row r="58" spans="1:1">
      <c r="A58" s="12" t="s">
        <v>1341</v>
      </c>
    </row>
    <row r="59" spans="1:1">
      <c r="A59" s="12" t="s">
        <v>1305</v>
      </c>
    </row>
    <row r="60" spans="1:1">
      <c r="A60" s="12" t="s">
        <v>1306</v>
      </c>
    </row>
    <row r="61" spans="1:1">
      <c r="A61" s="12" t="s">
        <v>1330</v>
      </c>
    </row>
    <row r="62" spans="1:1">
      <c r="A62" s="12" t="s">
        <v>1307</v>
      </c>
    </row>
    <row r="63" spans="1:1">
      <c r="A63" s="12" t="s">
        <v>1308</v>
      </c>
    </row>
    <row r="64" spans="1:1">
      <c r="A64" s="12" t="s">
        <v>1309</v>
      </c>
    </row>
    <row r="65" spans="1:1">
      <c r="A65" s="12" t="s">
        <v>1310</v>
      </c>
    </row>
    <row r="66" spans="1:1">
      <c r="A66" s="43" t="s">
        <v>7327</v>
      </c>
    </row>
    <row r="67" spans="1:1">
      <c r="A67" s="43" t="s">
        <v>7265</v>
      </c>
    </row>
    <row r="68" spans="1:1">
      <c r="A68" s="12" t="s">
        <v>1311</v>
      </c>
    </row>
    <row r="69" spans="1:1">
      <c r="A69" s="12" t="s">
        <v>1312</v>
      </c>
    </row>
    <row r="70" spans="1:1">
      <c r="A70" s="12" t="s">
        <v>1313</v>
      </c>
    </row>
    <row r="71" spans="1:1">
      <c r="A71" s="12" t="s">
        <v>1335</v>
      </c>
    </row>
    <row r="72" spans="1:1">
      <c r="A72" s="12" t="s">
        <v>1314</v>
      </c>
    </row>
    <row r="73" spans="1:1">
      <c r="A73" s="12" t="s">
        <v>1315</v>
      </c>
    </row>
    <row r="74" spans="1:1">
      <c r="A74" s="12" t="s">
        <v>1316</v>
      </c>
    </row>
    <row r="75" spans="1:1">
      <c r="A75" s="12" t="s">
        <v>1317</v>
      </c>
    </row>
    <row r="76" spans="1:1">
      <c r="A76" s="12" t="s">
        <v>1318</v>
      </c>
    </row>
    <row r="77" spans="1:1">
      <c r="A77" s="12" t="s">
        <v>1328</v>
      </c>
    </row>
    <row r="78" spans="1:1">
      <c r="A78" s="12" t="s">
        <v>1319</v>
      </c>
    </row>
    <row r="79" spans="1:1">
      <c r="A79" s="12" t="s">
        <v>1320</v>
      </c>
    </row>
    <row r="80" spans="1:1">
      <c r="A80" s="12" t="s">
        <v>1321</v>
      </c>
    </row>
    <row r="81" spans="1:1">
      <c r="A81" s="12" t="s">
        <v>1322</v>
      </c>
    </row>
    <row r="82" spans="1:1">
      <c r="A82" s="12" t="s">
        <v>1323</v>
      </c>
    </row>
    <row r="83" spans="1:1">
      <c r="A83" s="12" t="s">
        <v>1324</v>
      </c>
    </row>
    <row r="84" spans="1:1">
      <c r="A84" s="12" t="s">
        <v>1325</v>
      </c>
    </row>
    <row r="85" spans="1:1">
      <c r="A85" s="12" t="s">
        <v>1326</v>
      </c>
    </row>
  </sheetData>
  <sheetProtection password="CC3D" sheet="1" objects="1" scenarios="1"/>
  <sortState ref="A3:A83">
    <sortCondition ref="A83"/>
  </sortState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277"/>
  <sheetViews>
    <sheetView showGridLines="0" zoomScale="80" zoomScaleNormal="80" workbookViewId="0">
      <pane xSplit="7" ySplit="1" topLeftCell="H293" activePane="bottomRight" state="frozen"/>
      <selection activeCell="S1" sqref="S1"/>
      <selection pane="topRight" activeCell="S1" sqref="S1"/>
      <selection pane="bottomLeft" activeCell="S1" sqref="S1"/>
      <selection pane="bottomRight" activeCell="A318" sqref="A318"/>
    </sheetView>
  </sheetViews>
  <sheetFormatPr defaultColWidth="8.85546875" defaultRowHeight="12.75"/>
  <cols>
    <col min="1" max="1" width="4.28515625" style="180" customWidth="1"/>
    <col min="2" max="2" width="11.5703125" style="181" customWidth="1"/>
    <col min="3" max="3" width="12.5703125" style="181" customWidth="1"/>
    <col min="4" max="4" width="16" style="181" customWidth="1"/>
    <col min="5" max="5" width="12.85546875" style="181" customWidth="1"/>
    <col min="6" max="6" width="18.140625" style="180" customWidth="1"/>
    <col min="7" max="7" width="6.42578125" style="180" hidden="1" customWidth="1"/>
    <col min="8" max="8" width="15.140625" style="180" customWidth="1"/>
    <col min="9" max="9" width="4.7109375" style="180" hidden="1" customWidth="1"/>
    <col min="10" max="10" width="25.5703125" style="180" customWidth="1"/>
    <col min="11" max="11" width="13.85546875" style="181" customWidth="1"/>
    <col min="12" max="12" width="12.85546875" style="181" customWidth="1"/>
    <col min="13" max="13" width="15.5703125" style="181" customWidth="1"/>
    <col min="14" max="15" width="10.85546875" style="185" customWidth="1"/>
    <col min="16" max="16" width="8.28515625" style="180" customWidth="1"/>
    <col min="17" max="17" width="14.42578125" style="180" customWidth="1"/>
    <col min="18" max="18" width="12.5703125" style="180" customWidth="1"/>
    <col min="19" max="19" width="11.85546875" style="180" customWidth="1"/>
    <col min="20" max="20" width="25.7109375" style="180" customWidth="1"/>
    <col min="21" max="21" width="16.42578125" style="180" customWidth="1"/>
    <col min="22" max="22" width="18" style="180" customWidth="1"/>
    <col min="23" max="23" width="16" style="180" customWidth="1"/>
    <col min="24" max="24" width="14.7109375" style="180" customWidth="1"/>
    <col min="25" max="25" width="26.85546875" style="180" customWidth="1"/>
    <col min="26" max="16384" width="8.85546875" style="180"/>
  </cols>
  <sheetData>
    <row r="1" spans="1:25" s="211" customFormat="1" ht="54" customHeight="1">
      <c r="A1" s="202" t="s">
        <v>7174</v>
      </c>
      <c r="B1" s="203" t="s">
        <v>7176</v>
      </c>
      <c r="C1" s="203" t="s">
        <v>7177</v>
      </c>
      <c r="D1" s="203" t="s">
        <v>7178</v>
      </c>
      <c r="E1" s="204" t="s">
        <v>7211</v>
      </c>
      <c r="F1" s="205" t="s">
        <v>7179</v>
      </c>
      <c r="G1" s="206" t="s">
        <v>375</v>
      </c>
      <c r="H1" s="206" t="s">
        <v>373</v>
      </c>
      <c r="I1" s="207" t="s">
        <v>376</v>
      </c>
      <c r="J1" s="208" t="s">
        <v>7180</v>
      </c>
      <c r="K1" s="209" t="s">
        <v>7181</v>
      </c>
      <c r="L1" s="209" t="s">
        <v>7182</v>
      </c>
      <c r="M1" s="209" t="s">
        <v>7183</v>
      </c>
      <c r="N1" s="210" t="s">
        <v>7335</v>
      </c>
      <c r="O1" s="210" t="s">
        <v>7185</v>
      </c>
      <c r="P1" s="200" t="s">
        <v>7186</v>
      </c>
      <c r="Q1" s="200" t="s">
        <v>7187</v>
      </c>
      <c r="R1" s="200" t="s">
        <v>7188</v>
      </c>
      <c r="S1" s="200" t="s">
        <v>7189</v>
      </c>
      <c r="T1" s="200" t="s">
        <v>7289</v>
      </c>
      <c r="U1" s="200" t="s">
        <v>7336</v>
      </c>
      <c r="V1" s="200" t="s">
        <v>7319</v>
      </c>
      <c r="W1" s="200" t="s">
        <v>7320</v>
      </c>
      <c r="X1" s="200" t="s">
        <v>7371</v>
      </c>
      <c r="Y1" s="201" t="s">
        <v>7160</v>
      </c>
    </row>
    <row r="2" spans="1:25" s="181" customFormat="1" ht="12.75" customHeight="1">
      <c r="A2" s="193">
        <v>1</v>
      </c>
      <c r="B2" s="263">
        <v>42005</v>
      </c>
      <c r="C2" s="264" t="s">
        <v>1289</v>
      </c>
      <c r="D2" s="264" t="s">
        <v>1251</v>
      </c>
      <c r="E2" s="372"/>
      <c r="F2" s="372" t="s">
        <v>7082</v>
      </c>
      <c r="G2" s="46" t="str">
        <f>IF(F2&lt;&gt;"",LOOKUP(F2,Governorate,data!$E$2:$E$19),"")</f>
        <v>IQ-G10</v>
      </c>
      <c r="H2" s="372" t="s">
        <v>7083</v>
      </c>
      <c r="I2" s="46" t="str">
        <f ca="1">IF(H2&lt;&gt;"",LOOKUP(H2,District2,data!$P$2:$P$19),"")</f>
        <v>IQ-D058</v>
      </c>
      <c r="J2" s="372" t="s">
        <v>1249</v>
      </c>
      <c r="K2" s="372" t="s">
        <v>1256</v>
      </c>
      <c r="L2" s="372" t="s">
        <v>7158</v>
      </c>
      <c r="M2" s="372" t="s">
        <v>1261</v>
      </c>
      <c r="N2" s="265">
        <v>250</v>
      </c>
      <c r="O2" s="47"/>
      <c r="P2" s="265">
        <v>250</v>
      </c>
      <c r="Q2" s="47">
        <v>0</v>
      </c>
      <c r="R2" s="47">
        <v>0</v>
      </c>
      <c r="S2" s="47">
        <v>0</v>
      </c>
      <c r="T2" s="47">
        <v>0</v>
      </c>
      <c r="U2" s="47">
        <v>0</v>
      </c>
      <c r="V2" s="47">
        <v>0</v>
      </c>
      <c r="W2" s="47">
        <v>0</v>
      </c>
      <c r="X2" s="47">
        <v>0</v>
      </c>
      <c r="Y2" s="47"/>
    </row>
    <row r="3" spans="1:25" ht="12.75" customHeight="1">
      <c r="A3" s="158">
        <v>2</v>
      </c>
      <c r="B3" s="59">
        <v>42005</v>
      </c>
      <c r="C3" s="372" t="s">
        <v>1289</v>
      </c>
      <c r="D3" s="372" t="s">
        <v>1251</v>
      </c>
      <c r="E3" s="372"/>
      <c r="F3" s="372" t="s">
        <v>7082</v>
      </c>
      <c r="G3" s="46" t="str">
        <f>IF(F3&lt;&gt;"",LOOKUP(F3,Governorate,data!$E$2:$E$19),"")</f>
        <v>IQ-G10</v>
      </c>
      <c r="H3" s="372" t="s">
        <v>7084</v>
      </c>
      <c r="I3" s="46" t="str">
        <f ca="1">IF(H3&lt;&gt;"",LOOKUP(H3,District2,data!$P$2:$P$19),"")</f>
        <v>IQ-D060</v>
      </c>
      <c r="J3" s="372" t="s">
        <v>1249</v>
      </c>
      <c r="K3" s="372" t="s">
        <v>1256</v>
      </c>
      <c r="L3" s="372" t="s">
        <v>7158</v>
      </c>
      <c r="M3" s="372" t="s">
        <v>1261</v>
      </c>
      <c r="N3" s="47">
        <v>700</v>
      </c>
      <c r="O3" s="47"/>
      <c r="P3" s="47">
        <v>700</v>
      </c>
      <c r="Q3" s="47">
        <v>0</v>
      </c>
      <c r="R3" s="47">
        <v>0</v>
      </c>
      <c r="S3" s="47">
        <v>0</v>
      </c>
      <c r="T3" s="47">
        <v>0</v>
      </c>
      <c r="U3" s="47">
        <v>0</v>
      </c>
      <c r="V3" s="47">
        <v>0</v>
      </c>
      <c r="W3" s="47">
        <v>0</v>
      </c>
      <c r="X3" s="47">
        <v>0</v>
      </c>
      <c r="Y3" s="47"/>
    </row>
    <row r="4" spans="1:25" ht="12.75" customHeight="1">
      <c r="A4" s="193">
        <v>3</v>
      </c>
      <c r="B4" s="369">
        <v>42005</v>
      </c>
      <c r="C4" s="372" t="s">
        <v>1273</v>
      </c>
      <c r="D4" s="372" t="s">
        <v>1248</v>
      </c>
      <c r="E4" s="372" t="s">
        <v>1345</v>
      </c>
      <c r="F4" s="372" t="s">
        <v>1347</v>
      </c>
      <c r="G4" s="46" t="str">
        <f>IF(F4&lt;&gt;"",LOOKUP(F4,Governorate,data!$E$2:$E$19),"")</f>
        <v>IQ-G08</v>
      </c>
      <c r="H4" s="372"/>
      <c r="I4" s="46" t="str">
        <f>IF(H4&lt;&gt;"",LOOKUP(H4,District2,data!$P$2:$P$19),"")</f>
        <v/>
      </c>
      <c r="J4" s="372"/>
      <c r="K4" s="365" t="s">
        <v>1256</v>
      </c>
      <c r="L4" s="372" t="s">
        <v>7158</v>
      </c>
      <c r="M4" s="372" t="s">
        <v>7125</v>
      </c>
      <c r="N4" s="186">
        <v>111</v>
      </c>
      <c r="O4" s="47"/>
      <c r="P4" s="47">
        <v>0</v>
      </c>
      <c r="Q4" s="47">
        <v>0</v>
      </c>
      <c r="R4" s="47">
        <v>0</v>
      </c>
      <c r="S4" s="47">
        <v>0</v>
      </c>
      <c r="T4" s="47">
        <v>0</v>
      </c>
      <c r="U4" s="47">
        <v>0</v>
      </c>
      <c r="V4" s="266">
        <v>24</v>
      </c>
      <c r="W4" s="47">
        <v>0</v>
      </c>
      <c r="X4" s="47">
        <v>0</v>
      </c>
      <c r="Y4" s="267"/>
    </row>
    <row r="5" spans="1:25" ht="12.75" customHeight="1">
      <c r="A5" s="193">
        <v>4</v>
      </c>
      <c r="B5" s="369">
        <v>42006</v>
      </c>
      <c r="C5" s="372" t="s">
        <v>1273</v>
      </c>
      <c r="D5" s="372" t="s">
        <v>1248</v>
      </c>
      <c r="E5" s="57"/>
      <c r="F5" s="372" t="s">
        <v>1347</v>
      </c>
      <c r="G5" s="46" t="str">
        <f>IF(F5&lt;&gt;"",LOOKUP(F5,Governorate,data!$E$2:$E$19),"")</f>
        <v>IQ-G08</v>
      </c>
      <c r="H5" s="372"/>
      <c r="I5" s="46" t="str">
        <f>IF(H5&lt;&gt;"",LOOKUP(H5,District2,data!$P$2:$P$19),"")</f>
        <v/>
      </c>
      <c r="J5" s="372"/>
      <c r="K5" s="365" t="s">
        <v>1256</v>
      </c>
      <c r="L5" s="372" t="s">
        <v>7158</v>
      </c>
      <c r="M5" s="372" t="s">
        <v>7125</v>
      </c>
      <c r="N5" s="186">
        <v>1078</v>
      </c>
      <c r="O5" s="47"/>
      <c r="P5" s="47">
        <v>0</v>
      </c>
      <c r="Q5" s="47">
        <v>2856</v>
      </c>
      <c r="R5" s="47">
        <v>0</v>
      </c>
      <c r="S5" s="47">
        <v>0</v>
      </c>
      <c r="T5" s="47">
        <v>0</v>
      </c>
      <c r="U5" s="47">
        <v>0</v>
      </c>
      <c r="V5" s="47">
        <v>0</v>
      </c>
      <c r="W5" s="47">
        <v>0</v>
      </c>
      <c r="X5" s="47">
        <v>0</v>
      </c>
      <c r="Y5" s="47"/>
    </row>
    <row r="6" spans="1:25" ht="12.75" customHeight="1">
      <c r="A6" s="158">
        <v>5</v>
      </c>
      <c r="B6" s="268">
        <v>42008</v>
      </c>
      <c r="C6" s="57" t="s">
        <v>1321</v>
      </c>
      <c r="D6" s="57" t="s">
        <v>1251</v>
      </c>
      <c r="E6" s="269" t="s">
        <v>7285</v>
      </c>
      <c r="F6" s="269" t="s">
        <v>7082</v>
      </c>
      <c r="G6" s="46"/>
      <c r="H6" s="269" t="s">
        <v>7316</v>
      </c>
      <c r="I6" s="46"/>
      <c r="J6" s="269" t="s">
        <v>7164</v>
      </c>
      <c r="K6" s="372" t="s">
        <v>1256</v>
      </c>
      <c r="L6" s="372" t="s">
        <v>7158</v>
      </c>
      <c r="M6" s="372" t="s">
        <v>1261</v>
      </c>
      <c r="N6" s="47">
        <v>50</v>
      </c>
      <c r="O6" s="47"/>
      <c r="P6" s="47">
        <v>0</v>
      </c>
      <c r="Q6" s="168">
        <v>0</v>
      </c>
      <c r="R6" s="168">
        <v>0</v>
      </c>
      <c r="S6" s="168">
        <v>0</v>
      </c>
      <c r="T6" s="166">
        <v>0</v>
      </c>
      <c r="U6" s="168">
        <v>0</v>
      </c>
      <c r="V6" s="168">
        <v>0</v>
      </c>
      <c r="W6" s="168">
        <v>50</v>
      </c>
      <c r="X6" s="168">
        <v>0</v>
      </c>
      <c r="Y6" s="47"/>
    </row>
    <row r="7" spans="1:25" ht="12.75" customHeight="1">
      <c r="A7" s="193">
        <v>6</v>
      </c>
      <c r="B7" s="268">
        <v>42008</v>
      </c>
      <c r="C7" s="57" t="s">
        <v>1321</v>
      </c>
      <c r="D7" s="57" t="s">
        <v>1251</v>
      </c>
      <c r="E7" s="269" t="s">
        <v>7285</v>
      </c>
      <c r="F7" s="269" t="s">
        <v>7082</v>
      </c>
      <c r="G7" s="46"/>
      <c r="H7" s="269" t="s">
        <v>7316</v>
      </c>
      <c r="I7" s="46"/>
      <c r="J7" s="269" t="s">
        <v>7164</v>
      </c>
      <c r="K7" s="372" t="s">
        <v>1256</v>
      </c>
      <c r="L7" s="372" t="s">
        <v>7158</v>
      </c>
      <c r="M7" s="372" t="s">
        <v>1261</v>
      </c>
      <c r="N7" s="47">
        <v>20</v>
      </c>
      <c r="O7" s="47"/>
      <c r="P7" s="47">
        <v>0</v>
      </c>
      <c r="Q7" s="168">
        <v>0</v>
      </c>
      <c r="R7" s="168">
        <v>0</v>
      </c>
      <c r="S7" s="168">
        <v>0</v>
      </c>
      <c r="T7" s="166">
        <v>0</v>
      </c>
      <c r="U7" s="168">
        <v>0</v>
      </c>
      <c r="V7" s="168">
        <v>0</v>
      </c>
      <c r="W7" s="168">
        <v>20</v>
      </c>
      <c r="X7" s="168">
        <v>0</v>
      </c>
      <c r="Y7" s="47"/>
    </row>
    <row r="8" spans="1:25" ht="12.75" customHeight="1">
      <c r="A8" s="158">
        <v>7</v>
      </c>
      <c r="B8" s="224">
        <v>42010</v>
      </c>
      <c r="C8" s="57" t="s">
        <v>1289</v>
      </c>
      <c r="D8" s="57" t="s">
        <v>1251</v>
      </c>
      <c r="E8" s="57"/>
      <c r="F8" s="372" t="s">
        <v>1347</v>
      </c>
      <c r="G8" s="46" t="str">
        <f>IF(F8&lt;&gt;"",LOOKUP(F8,Governorate,data!$E$2:$E$19),"")</f>
        <v>IQ-G08</v>
      </c>
      <c r="H8" s="372" t="s">
        <v>7091</v>
      </c>
      <c r="I8" s="46" t="str">
        <f ca="1">IF(H8&lt;&gt;"",LOOKUP(H8,District2,data!$P$2:$P$19),"")</f>
        <v>IQ-D049</v>
      </c>
      <c r="J8" s="372" t="s">
        <v>1249</v>
      </c>
      <c r="K8" s="372" t="s">
        <v>1256</v>
      </c>
      <c r="L8" s="372" t="s">
        <v>7158</v>
      </c>
      <c r="M8" s="372" t="s">
        <v>1261</v>
      </c>
      <c r="N8" s="47">
        <v>500</v>
      </c>
      <c r="O8" s="47"/>
      <c r="P8" s="47">
        <v>0</v>
      </c>
      <c r="Q8" s="47">
        <v>0</v>
      </c>
      <c r="R8" s="47">
        <v>0</v>
      </c>
      <c r="S8" s="47">
        <v>500</v>
      </c>
      <c r="T8" s="47">
        <v>0</v>
      </c>
      <c r="U8" s="168">
        <v>0</v>
      </c>
      <c r="V8" s="168">
        <v>0</v>
      </c>
      <c r="W8" s="168">
        <v>0</v>
      </c>
      <c r="X8" s="168">
        <v>0</v>
      </c>
      <c r="Y8" s="47"/>
    </row>
    <row r="9" spans="1:25" ht="12.75" customHeight="1">
      <c r="A9" s="193">
        <v>8</v>
      </c>
      <c r="B9" s="341">
        <v>42011</v>
      </c>
      <c r="C9" s="57" t="s">
        <v>1304</v>
      </c>
      <c r="D9" s="57" t="s">
        <v>1250</v>
      </c>
      <c r="E9" s="57"/>
      <c r="F9" s="358" t="s">
        <v>7101</v>
      </c>
      <c r="G9" s="46" t="str">
        <f>IF(F9&lt;&gt;"",LOOKUP(F9,Governorate,data!$E$2:$E$19),"")</f>
        <v>IQ-G07</v>
      </c>
      <c r="H9" s="358" t="s">
        <v>7122</v>
      </c>
      <c r="I9" s="46" t="str">
        <f ca="1">IF(H9&lt;&gt;"",LOOKUP(H9,District2,data!$P$2:$P$19),"")</f>
        <v>IQ-D041</v>
      </c>
      <c r="J9" s="358" t="s">
        <v>7173</v>
      </c>
      <c r="K9" s="358" t="s">
        <v>1256</v>
      </c>
      <c r="L9" s="90" t="s">
        <v>7159</v>
      </c>
      <c r="M9" s="358" t="s">
        <v>7125</v>
      </c>
      <c r="N9" s="91">
        <v>96</v>
      </c>
      <c r="O9" s="91">
        <v>630</v>
      </c>
      <c r="P9" s="219"/>
      <c r="Q9" s="219"/>
      <c r="R9" s="219"/>
      <c r="S9" s="219"/>
      <c r="T9" s="219"/>
      <c r="U9" s="219"/>
      <c r="V9" s="219"/>
      <c r="W9" s="219"/>
      <c r="X9" s="219"/>
      <c r="Y9" s="270" t="s">
        <v>7159</v>
      </c>
    </row>
    <row r="10" spans="1:25" ht="12.75" customHeight="1">
      <c r="A10" s="193">
        <v>9</v>
      </c>
      <c r="B10" s="268">
        <v>42011</v>
      </c>
      <c r="C10" s="57" t="s">
        <v>1321</v>
      </c>
      <c r="D10" s="57" t="s">
        <v>1251</v>
      </c>
      <c r="E10" s="269" t="s">
        <v>7285</v>
      </c>
      <c r="F10" s="269" t="s">
        <v>7101</v>
      </c>
      <c r="G10" s="46"/>
      <c r="H10" s="269" t="s">
        <v>7300</v>
      </c>
      <c r="I10" s="46"/>
      <c r="J10" s="269" t="s">
        <v>7164</v>
      </c>
      <c r="K10" s="372" t="s">
        <v>1256</v>
      </c>
      <c r="L10" s="372" t="s">
        <v>7158</v>
      </c>
      <c r="M10" s="372" t="s">
        <v>1261</v>
      </c>
      <c r="N10" s="47">
        <v>35</v>
      </c>
      <c r="O10" s="47"/>
      <c r="P10" s="47">
        <v>0</v>
      </c>
      <c r="Q10" s="168">
        <v>0</v>
      </c>
      <c r="R10" s="168">
        <v>0</v>
      </c>
      <c r="S10" s="168">
        <v>0</v>
      </c>
      <c r="T10" s="166">
        <v>0</v>
      </c>
      <c r="U10" s="168">
        <v>0</v>
      </c>
      <c r="V10" s="168">
        <v>0</v>
      </c>
      <c r="W10" s="168">
        <v>35</v>
      </c>
      <c r="X10" s="168">
        <v>0</v>
      </c>
      <c r="Y10" s="47"/>
    </row>
    <row r="11" spans="1:25" ht="12.75" customHeight="1">
      <c r="A11" s="158">
        <v>10</v>
      </c>
      <c r="B11" s="268">
        <v>42012</v>
      </c>
      <c r="C11" s="57" t="s">
        <v>1321</v>
      </c>
      <c r="D11" s="57" t="s">
        <v>1251</v>
      </c>
      <c r="E11" s="269" t="s">
        <v>7285</v>
      </c>
      <c r="F11" s="269" t="s">
        <v>7101</v>
      </c>
      <c r="G11" s="46"/>
      <c r="H11" s="269" t="s">
        <v>7299</v>
      </c>
      <c r="I11" s="46"/>
      <c r="J11" s="269" t="s">
        <v>7167</v>
      </c>
      <c r="K11" s="372" t="s">
        <v>1256</v>
      </c>
      <c r="L11" s="372" t="s">
        <v>7158</v>
      </c>
      <c r="M11" s="372" t="s">
        <v>1261</v>
      </c>
      <c r="N11" s="47">
        <v>37</v>
      </c>
      <c r="O11" s="47"/>
      <c r="P11" s="47">
        <v>0</v>
      </c>
      <c r="Q11" s="168">
        <v>0</v>
      </c>
      <c r="R11" s="168">
        <v>0</v>
      </c>
      <c r="S11" s="168">
        <v>0</v>
      </c>
      <c r="T11" s="166">
        <v>0</v>
      </c>
      <c r="U11" s="168">
        <v>0</v>
      </c>
      <c r="V11" s="168">
        <v>1</v>
      </c>
      <c r="W11" s="168">
        <v>0</v>
      </c>
      <c r="X11" s="168">
        <v>0</v>
      </c>
      <c r="Y11" s="47"/>
    </row>
    <row r="12" spans="1:25" s="184" customFormat="1" ht="12.75" customHeight="1">
      <c r="A12" s="193">
        <v>11</v>
      </c>
      <c r="B12" s="268">
        <v>42012</v>
      </c>
      <c r="C12" s="57" t="s">
        <v>1321</v>
      </c>
      <c r="D12" s="57" t="s">
        <v>1251</v>
      </c>
      <c r="E12" s="271" t="s">
        <v>1279</v>
      </c>
      <c r="F12" s="269" t="s">
        <v>7095</v>
      </c>
      <c r="G12" s="46"/>
      <c r="H12" s="269" t="s">
        <v>7307</v>
      </c>
      <c r="I12" s="46"/>
      <c r="J12" s="269" t="s">
        <v>1262</v>
      </c>
      <c r="K12" s="372" t="s">
        <v>1256</v>
      </c>
      <c r="L12" s="372" t="s">
        <v>7158</v>
      </c>
      <c r="M12" s="372" t="s">
        <v>1261</v>
      </c>
      <c r="N12" s="47">
        <v>1</v>
      </c>
      <c r="O12" s="47"/>
      <c r="P12" s="47">
        <v>1</v>
      </c>
      <c r="Q12" s="168">
        <v>0</v>
      </c>
      <c r="R12" s="168">
        <v>0</v>
      </c>
      <c r="S12" s="168">
        <v>0</v>
      </c>
      <c r="T12" s="166">
        <v>0</v>
      </c>
      <c r="U12" s="168">
        <v>0</v>
      </c>
      <c r="V12" s="168">
        <v>0</v>
      </c>
      <c r="W12" s="168">
        <v>0</v>
      </c>
      <c r="X12" s="168">
        <v>0</v>
      </c>
      <c r="Y12" s="47"/>
    </row>
    <row r="13" spans="1:25" ht="12.75" customHeight="1">
      <c r="A13" s="158">
        <v>12</v>
      </c>
      <c r="B13" s="268">
        <v>42014</v>
      </c>
      <c r="C13" s="57" t="s">
        <v>1321</v>
      </c>
      <c r="D13" s="57" t="s">
        <v>1251</v>
      </c>
      <c r="E13" s="269" t="s">
        <v>7285</v>
      </c>
      <c r="F13" s="269" t="s">
        <v>7082</v>
      </c>
      <c r="G13" s="46"/>
      <c r="H13" s="269" t="s">
        <v>7315</v>
      </c>
      <c r="I13" s="46"/>
      <c r="J13" s="269" t="s">
        <v>7164</v>
      </c>
      <c r="K13" s="372" t="s">
        <v>1256</v>
      </c>
      <c r="L13" s="372" t="s">
        <v>7158</v>
      </c>
      <c r="M13" s="372" t="s">
        <v>1261</v>
      </c>
      <c r="N13" s="47">
        <v>76</v>
      </c>
      <c r="O13" s="47"/>
      <c r="P13" s="47">
        <v>0</v>
      </c>
      <c r="Q13" s="168">
        <v>0</v>
      </c>
      <c r="R13" s="168">
        <v>0</v>
      </c>
      <c r="S13" s="168">
        <v>0</v>
      </c>
      <c r="T13" s="166">
        <v>0</v>
      </c>
      <c r="U13" s="168">
        <v>0</v>
      </c>
      <c r="V13" s="168">
        <v>0</v>
      </c>
      <c r="W13" s="168">
        <v>76</v>
      </c>
      <c r="X13" s="168">
        <v>0</v>
      </c>
      <c r="Y13" s="47"/>
    </row>
    <row r="14" spans="1:25" ht="12.75" customHeight="1">
      <c r="A14" s="193">
        <v>13</v>
      </c>
      <c r="B14" s="268">
        <v>42014</v>
      </c>
      <c r="C14" s="57" t="s">
        <v>1321</v>
      </c>
      <c r="D14" s="57" t="s">
        <v>1251</v>
      </c>
      <c r="E14" s="269" t="s">
        <v>1293</v>
      </c>
      <c r="F14" s="269" t="s">
        <v>7108</v>
      </c>
      <c r="G14" s="46"/>
      <c r="H14" s="269" t="s">
        <v>7317</v>
      </c>
      <c r="I14" s="46"/>
      <c r="J14" s="269" t="s">
        <v>7168</v>
      </c>
      <c r="K14" s="372" t="s">
        <v>1256</v>
      </c>
      <c r="L14" s="372" t="s">
        <v>7158</v>
      </c>
      <c r="M14" s="372" t="s">
        <v>1261</v>
      </c>
      <c r="N14" s="47">
        <v>835</v>
      </c>
      <c r="O14" s="47"/>
      <c r="P14" s="47">
        <v>0</v>
      </c>
      <c r="Q14" s="168">
        <v>0</v>
      </c>
      <c r="R14" s="168">
        <v>0</v>
      </c>
      <c r="S14" s="168">
        <v>0</v>
      </c>
      <c r="T14" s="166">
        <v>0</v>
      </c>
      <c r="U14" s="168">
        <v>0</v>
      </c>
      <c r="V14" s="168">
        <v>141</v>
      </c>
      <c r="W14" s="168">
        <v>0</v>
      </c>
      <c r="X14" s="168">
        <v>0</v>
      </c>
      <c r="Y14" s="47"/>
    </row>
    <row r="15" spans="1:25" ht="12.75" customHeight="1">
      <c r="A15" s="193">
        <v>14</v>
      </c>
      <c r="B15" s="268">
        <v>42014</v>
      </c>
      <c r="C15" s="57" t="s">
        <v>1321</v>
      </c>
      <c r="D15" s="57" t="s">
        <v>1251</v>
      </c>
      <c r="E15" s="269" t="s">
        <v>1293</v>
      </c>
      <c r="F15" s="269" t="s">
        <v>7089</v>
      </c>
      <c r="G15" s="46"/>
      <c r="H15" s="269" t="s">
        <v>7317</v>
      </c>
      <c r="I15" s="46"/>
      <c r="J15" s="269" t="s">
        <v>7168</v>
      </c>
      <c r="K15" s="372" t="s">
        <v>1256</v>
      </c>
      <c r="L15" s="372" t="s">
        <v>7158</v>
      </c>
      <c r="M15" s="372" t="s">
        <v>1261</v>
      </c>
      <c r="N15" s="47">
        <v>1739</v>
      </c>
      <c r="O15" s="47"/>
      <c r="P15" s="47">
        <v>0</v>
      </c>
      <c r="Q15" s="168">
        <v>0</v>
      </c>
      <c r="R15" s="168">
        <v>0</v>
      </c>
      <c r="S15" s="168">
        <v>0</v>
      </c>
      <c r="T15" s="166">
        <v>0</v>
      </c>
      <c r="U15" s="168">
        <v>0</v>
      </c>
      <c r="V15" s="168">
        <v>340</v>
      </c>
      <c r="W15" s="168">
        <v>0</v>
      </c>
      <c r="X15" s="168">
        <v>0</v>
      </c>
      <c r="Y15" s="47"/>
    </row>
    <row r="16" spans="1:25" ht="12.75" customHeight="1">
      <c r="A16" s="158">
        <v>15</v>
      </c>
      <c r="B16" s="341">
        <v>42016</v>
      </c>
      <c r="C16" s="57" t="s">
        <v>1304</v>
      </c>
      <c r="D16" s="57" t="s">
        <v>1250</v>
      </c>
      <c r="E16" s="372"/>
      <c r="F16" s="358" t="s">
        <v>7089</v>
      </c>
      <c r="G16" s="46" t="str">
        <f>IF(F16&lt;&gt;"",LOOKUP(F16,Governorate,data!$E$2:$E$19),"")</f>
        <v>IQ-G17</v>
      </c>
      <c r="H16" s="358" t="s">
        <v>7090</v>
      </c>
      <c r="I16" s="46" t="str">
        <f ca="1">IF(H16&lt;&gt;"",LOOKUP(H16,District2,data!$P$2:$P$19),"")</f>
        <v>IQ-D100</v>
      </c>
      <c r="J16" s="358" t="s">
        <v>7173</v>
      </c>
      <c r="K16" s="358" t="s">
        <v>1256</v>
      </c>
      <c r="L16" s="90" t="s">
        <v>7159</v>
      </c>
      <c r="M16" s="358" t="s">
        <v>7125</v>
      </c>
      <c r="N16" s="91">
        <v>300</v>
      </c>
      <c r="O16" s="91">
        <v>630</v>
      </c>
      <c r="P16" s="219"/>
      <c r="Q16" s="219"/>
      <c r="R16" s="219"/>
      <c r="S16" s="219"/>
      <c r="T16" s="219"/>
      <c r="U16" s="219"/>
      <c r="V16" s="219"/>
      <c r="W16" s="219"/>
      <c r="X16" s="219"/>
      <c r="Y16" s="270" t="s">
        <v>7159</v>
      </c>
    </row>
    <row r="17" spans="1:25" ht="12.75" customHeight="1">
      <c r="A17" s="193">
        <v>16</v>
      </c>
      <c r="B17" s="342">
        <v>42023</v>
      </c>
      <c r="C17" s="57" t="s">
        <v>1304</v>
      </c>
      <c r="D17" s="57" t="s">
        <v>1250</v>
      </c>
      <c r="E17" s="57"/>
      <c r="F17" s="358" t="s">
        <v>7101</v>
      </c>
      <c r="G17" s="46" t="str">
        <f>IF(F17&lt;&gt;"",LOOKUP(F17,Governorate,data!$E$2:$E$19),"")</f>
        <v>IQ-G07</v>
      </c>
      <c r="H17" s="358" t="s">
        <v>7102</v>
      </c>
      <c r="I17" s="46" t="str">
        <f ca="1">IF(H17&lt;&gt;"",LOOKUP(H17,District2,data!$P$2:$P$19),"")</f>
        <v>IQ-D044</v>
      </c>
      <c r="J17" s="358" t="s">
        <v>7173</v>
      </c>
      <c r="K17" s="358" t="s">
        <v>1256</v>
      </c>
      <c r="L17" s="90" t="s">
        <v>7159</v>
      </c>
      <c r="M17" s="358" t="s">
        <v>7125</v>
      </c>
      <c r="N17" s="91">
        <v>54</v>
      </c>
      <c r="O17" s="91">
        <v>630</v>
      </c>
      <c r="P17" s="219"/>
      <c r="Q17" s="219"/>
      <c r="R17" s="219"/>
      <c r="S17" s="219"/>
      <c r="T17" s="219"/>
      <c r="U17" s="219"/>
      <c r="V17" s="219"/>
      <c r="W17" s="219"/>
      <c r="X17" s="219"/>
      <c r="Y17" s="270" t="s">
        <v>7159</v>
      </c>
    </row>
    <row r="18" spans="1:25" ht="12.75" customHeight="1">
      <c r="A18" s="158">
        <v>17</v>
      </c>
      <c r="B18" s="341">
        <v>42024</v>
      </c>
      <c r="C18" s="57" t="s">
        <v>1304</v>
      </c>
      <c r="D18" s="57" t="s">
        <v>1250</v>
      </c>
      <c r="E18" s="372"/>
      <c r="F18" s="358" t="s">
        <v>7101</v>
      </c>
      <c r="G18" s="46" t="str">
        <f>IF(F18&lt;&gt;"",LOOKUP(F18,Governorate,data!$E$2:$E$19),"")</f>
        <v>IQ-G07</v>
      </c>
      <c r="H18" s="358" t="s">
        <v>7102</v>
      </c>
      <c r="I18" s="46" t="str">
        <f ca="1">IF(H18&lt;&gt;"",LOOKUP(H18,District2,data!$P$2:$P$19),"")</f>
        <v>IQ-D044</v>
      </c>
      <c r="J18" s="358" t="s">
        <v>7173</v>
      </c>
      <c r="K18" s="358" t="s">
        <v>1256</v>
      </c>
      <c r="L18" s="90" t="s">
        <v>7159</v>
      </c>
      <c r="M18" s="358" t="s">
        <v>7125</v>
      </c>
      <c r="N18" s="91">
        <v>50</v>
      </c>
      <c r="O18" s="91">
        <v>630</v>
      </c>
      <c r="P18" s="219"/>
      <c r="Q18" s="219"/>
      <c r="R18" s="219"/>
      <c r="S18" s="219"/>
      <c r="T18" s="219"/>
      <c r="U18" s="219"/>
      <c r="V18" s="219"/>
      <c r="W18" s="219"/>
      <c r="X18" s="219"/>
      <c r="Y18" s="270" t="s">
        <v>7159</v>
      </c>
    </row>
    <row r="19" spans="1:25" ht="12.75" customHeight="1">
      <c r="A19" s="193">
        <v>18</v>
      </c>
      <c r="B19" s="268">
        <v>42026</v>
      </c>
      <c r="C19" s="57" t="s">
        <v>1321</v>
      </c>
      <c r="D19" s="57" t="s">
        <v>1251</v>
      </c>
      <c r="E19" s="269" t="s">
        <v>1293</v>
      </c>
      <c r="F19" s="269" t="s">
        <v>7101</v>
      </c>
      <c r="G19" s="46"/>
      <c r="H19" s="269" t="s">
        <v>7300</v>
      </c>
      <c r="I19" s="46"/>
      <c r="J19" s="269" t="s">
        <v>7164</v>
      </c>
      <c r="K19" s="372" t="s">
        <v>1256</v>
      </c>
      <c r="L19" s="372" t="s">
        <v>7158</v>
      </c>
      <c r="M19" s="372" t="s">
        <v>1261</v>
      </c>
      <c r="N19" s="47">
        <v>35</v>
      </c>
      <c r="O19" s="47"/>
      <c r="P19" s="47">
        <v>0</v>
      </c>
      <c r="Q19" s="168">
        <v>0</v>
      </c>
      <c r="R19" s="168">
        <v>0</v>
      </c>
      <c r="S19" s="168">
        <v>0</v>
      </c>
      <c r="T19" s="166">
        <v>0</v>
      </c>
      <c r="U19" s="168">
        <v>0</v>
      </c>
      <c r="V19" s="168">
        <v>0</v>
      </c>
      <c r="W19" s="168">
        <v>35</v>
      </c>
      <c r="X19" s="168">
        <v>0</v>
      </c>
      <c r="Y19" s="47"/>
    </row>
    <row r="20" spans="1:25" ht="12.75" customHeight="1">
      <c r="A20" s="193">
        <v>19</v>
      </c>
      <c r="B20" s="268">
        <v>42026</v>
      </c>
      <c r="C20" s="57" t="s">
        <v>1321</v>
      </c>
      <c r="D20" s="57" t="s">
        <v>1251</v>
      </c>
      <c r="E20" s="269" t="s">
        <v>1293</v>
      </c>
      <c r="F20" s="269" t="s">
        <v>7101</v>
      </c>
      <c r="G20" s="46"/>
      <c r="H20" s="269" t="s">
        <v>7300</v>
      </c>
      <c r="I20" s="46"/>
      <c r="J20" s="269" t="s">
        <v>7164</v>
      </c>
      <c r="K20" s="372" t="s">
        <v>1256</v>
      </c>
      <c r="L20" s="372" t="s">
        <v>7158</v>
      </c>
      <c r="M20" s="372" t="s">
        <v>1261</v>
      </c>
      <c r="N20" s="47">
        <v>25</v>
      </c>
      <c r="O20" s="47"/>
      <c r="P20" s="47">
        <v>0</v>
      </c>
      <c r="Q20" s="168">
        <v>0</v>
      </c>
      <c r="R20" s="168">
        <v>0</v>
      </c>
      <c r="S20" s="168">
        <v>0</v>
      </c>
      <c r="T20" s="166">
        <v>0</v>
      </c>
      <c r="U20" s="168">
        <v>0</v>
      </c>
      <c r="V20" s="168">
        <v>0</v>
      </c>
      <c r="W20" s="168">
        <v>25</v>
      </c>
      <c r="X20" s="168">
        <v>0</v>
      </c>
      <c r="Y20" s="47"/>
    </row>
    <row r="21" spans="1:25" ht="12.75" customHeight="1">
      <c r="A21" s="158">
        <v>20</v>
      </c>
      <c r="B21" s="268">
        <v>42026</v>
      </c>
      <c r="C21" s="57" t="s">
        <v>1321</v>
      </c>
      <c r="D21" s="57" t="s">
        <v>1251</v>
      </c>
      <c r="E21" s="271" t="s">
        <v>1279</v>
      </c>
      <c r="F21" s="269" t="s">
        <v>7095</v>
      </c>
      <c r="G21" s="46"/>
      <c r="H21" s="269" t="s">
        <v>7307</v>
      </c>
      <c r="I21" s="46"/>
      <c r="J21" s="269" t="s">
        <v>1262</v>
      </c>
      <c r="K21" s="372" t="s">
        <v>1256</v>
      </c>
      <c r="L21" s="372" t="s">
        <v>7158</v>
      </c>
      <c r="M21" s="372" t="s">
        <v>1261</v>
      </c>
      <c r="N21" s="47">
        <v>22</v>
      </c>
      <c r="O21" s="47"/>
      <c r="P21" s="47">
        <v>22</v>
      </c>
      <c r="Q21" s="168">
        <v>0</v>
      </c>
      <c r="R21" s="168">
        <v>0</v>
      </c>
      <c r="S21" s="168">
        <v>0</v>
      </c>
      <c r="T21" s="166">
        <v>0</v>
      </c>
      <c r="U21" s="168">
        <v>0</v>
      </c>
      <c r="V21" s="168">
        <v>0</v>
      </c>
      <c r="W21" s="168">
        <v>0</v>
      </c>
      <c r="X21" s="168">
        <v>0</v>
      </c>
      <c r="Y21" s="47"/>
    </row>
    <row r="22" spans="1:25" ht="12.75" customHeight="1">
      <c r="A22" s="193">
        <v>21</v>
      </c>
      <c r="B22" s="368">
        <v>42028</v>
      </c>
      <c r="C22" s="57" t="s">
        <v>1304</v>
      </c>
      <c r="D22" s="57" t="s">
        <v>1250</v>
      </c>
      <c r="E22" s="372"/>
      <c r="F22" s="366" t="s">
        <v>7101</v>
      </c>
      <c r="G22" s="187" t="str">
        <f>IF(F22&lt;&gt;"",LOOKUP(F22,Governorate,data!$E$2:$E$19),"")</f>
        <v>IQ-G07</v>
      </c>
      <c r="H22" s="366" t="s">
        <v>7102</v>
      </c>
      <c r="I22" s="187" t="str">
        <f ca="1">IF(H22&lt;&gt;"",LOOKUP(H22,District2,data!$P$2:$P$19),"")</f>
        <v>IQ-D044</v>
      </c>
      <c r="J22" s="366" t="s">
        <v>7169</v>
      </c>
      <c r="K22" s="366" t="s">
        <v>1256</v>
      </c>
      <c r="L22" s="372" t="s">
        <v>7158</v>
      </c>
      <c r="M22" s="366" t="s">
        <v>7125</v>
      </c>
      <c r="N22" s="47">
        <v>15</v>
      </c>
      <c r="O22" s="47">
        <v>2666</v>
      </c>
      <c r="P22" s="47">
        <v>0</v>
      </c>
      <c r="Q22" s="47">
        <v>0</v>
      </c>
      <c r="R22" s="47">
        <v>0</v>
      </c>
      <c r="S22" s="47">
        <v>0</v>
      </c>
      <c r="T22" s="47">
        <v>0</v>
      </c>
      <c r="U22" s="168">
        <v>0</v>
      </c>
      <c r="V22" s="272">
        <v>2</v>
      </c>
      <c r="W22" s="168">
        <v>0</v>
      </c>
      <c r="X22" s="168">
        <v>0</v>
      </c>
      <c r="Y22" s="267"/>
    </row>
    <row r="23" spans="1:25" ht="12.75" customHeight="1">
      <c r="A23" s="158">
        <v>22</v>
      </c>
      <c r="B23" s="59">
        <v>42030</v>
      </c>
      <c r="C23" s="372" t="s">
        <v>1289</v>
      </c>
      <c r="D23" s="372" t="s">
        <v>1251</v>
      </c>
      <c r="E23" s="372"/>
      <c r="F23" s="372" t="s">
        <v>7085</v>
      </c>
      <c r="G23" s="46" t="str">
        <f>IF(F23&lt;&gt;"",LOOKUP(F23,Governorate,data!$E$2:$E$19),"")</f>
        <v>IQ-G13</v>
      </c>
      <c r="H23" s="372" t="s">
        <v>7086</v>
      </c>
      <c r="I23" s="46" t="str">
        <f ca="1">IF(H23&lt;&gt;"",LOOKUP(H23,District2,data!$P$2:$P$19),"")</f>
        <v>IQ-D074</v>
      </c>
      <c r="J23" s="372" t="s">
        <v>1252</v>
      </c>
      <c r="K23" s="366" t="s">
        <v>1256</v>
      </c>
      <c r="L23" s="372" t="s">
        <v>7158</v>
      </c>
      <c r="M23" s="372" t="s">
        <v>1261</v>
      </c>
      <c r="N23" s="47">
        <v>300</v>
      </c>
      <c r="O23" s="47"/>
      <c r="P23" s="47">
        <v>300</v>
      </c>
      <c r="Q23" s="47">
        <v>0</v>
      </c>
      <c r="R23" s="47">
        <v>0</v>
      </c>
      <c r="S23" s="47">
        <v>0</v>
      </c>
      <c r="T23" s="47">
        <v>0</v>
      </c>
      <c r="U23" s="168">
        <v>0</v>
      </c>
      <c r="V23" s="168">
        <v>0</v>
      </c>
      <c r="W23" s="168">
        <v>0</v>
      </c>
      <c r="X23" s="168">
        <v>0</v>
      </c>
      <c r="Y23" s="47"/>
    </row>
    <row r="24" spans="1:25" ht="12.75" customHeight="1">
      <c r="A24" s="193">
        <v>23</v>
      </c>
      <c r="B24" s="342">
        <v>42030</v>
      </c>
      <c r="C24" s="57" t="s">
        <v>1304</v>
      </c>
      <c r="D24" s="57" t="s">
        <v>1250</v>
      </c>
      <c r="E24" s="57"/>
      <c r="F24" s="358" t="s">
        <v>7101</v>
      </c>
      <c r="G24" s="46" t="str">
        <f>IF(F24&lt;&gt;"",LOOKUP(F24,Governorate,data!$E$2:$E$19),"")</f>
        <v>IQ-G07</v>
      </c>
      <c r="H24" s="358" t="s">
        <v>7122</v>
      </c>
      <c r="I24" s="46" t="str">
        <f ca="1">IF(H24&lt;&gt;"",LOOKUP(H24,District2,data!$P$2:$P$19),"")</f>
        <v>IQ-D041</v>
      </c>
      <c r="J24" s="358" t="s">
        <v>7173</v>
      </c>
      <c r="K24" s="366" t="s">
        <v>1256</v>
      </c>
      <c r="L24" s="90" t="s">
        <v>7159</v>
      </c>
      <c r="M24" s="358" t="s">
        <v>7125</v>
      </c>
      <c r="N24" s="91">
        <v>50</v>
      </c>
      <c r="O24" s="91">
        <v>630</v>
      </c>
      <c r="P24" s="219"/>
      <c r="Q24" s="219"/>
      <c r="R24" s="219"/>
      <c r="S24" s="219"/>
      <c r="T24" s="219"/>
      <c r="U24" s="219"/>
      <c r="V24" s="219"/>
      <c r="W24" s="219"/>
      <c r="X24" s="219"/>
      <c r="Y24" s="270" t="s">
        <v>7159</v>
      </c>
    </row>
    <row r="25" spans="1:25" ht="12.75" customHeight="1">
      <c r="A25" s="193">
        <v>24</v>
      </c>
      <c r="B25" s="268">
        <v>42030</v>
      </c>
      <c r="C25" s="57" t="s">
        <v>1321</v>
      </c>
      <c r="D25" s="57" t="s">
        <v>1251</v>
      </c>
      <c r="E25" s="271" t="s">
        <v>1279</v>
      </c>
      <c r="F25" s="269" t="s">
        <v>7095</v>
      </c>
      <c r="G25" s="46"/>
      <c r="H25" s="269" t="s">
        <v>7307</v>
      </c>
      <c r="I25" s="46"/>
      <c r="J25" s="269" t="s">
        <v>1262</v>
      </c>
      <c r="K25" s="372" t="s">
        <v>1256</v>
      </c>
      <c r="L25" s="372" t="s">
        <v>7158</v>
      </c>
      <c r="M25" s="372" t="s">
        <v>1261</v>
      </c>
      <c r="N25" s="47">
        <v>4</v>
      </c>
      <c r="O25" s="47"/>
      <c r="P25" s="47">
        <v>4</v>
      </c>
      <c r="Q25" s="168">
        <v>0</v>
      </c>
      <c r="R25" s="168">
        <v>0</v>
      </c>
      <c r="S25" s="168">
        <v>0</v>
      </c>
      <c r="T25" s="166">
        <v>0</v>
      </c>
      <c r="U25" s="168">
        <v>0</v>
      </c>
      <c r="V25" s="168">
        <v>0</v>
      </c>
      <c r="W25" s="168">
        <v>0</v>
      </c>
      <c r="X25" s="168">
        <v>0</v>
      </c>
      <c r="Y25" s="47"/>
    </row>
    <row r="26" spans="1:25" ht="12.75" customHeight="1">
      <c r="A26" s="158">
        <v>25</v>
      </c>
      <c r="B26" s="268">
        <v>42030</v>
      </c>
      <c r="C26" s="57" t="s">
        <v>1321</v>
      </c>
      <c r="D26" s="57" t="s">
        <v>1251</v>
      </c>
      <c r="E26" s="271" t="s">
        <v>1279</v>
      </c>
      <c r="F26" s="269" t="s">
        <v>7095</v>
      </c>
      <c r="G26" s="46"/>
      <c r="H26" s="269" t="s">
        <v>7307</v>
      </c>
      <c r="I26" s="46"/>
      <c r="J26" s="269" t="s">
        <v>1262</v>
      </c>
      <c r="K26" s="372" t="s">
        <v>1256</v>
      </c>
      <c r="L26" s="372" t="s">
        <v>7158</v>
      </c>
      <c r="M26" s="372" t="s">
        <v>1261</v>
      </c>
      <c r="N26" s="192">
        <v>3</v>
      </c>
      <c r="O26" s="47"/>
      <c r="P26" s="47">
        <v>3</v>
      </c>
      <c r="Q26" s="168">
        <v>0</v>
      </c>
      <c r="R26" s="168">
        <v>0</v>
      </c>
      <c r="S26" s="168">
        <v>0</v>
      </c>
      <c r="T26" s="166">
        <v>0</v>
      </c>
      <c r="U26" s="168">
        <v>0</v>
      </c>
      <c r="V26" s="168">
        <v>0</v>
      </c>
      <c r="W26" s="168">
        <v>0</v>
      </c>
      <c r="X26" s="168">
        <v>0</v>
      </c>
      <c r="Y26" s="47"/>
    </row>
    <row r="27" spans="1:25" ht="12.75" customHeight="1">
      <c r="A27" s="193">
        <v>26</v>
      </c>
      <c r="B27" s="342">
        <v>42031</v>
      </c>
      <c r="C27" s="57" t="s">
        <v>1304</v>
      </c>
      <c r="D27" s="57" t="s">
        <v>1250</v>
      </c>
      <c r="E27" s="372"/>
      <c r="F27" s="358" t="s">
        <v>7101</v>
      </c>
      <c r="G27" s="46" t="str">
        <f>IF(F27&lt;&gt;"",LOOKUP(F27,Governorate,data!$E$2:$E$19),"")</f>
        <v>IQ-G07</v>
      </c>
      <c r="H27" s="358" t="s">
        <v>7102</v>
      </c>
      <c r="I27" s="46" t="str">
        <f ca="1">IF(H27&lt;&gt;"",LOOKUP(H27,District2,data!$P$2:$P$19),"")</f>
        <v>IQ-D044</v>
      </c>
      <c r="J27" s="358" t="s">
        <v>7173</v>
      </c>
      <c r="K27" s="366" t="s">
        <v>1256</v>
      </c>
      <c r="L27" s="90" t="s">
        <v>7159</v>
      </c>
      <c r="M27" s="358" t="s">
        <v>7125</v>
      </c>
      <c r="N27" s="91">
        <v>50</v>
      </c>
      <c r="O27" s="91">
        <v>630</v>
      </c>
      <c r="P27" s="219"/>
      <c r="Q27" s="219"/>
      <c r="R27" s="219"/>
      <c r="S27" s="219"/>
      <c r="T27" s="219"/>
      <c r="U27" s="219"/>
      <c r="V27" s="219"/>
      <c r="W27" s="219"/>
      <c r="X27" s="219"/>
      <c r="Y27" s="270" t="s">
        <v>7159</v>
      </c>
    </row>
    <row r="28" spans="1:25" ht="12.75" customHeight="1">
      <c r="A28" s="158">
        <v>27</v>
      </c>
      <c r="B28" s="342">
        <v>42031</v>
      </c>
      <c r="C28" s="57" t="s">
        <v>1304</v>
      </c>
      <c r="D28" s="57" t="s">
        <v>1250</v>
      </c>
      <c r="E28" s="372"/>
      <c r="F28" s="358" t="s">
        <v>7101</v>
      </c>
      <c r="G28" s="46" t="str">
        <f>IF(F28&lt;&gt;"",LOOKUP(F28,Governorate,data!$E$2:$E$19),"")</f>
        <v>IQ-G07</v>
      </c>
      <c r="H28" s="358" t="s">
        <v>7122</v>
      </c>
      <c r="I28" s="46" t="str">
        <f ca="1">IF(H28&lt;&gt;"",LOOKUP(H28,District2,data!$P$2:$P$19),"")</f>
        <v>IQ-D041</v>
      </c>
      <c r="J28" s="358" t="s">
        <v>7173</v>
      </c>
      <c r="K28" s="366" t="s">
        <v>1256</v>
      </c>
      <c r="L28" s="90" t="s">
        <v>7159</v>
      </c>
      <c r="M28" s="358" t="s">
        <v>7125</v>
      </c>
      <c r="N28" s="91">
        <v>50</v>
      </c>
      <c r="O28" s="91">
        <v>630</v>
      </c>
      <c r="P28" s="219"/>
      <c r="Q28" s="219"/>
      <c r="R28" s="219"/>
      <c r="S28" s="219"/>
      <c r="T28" s="219"/>
      <c r="U28" s="219"/>
      <c r="V28" s="219"/>
      <c r="W28" s="219"/>
      <c r="X28" s="219"/>
      <c r="Y28" s="270" t="s">
        <v>7159</v>
      </c>
    </row>
    <row r="29" spans="1:25" ht="12.75" customHeight="1">
      <c r="A29" s="193">
        <v>28</v>
      </c>
      <c r="B29" s="342">
        <v>42032</v>
      </c>
      <c r="C29" s="57" t="s">
        <v>1304</v>
      </c>
      <c r="D29" s="57" t="s">
        <v>1250</v>
      </c>
      <c r="E29" s="57"/>
      <c r="F29" s="358" t="s">
        <v>7101</v>
      </c>
      <c r="G29" s="46" t="str">
        <f>IF(F29&lt;&gt;"",LOOKUP(F29,Governorate,data!$E$2:$E$19),"")</f>
        <v>IQ-G07</v>
      </c>
      <c r="H29" s="358" t="s">
        <v>7102</v>
      </c>
      <c r="I29" s="46" t="str">
        <f ca="1">IF(H29&lt;&gt;"",LOOKUP(H29,District2,data!$P$2:$P$19),"")</f>
        <v>IQ-D044</v>
      </c>
      <c r="J29" s="358" t="s">
        <v>7173</v>
      </c>
      <c r="K29" s="366" t="s">
        <v>1256</v>
      </c>
      <c r="L29" s="90" t="s">
        <v>7159</v>
      </c>
      <c r="M29" s="358" t="s">
        <v>7125</v>
      </c>
      <c r="N29" s="91">
        <v>50</v>
      </c>
      <c r="O29" s="91">
        <v>630</v>
      </c>
      <c r="P29" s="219"/>
      <c r="Q29" s="219"/>
      <c r="R29" s="219"/>
      <c r="S29" s="219"/>
      <c r="T29" s="219"/>
      <c r="U29" s="219"/>
      <c r="V29" s="219"/>
      <c r="W29" s="219"/>
      <c r="X29" s="219"/>
      <c r="Y29" s="270" t="s">
        <v>7159</v>
      </c>
    </row>
    <row r="30" spans="1:25" ht="12.75" customHeight="1">
      <c r="A30" s="193">
        <v>29</v>
      </c>
      <c r="B30" s="342">
        <v>42033</v>
      </c>
      <c r="C30" s="57" t="s">
        <v>1304</v>
      </c>
      <c r="D30" s="57" t="s">
        <v>1250</v>
      </c>
      <c r="E30" s="372"/>
      <c r="F30" s="358" t="s">
        <v>7101</v>
      </c>
      <c r="G30" s="46" t="str">
        <f>IF(F30&lt;&gt;"",LOOKUP(F30,Governorate,data!$E$2:$E$19),"")</f>
        <v>IQ-G07</v>
      </c>
      <c r="H30" s="358" t="s">
        <v>7102</v>
      </c>
      <c r="I30" s="46" t="str">
        <f ca="1">IF(H30&lt;&gt;"",LOOKUP(H30,District2,data!$P$2:$P$19),"")</f>
        <v>IQ-D044</v>
      </c>
      <c r="J30" s="358" t="s">
        <v>7173</v>
      </c>
      <c r="K30" s="366" t="s">
        <v>1256</v>
      </c>
      <c r="L30" s="90" t="s">
        <v>7159</v>
      </c>
      <c r="M30" s="358" t="s">
        <v>7125</v>
      </c>
      <c r="N30" s="91">
        <v>50</v>
      </c>
      <c r="O30" s="91">
        <v>630</v>
      </c>
      <c r="P30" s="219"/>
      <c r="Q30" s="219"/>
      <c r="R30" s="219"/>
      <c r="S30" s="219"/>
      <c r="T30" s="219"/>
      <c r="U30" s="219"/>
      <c r="V30" s="219"/>
      <c r="W30" s="219"/>
      <c r="X30" s="219"/>
      <c r="Y30" s="270" t="s">
        <v>7159</v>
      </c>
    </row>
    <row r="31" spans="1:25" ht="12.75" customHeight="1">
      <c r="A31" s="158">
        <v>30</v>
      </c>
      <c r="B31" s="224">
        <v>42034</v>
      </c>
      <c r="C31" s="57" t="s">
        <v>1289</v>
      </c>
      <c r="D31" s="57" t="s">
        <v>1251</v>
      </c>
      <c r="E31" s="57"/>
      <c r="F31" s="372" t="s">
        <v>1349</v>
      </c>
      <c r="G31" s="46" t="str">
        <f>IF(F31&lt;&gt;"",LOOKUP(F31,Governorate,data!$E$2:$E$19),"")</f>
        <v>IQ-G01</v>
      </c>
      <c r="H31" s="372" t="s">
        <v>1350</v>
      </c>
      <c r="I31" s="46" t="str">
        <f ca="1">IF(H31&lt;&gt;"",LOOKUP(H31,District2,data!$P$2:$P$19),"")</f>
        <v>IQ-D007</v>
      </c>
      <c r="J31" s="372"/>
      <c r="K31" s="372" t="s">
        <v>1256</v>
      </c>
      <c r="L31" s="372" t="s">
        <v>7158</v>
      </c>
      <c r="M31" s="372" t="s">
        <v>1261</v>
      </c>
      <c r="N31" s="47">
        <v>135</v>
      </c>
      <c r="O31" s="47"/>
      <c r="P31" s="47">
        <v>135</v>
      </c>
      <c r="Q31" s="47">
        <v>0</v>
      </c>
      <c r="R31" s="47">
        <v>0</v>
      </c>
      <c r="S31" s="47">
        <v>0</v>
      </c>
      <c r="T31" s="47">
        <v>0</v>
      </c>
      <c r="U31" s="47">
        <v>0</v>
      </c>
      <c r="V31" s="47">
        <v>0</v>
      </c>
      <c r="W31" s="47">
        <v>0</v>
      </c>
      <c r="X31" s="47">
        <v>0</v>
      </c>
      <c r="Y31" s="47"/>
    </row>
    <row r="32" spans="1:25" ht="12.75" customHeight="1">
      <c r="A32" s="193">
        <v>31</v>
      </c>
      <c r="B32" s="195">
        <v>42034</v>
      </c>
      <c r="C32" s="372" t="s">
        <v>1289</v>
      </c>
      <c r="D32" s="372" t="s">
        <v>1251</v>
      </c>
      <c r="E32" s="372"/>
      <c r="F32" s="372" t="s">
        <v>7087</v>
      </c>
      <c r="G32" s="46" t="str">
        <f>IF(F32&lt;&gt;"",LOOKUP(F32,Governorate,data!$E$2:$E$19),"")</f>
        <v>IQ-G14</v>
      </c>
      <c r="H32" s="372" t="s">
        <v>7088</v>
      </c>
      <c r="I32" s="46" t="str">
        <f ca="1">IF(H32&lt;&gt;"",LOOKUP(H32,District2,data!$P$2:$P$19),"")</f>
        <v>IQ-D078</v>
      </c>
      <c r="J32" s="372"/>
      <c r="K32" s="372" t="s">
        <v>1256</v>
      </c>
      <c r="L32" s="372" t="s">
        <v>7158</v>
      </c>
      <c r="M32" s="372" t="s">
        <v>1261</v>
      </c>
      <c r="N32" s="47">
        <v>250</v>
      </c>
      <c r="O32" s="47"/>
      <c r="P32" s="47">
        <v>250</v>
      </c>
      <c r="Q32" s="47">
        <v>0</v>
      </c>
      <c r="R32" s="47">
        <v>0</v>
      </c>
      <c r="S32" s="47">
        <v>0</v>
      </c>
      <c r="T32" s="47">
        <v>0</v>
      </c>
      <c r="U32" s="47">
        <v>0</v>
      </c>
      <c r="V32" s="47">
        <v>0</v>
      </c>
      <c r="W32" s="47">
        <v>0</v>
      </c>
      <c r="X32" s="47">
        <v>0</v>
      </c>
      <c r="Y32" s="47"/>
    </row>
    <row r="33" spans="1:25" ht="12.75" customHeight="1">
      <c r="A33" s="158">
        <v>32</v>
      </c>
      <c r="B33" s="356">
        <v>42037</v>
      </c>
      <c r="C33" s="57" t="s">
        <v>1304</v>
      </c>
      <c r="D33" s="57" t="s">
        <v>1250</v>
      </c>
      <c r="E33" s="57"/>
      <c r="F33" s="358" t="s">
        <v>7089</v>
      </c>
      <c r="G33" s="46" t="str">
        <f>IF(F33&lt;&gt;"",LOOKUP(F33,Governorate,data!$E$2:$E$19),"")</f>
        <v>IQ-G17</v>
      </c>
      <c r="H33" s="358" t="s">
        <v>7090</v>
      </c>
      <c r="I33" s="46" t="str">
        <f ca="1">IF(H33&lt;&gt;"",LOOKUP(H33,District2,data!$P$2:$P$19),"")</f>
        <v>IQ-D100</v>
      </c>
      <c r="J33" s="358" t="s">
        <v>7173</v>
      </c>
      <c r="K33" s="372" t="s">
        <v>1256</v>
      </c>
      <c r="L33" s="90" t="s">
        <v>7159</v>
      </c>
      <c r="M33" s="358" t="s">
        <v>7125</v>
      </c>
      <c r="N33" s="91">
        <v>50</v>
      </c>
      <c r="O33" s="91">
        <v>630</v>
      </c>
      <c r="P33" s="219"/>
      <c r="Q33" s="219"/>
      <c r="R33" s="219"/>
      <c r="S33" s="219"/>
      <c r="T33" s="219"/>
      <c r="U33" s="219"/>
      <c r="V33" s="219"/>
      <c r="W33" s="219"/>
      <c r="X33" s="219"/>
      <c r="Y33" s="270" t="s">
        <v>7159</v>
      </c>
    </row>
    <row r="34" spans="1:25" ht="12.75" customHeight="1">
      <c r="A34" s="193">
        <v>33</v>
      </c>
      <c r="B34" s="341">
        <v>42039</v>
      </c>
      <c r="C34" s="57" t="s">
        <v>1304</v>
      </c>
      <c r="D34" s="57" t="s">
        <v>1250</v>
      </c>
      <c r="E34" s="372"/>
      <c r="F34" s="358" t="s">
        <v>7101</v>
      </c>
      <c r="G34" s="46" t="str">
        <f>IF(F34&lt;&gt;"",LOOKUP(F34,Governorate,data!$E$2:$E$19),"")</f>
        <v>IQ-G07</v>
      </c>
      <c r="H34" s="358" t="s">
        <v>7101</v>
      </c>
      <c r="I34" s="46" t="str">
        <f ca="1">IF(H34&lt;&gt;"",LOOKUP(H34,District2,data!$P$2:$P$19),"")</f>
        <v>IQ-D093</v>
      </c>
      <c r="J34" s="358" t="s">
        <v>7173</v>
      </c>
      <c r="K34" s="372" t="s">
        <v>1256</v>
      </c>
      <c r="L34" s="90" t="s">
        <v>7159</v>
      </c>
      <c r="M34" s="358" t="s">
        <v>7125</v>
      </c>
      <c r="N34" s="91">
        <v>50</v>
      </c>
      <c r="O34" s="91">
        <v>630</v>
      </c>
      <c r="P34" s="219"/>
      <c r="Q34" s="219"/>
      <c r="R34" s="219"/>
      <c r="S34" s="219"/>
      <c r="T34" s="219"/>
      <c r="U34" s="219"/>
      <c r="V34" s="219"/>
      <c r="W34" s="219"/>
      <c r="X34" s="219"/>
      <c r="Y34" s="270" t="s">
        <v>7159</v>
      </c>
    </row>
    <row r="35" spans="1:25" ht="12.75" customHeight="1">
      <c r="A35" s="193">
        <v>34</v>
      </c>
      <c r="B35" s="341">
        <v>42039</v>
      </c>
      <c r="C35" s="57" t="s">
        <v>1304</v>
      </c>
      <c r="D35" s="57" t="s">
        <v>1250</v>
      </c>
      <c r="E35" s="57"/>
      <c r="F35" s="358" t="s">
        <v>7101</v>
      </c>
      <c r="G35" s="46" t="str">
        <f>IF(F35&lt;&gt;"",LOOKUP(F35,Governorate,data!$E$2:$E$19),"")</f>
        <v>IQ-G07</v>
      </c>
      <c r="H35" s="358" t="s">
        <v>7101</v>
      </c>
      <c r="I35" s="46" t="str">
        <f ca="1">IF(H35&lt;&gt;"",LOOKUP(H35,District2,data!$P$2:$P$19),"")</f>
        <v>IQ-D093</v>
      </c>
      <c r="J35" s="358" t="s">
        <v>7166</v>
      </c>
      <c r="K35" s="372" t="s">
        <v>1256</v>
      </c>
      <c r="L35" s="90" t="s">
        <v>7159</v>
      </c>
      <c r="M35" s="358" t="s">
        <v>7125</v>
      </c>
      <c r="N35" s="91">
        <v>50</v>
      </c>
      <c r="O35" s="91">
        <v>630</v>
      </c>
      <c r="P35" s="219"/>
      <c r="Q35" s="219"/>
      <c r="R35" s="219"/>
      <c r="S35" s="219"/>
      <c r="T35" s="219"/>
      <c r="U35" s="219"/>
      <c r="V35" s="219"/>
      <c r="W35" s="219"/>
      <c r="X35" s="219"/>
      <c r="Y35" s="270" t="s">
        <v>7159</v>
      </c>
    </row>
    <row r="36" spans="1:25" s="184" customFormat="1" ht="12.75" customHeight="1">
      <c r="A36" s="158">
        <v>35</v>
      </c>
      <c r="B36" s="341">
        <v>42040</v>
      </c>
      <c r="C36" s="358" t="s">
        <v>7233</v>
      </c>
      <c r="D36" s="372" t="s">
        <v>1253</v>
      </c>
      <c r="E36" s="372"/>
      <c r="F36" s="372" t="s">
        <v>1347</v>
      </c>
      <c r="G36" s="46" t="str">
        <f>IF(F36&lt;&gt;"",LOOKUP(F36,Governorate,data!$E$2:$E$19),"")</f>
        <v>IQ-G08</v>
      </c>
      <c r="H36" s="372" t="s">
        <v>7091</v>
      </c>
      <c r="I36" s="46" t="str">
        <f ca="1">IF(H36&lt;&gt;"",LOOKUP(H36,District2,data!$P$2:$P$19),"")</f>
        <v>IQ-D049</v>
      </c>
      <c r="J36" s="372" t="s">
        <v>1262</v>
      </c>
      <c r="K36" s="372" t="s">
        <v>1256</v>
      </c>
      <c r="L36" s="372" t="s">
        <v>7158</v>
      </c>
      <c r="M36" s="372" t="s">
        <v>7125</v>
      </c>
      <c r="N36" s="47">
        <v>500</v>
      </c>
      <c r="O36" s="47"/>
      <c r="P36" s="47">
        <v>500</v>
      </c>
      <c r="Q36" s="47">
        <v>0</v>
      </c>
      <c r="R36" s="47">
        <v>0</v>
      </c>
      <c r="S36" s="47">
        <v>0</v>
      </c>
      <c r="T36" s="47">
        <v>0</v>
      </c>
      <c r="U36" s="47">
        <v>0</v>
      </c>
      <c r="V36" s="47">
        <v>0</v>
      </c>
      <c r="W36" s="47">
        <v>0</v>
      </c>
      <c r="X36" s="47">
        <v>0</v>
      </c>
      <c r="Y36" s="47"/>
    </row>
    <row r="37" spans="1:25" ht="12.75" customHeight="1">
      <c r="A37" s="193">
        <v>36</v>
      </c>
      <c r="B37" s="341">
        <v>42040</v>
      </c>
      <c r="C37" s="358" t="s">
        <v>7233</v>
      </c>
      <c r="D37" s="372" t="s">
        <v>1253</v>
      </c>
      <c r="E37" s="57"/>
      <c r="F37" s="372" t="s">
        <v>1347</v>
      </c>
      <c r="G37" s="46" t="str">
        <f>IF(F37&lt;&gt;"",LOOKUP(F37,Governorate,data!$E$2:$E$19),"")</f>
        <v>IQ-G08</v>
      </c>
      <c r="H37" s="372" t="s">
        <v>7091</v>
      </c>
      <c r="I37" s="46" t="str">
        <f ca="1">IF(H37&lt;&gt;"",LOOKUP(H37,District2,data!$P$2:$P$19),"")</f>
        <v>IQ-D049</v>
      </c>
      <c r="J37" s="372" t="s">
        <v>1262</v>
      </c>
      <c r="K37" s="372" t="s">
        <v>1256</v>
      </c>
      <c r="L37" s="372" t="s">
        <v>7158</v>
      </c>
      <c r="M37" s="372" t="s">
        <v>7125</v>
      </c>
      <c r="N37" s="47">
        <v>500</v>
      </c>
      <c r="O37" s="47"/>
      <c r="P37" s="47">
        <v>0</v>
      </c>
      <c r="Q37" s="47">
        <v>0</v>
      </c>
      <c r="R37" s="47">
        <v>500</v>
      </c>
      <c r="S37" s="47">
        <v>0</v>
      </c>
      <c r="T37" s="47">
        <v>0</v>
      </c>
      <c r="U37" s="47">
        <v>0</v>
      </c>
      <c r="V37" s="47">
        <v>0</v>
      </c>
      <c r="W37" s="47">
        <v>0</v>
      </c>
      <c r="X37" s="47">
        <v>0</v>
      </c>
      <c r="Y37" s="267"/>
    </row>
    <row r="38" spans="1:25" ht="12.75" customHeight="1">
      <c r="A38" s="158">
        <v>37</v>
      </c>
      <c r="B38" s="268">
        <v>42040</v>
      </c>
      <c r="C38" s="57" t="s">
        <v>1321</v>
      </c>
      <c r="D38" s="57" t="s">
        <v>1251</v>
      </c>
      <c r="E38" s="269" t="s">
        <v>7309</v>
      </c>
      <c r="F38" s="269" t="s">
        <v>7101</v>
      </c>
      <c r="G38" s="46"/>
      <c r="H38" s="269" t="s">
        <v>7300</v>
      </c>
      <c r="I38" s="46"/>
      <c r="J38" s="269" t="s">
        <v>7164</v>
      </c>
      <c r="K38" s="372" t="s">
        <v>1256</v>
      </c>
      <c r="L38" s="372" t="s">
        <v>7158</v>
      </c>
      <c r="M38" s="372" t="s">
        <v>1261</v>
      </c>
      <c r="N38" s="47">
        <v>40</v>
      </c>
      <c r="O38" s="47"/>
      <c r="P38" s="47">
        <v>0</v>
      </c>
      <c r="Q38" s="168">
        <v>0</v>
      </c>
      <c r="R38" s="168">
        <v>0</v>
      </c>
      <c r="S38" s="168">
        <v>0</v>
      </c>
      <c r="T38" s="166">
        <v>0</v>
      </c>
      <c r="U38" s="168">
        <v>0</v>
      </c>
      <c r="V38" s="168">
        <v>0</v>
      </c>
      <c r="W38" s="168">
        <v>40</v>
      </c>
      <c r="X38" s="168">
        <v>0</v>
      </c>
      <c r="Y38" s="47"/>
    </row>
    <row r="39" spans="1:25" ht="12.75" customHeight="1">
      <c r="A39" s="193">
        <v>38</v>
      </c>
      <c r="B39" s="59">
        <v>42042</v>
      </c>
      <c r="C39" s="372" t="s">
        <v>1289</v>
      </c>
      <c r="D39" s="372" t="s">
        <v>1251</v>
      </c>
      <c r="E39" s="372"/>
      <c r="F39" s="372" t="s">
        <v>7108</v>
      </c>
      <c r="G39" s="46"/>
      <c r="H39" s="372" t="s">
        <v>7109</v>
      </c>
      <c r="I39" s="46"/>
      <c r="J39" s="372" t="s">
        <v>7166</v>
      </c>
      <c r="K39" s="372" t="s">
        <v>1256</v>
      </c>
      <c r="L39" s="372" t="s">
        <v>7158</v>
      </c>
      <c r="M39" s="372" t="s">
        <v>1261</v>
      </c>
      <c r="N39" s="47">
        <v>8</v>
      </c>
      <c r="O39" s="47"/>
      <c r="P39" s="47">
        <v>8</v>
      </c>
      <c r="Q39" s="47">
        <v>0</v>
      </c>
      <c r="R39" s="47">
        <v>0</v>
      </c>
      <c r="S39" s="47">
        <v>0</v>
      </c>
      <c r="T39" s="47">
        <v>0</v>
      </c>
      <c r="U39" s="47">
        <v>0</v>
      </c>
      <c r="V39" s="47">
        <v>0</v>
      </c>
      <c r="W39" s="47">
        <v>0</v>
      </c>
      <c r="X39" s="47">
        <v>0</v>
      </c>
      <c r="Y39" s="47"/>
    </row>
    <row r="40" spans="1:25" ht="12.75" customHeight="1">
      <c r="A40" s="193">
        <v>39</v>
      </c>
      <c r="B40" s="342">
        <v>42043</v>
      </c>
      <c r="C40" s="358" t="s">
        <v>1266</v>
      </c>
      <c r="D40" s="57" t="s">
        <v>1250</v>
      </c>
      <c r="E40" s="57"/>
      <c r="F40" s="372" t="s">
        <v>1347</v>
      </c>
      <c r="G40" s="46" t="str">
        <f>IF(F40&lt;&gt;"",LOOKUP(F40,Governorate,data!$E$2:$E$19),"")</f>
        <v>IQ-G08</v>
      </c>
      <c r="H40" s="372" t="s">
        <v>1348</v>
      </c>
      <c r="I40" s="46" t="str">
        <f ca="1">IF(H40&lt;&gt;"",LOOKUP(H40,District2,data!$P$2:$P$19),"")</f>
        <v>IQ-D051</v>
      </c>
      <c r="J40" s="372" t="s">
        <v>7169</v>
      </c>
      <c r="K40" s="372" t="s">
        <v>1256</v>
      </c>
      <c r="L40" s="372" t="s">
        <v>7158</v>
      </c>
      <c r="M40" s="372" t="s">
        <v>1261</v>
      </c>
      <c r="N40" s="361">
        <v>61</v>
      </c>
      <c r="O40" s="47"/>
      <c r="P40" s="173"/>
      <c r="Q40" s="173"/>
      <c r="R40" s="173"/>
      <c r="S40" s="173"/>
      <c r="T40" s="173"/>
      <c r="U40" s="173"/>
      <c r="V40" s="173"/>
      <c r="W40" s="173"/>
      <c r="X40" s="173"/>
      <c r="Y40" s="173"/>
    </row>
    <row r="41" spans="1:25" ht="12.75" customHeight="1">
      <c r="A41" s="158">
        <v>40</v>
      </c>
      <c r="B41" s="59">
        <v>42044</v>
      </c>
      <c r="C41" s="57" t="s">
        <v>1289</v>
      </c>
      <c r="D41" s="57" t="s">
        <v>1251</v>
      </c>
      <c r="E41" s="57"/>
      <c r="F41" s="372" t="s">
        <v>7085</v>
      </c>
      <c r="G41" s="46" t="str">
        <f>IF(F41&lt;&gt;"",LOOKUP(F41,Governorate,data!$E$2:$E$19),"")</f>
        <v>IQ-G13</v>
      </c>
      <c r="H41" s="372" t="s">
        <v>7086</v>
      </c>
      <c r="I41" s="46" t="str">
        <f ca="1">IF(H41&lt;&gt;"",LOOKUP(H41,District2,data!$P$2:$P$19),"")</f>
        <v>IQ-D074</v>
      </c>
      <c r="J41" s="372" t="s">
        <v>1252</v>
      </c>
      <c r="K41" s="372" t="s">
        <v>1256</v>
      </c>
      <c r="L41" s="372" t="s">
        <v>7158</v>
      </c>
      <c r="M41" s="372" t="s">
        <v>1261</v>
      </c>
      <c r="N41" s="47">
        <v>120</v>
      </c>
      <c r="O41" s="47"/>
      <c r="P41" s="47">
        <v>120</v>
      </c>
      <c r="Q41" s="47">
        <v>0</v>
      </c>
      <c r="R41" s="47">
        <v>0</v>
      </c>
      <c r="S41" s="47">
        <v>0</v>
      </c>
      <c r="T41" s="47">
        <v>0</v>
      </c>
      <c r="U41" s="47">
        <v>0</v>
      </c>
      <c r="V41" s="47">
        <v>0</v>
      </c>
      <c r="W41" s="47">
        <v>0</v>
      </c>
      <c r="X41" s="47">
        <v>0</v>
      </c>
      <c r="Y41" s="47"/>
    </row>
    <row r="42" spans="1:25" ht="12.75" customHeight="1">
      <c r="A42" s="193">
        <v>41</v>
      </c>
      <c r="B42" s="59">
        <v>42044</v>
      </c>
      <c r="C42" s="372" t="s">
        <v>1289</v>
      </c>
      <c r="D42" s="372" t="s">
        <v>1251</v>
      </c>
      <c r="E42" s="372"/>
      <c r="F42" s="372" t="s">
        <v>1347</v>
      </c>
      <c r="G42" s="46" t="str">
        <f>IF(F42&lt;&gt;"",LOOKUP(F42,Governorate,data!$E$2:$E$19),"")</f>
        <v>IQ-G08</v>
      </c>
      <c r="H42" s="372" t="s">
        <v>1348</v>
      </c>
      <c r="I42" s="46" t="str">
        <f ca="1">IF(H42&lt;&gt;"",LOOKUP(H42,District2,data!$P$2:$P$19),"")</f>
        <v>IQ-D051</v>
      </c>
      <c r="J42" s="372" t="s">
        <v>1254</v>
      </c>
      <c r="K42" s="372" t="s">
        <v>1256</v>
      </c>
      <c r="L42" s="372" t="s">
        <v>7158</v>
      </c>
      <c r="M42" s="372" t="s">
        <v>1261</v>
      </c>
      <c r="N42" s="47">
        <v>208</v>
      </c>
      <c r="O42" s="47"/>
      <c r="P42" s="47">
        <v>0</v>
      </c>
      <c r="Q42" s="47">
        <v>0</v>
      </c>
      <c r="R42" s="47">
        <v>0</v>
      </c>
      <c r="S42" s="47">
        <v>0</v>
      </c>
      <c r="T42" s="47">
        <v>15</v>
      </c>
      <c r="U42" s="47">
        <v>0</v>
      </c>
      <c r="V42" s="47">
        <v>0</v>
      </c>
      <c r="W42" s="47">
        <v>0</v>
      </c>
      <c r="X42" s="47">
        <v>0</v>
      </c>
      <c r="Y42" s="267" t="s">
        <v>7258</v>
      </c>
    </row>
    <row r="43" spans="1:25" ht="12.75" customHeight="1">
      <c r="A43" s="158">
        <v>42</v>
      </c>
      <c r="B43" s="369">
        <v>42044</v>
      </c>
      <c r="C43" s="365" t="s">
        <v>1289</v>
      </c>
      <c r="D43" s="365" t="s">
        <v>1251</v>
      </c>
      <c r="E43" s="365"/>
      <c r="F43" s="365" t="s">
        <v>7111</v>
      </c>
      <c r="G43" s="187"/>
      <c r="H43" s="365" t="s">
        <v>7217</v>
      </c>
      <c r="I43" s="187"/>
      <c r="J43" s="365" t="s">
        <v>1262</v>
      </c>
      <c r="K43" s="365" t="s">
        <v>1256</v>
      </c>
      <c r="L43" s="365" t="s">
        <v>7158</v>
      </c>
      <c r="M43" s="365" t="s">
        <v>1261</v>
      </c>
      <c r="N43" s="186">
        <v>1</v>
      </c>
      <c r="O43" s="186"/>
      <c r="P43" s="186">
        <v>1</v>
      </c>
      <c r="Q43" s="186">
        <v>0</v>
      </c>
      <c r="R43" s="186">
        <v>0</v>
      </c>
      <c r="S43" s="186">
        <v>0</v>
      </c>
      <c r="T43" s="186">
        <v>0</v>
      </c>
      <c r="U43" s="186">
        <v>0</v>
      </c>
      <c r="V43" s="186">
        <v>0</v>
      </c>
      <c r="W43" s="186">
        <v>0</v>
      </c>
      <c r="X43" s="186">
        <v>0</v>
      </c>
      <c r="Y43" s="186"/>
    </row>
    <row r="44" spans="1:25" ht="12.75" customHeight="1">
      <c r="A44" s="193">
        <v>43</v>
      </c>
      <c r="B44" s="59">
        <v>42044</v>
      </c>
      <c r="C44" s="372" t="s">
        <v>1289</v>
      </c>
      <c r="D44" s="372" t="s">
        <v>1251</v>
      </c>
      <c r="E44" s="372"/>
      <c r="F44" s="372" t="s">
        <v>1347</v>
      </c>
      <c r="G44" s="46"/>
      <c r="H44" s="372" t="s">
        <v>7110</v>
      </c>
      <c r="I44" s="46"/>
      <c r="J44" s="372" t="s">
        <v>7169</v>
      </c>
      <c r="K44" s="372" t="s">
        <v>1256</v>
      </c>
      <c r="L44" s="372" t="s">
        <v>7158</v>
      </c>
      <c r="M44" s="372" t="s">
        <v>1261</v>
      </c>
      <c r="N44" s="47">
        <v>5</v>
      </c>
      <c r="O44" s="47"/>
      <c r="P44" s="47">
        <v>5</v>
      </c>
      <c r="Q44" s="47">
        <v>0</v>
      </c>
      <c r="R44" s="47">
        <v>0</v>
      </c>
      <c r="S44" s="47">
        <v>0</v>
      </c>
      <c r="T44" s="47">
        <v>0</v>
      </c>
      <c r="U44" s="47">
        <v>0</v>
      </c>
      <c r="V44" s="47">
        <v>0</v>
      </c>
      <c r="W44" s="47">
        <v>0</v>
      </c>
      <c r="X44" s="47">
        <v>0</v>
      </c>
      <c r="Y44" s="47"/>
    </row>
    <row r="45" spans="1:25" ht="12.75" customHeight="1">
      <c r="A45" s="193">
        <v>44</v>
      </c>
      <c r="B45" s="341">
        <v>42044</v>
      </c>
      <c r="C45" s="358" t="s">
        <v>1266</v>
      </c>
      <c r="D45" s="372" t="s">
        <v>1250</v>
      </c>
      <c r="E45" s="372"/>
      <c r="F45" s="372" t="s">
        <v>1347</v>
      </c>
      <c r="G45" s="46" t="str">
        <f>IF(F45&lt;&gt;"",LOOKUP(F45,Governorate,data!$E$2:$E$19),"")</f>
        <v>IQ-G08</v>
      </c>
      <c r="H45" s="372" t="s">
        <v>1348</v>
      </c>
      <c r="I45" s="46" t="str">
        <f ca="1">IF(H45&lt;&gt;"",LOOKUP(H45,District2,data!$P$2:$P$19),"")</f>
        <v>IQ-D051</v>
      </c>
      <c r="J45" s="372" t="s">
        <v>7169</v>
      </c>
      <c r="K45" s="372" t="s">
        <v>1256</v>
      </c>
      <c r="L45" s="372" t="s">
        <v>7158</v>
      </c>
      <c r="M45" s="372" t="s">
        <v>1261</v>
      </c>
      <c r="N45" s="361">
        <v>38</v>
      </c>
      <c r="O45" s="47"/>
      <c r="P45" s="173"/>
      <c r="Q45" s="173"/>
      <c r="R45" s="173"/>
      <c r="S45" s="173"/>
      <c r="T45" s="173"/>
      <c r="U45" s="173"/>
      <c r="V45" s="173"/>
      <c r="W45" s="173"/>
      <c r="X45" s="173"/>
      <c r="Y45" s="173"/>
    </row>
    <row r="46" spans="1:25" ht="12.75" customHeight="1">
      <c r="A46" s="158">
        <v>45</v>
      </c>
      <c r="B46" s="59">
        <v>42045</v>
      </c>
      <c r="C46" s="372" t="s">
        <v>1289</v>
      </c>
      <c r="D46" s="372" t="s">
        <v>1251</v>
      </c>
      <c r="E46" s="372"/>
      <c r="F46" s="372" t="s">
        <v>1347</v>
      </c>
      <c r="G46" s="46" t="str">
        <f>IF(F46&lt;&gt;"",LOOKUP(F46,Governorate,data!$E$2:$E$19),"")</f>
        <v>IQ-G08</v>
      </c>
      <c r="H46" s="372" t="s">
        <v>1348</v>
      </c>
      <c r="I46" s="46" t="str">
        <f ca="1">IF(H46&lt;&gt;"",LOOKUP(H46,District2,data!$P$2:$P$19),"")</f>
        <v>IQ-D051</v>
      </c>
      <c r="J46" s="372" t="s">
        <v>7169</v>
      </c>
      <c r="K46" s="372" t="s">
        <v>1256</v>
      </c>
      <c r="L46" s="372" t="s">
        <v>7158</v>
      </c>
      <c r="M46" s="372" t="s">
        <v>1261</v>
      </c>
      <c r="N46" s="47">
        <v>228</v>
      </c>
      <c r="O46" s="47"/>
      <c r="P46" s="47">
        <v>0</v>
      </c>
      <c r="Q46" s="47">
        <v>0</v>
      </c>
      <c r="R46" s="47">
        <v>0</v>
      </c>
      <c r="S46" s="47">
        <v>0</v>
      </c>
      <c r="T46" s="47">
        <v>15</v>
      </c>
      <c r="U46" s="47">
        <v>0</v>
      </c>
      <c r="V46" s="47">
        <v>0</v>
      </c>
      <c r="W46" s="47">
        <v>0</v>
      </c>
      <c r="X46" s="47">
        <v>0</v>
      </c>
      <c r="Y46" s="267" t="s">
        <v>7258</v>
      </c>
    </row>
    <row r="47" spans="1:25" ht="12.75" customHeight="1">
      <c r="A47" s="193">
        <v>46</v>
      </c>
      <c r="B47" s="342">
        <v>42045</v>
      </c>
      <c r="C47" s="358" t="s">
        <v>1266</v>
      </c>
      <c r="D47" s="57" t="s">
        <v>1250</v>
      </c>
      <c r="E47" s="57"/>
      <c r="F47" s="372" t="s">
        <v>1347</v>
      </c>
      <c r="G47" s="46" t="str">
        <f>IF(F47&lt;&gt;"",LOOKUP(F47,Governorate,data!$E$2:$E$19),"")</f>
        <v>IQ-G08</v>
      </c>
      <c r="H47" s="372" t="s">
        <v>1348</v>
      </c>
      <c r="I47" s="46" t="str">
        <f ca="1">IF(H47&lt;&gt;"",LOOKUP(H47,District2,data!$P$2:$P$19),"")</f>
        <v>IQ-D051</v>
      </c>
      <c r="J47" s="372" t="s">
        <v>7169</v>
      </c>
      <c r="K47" s="372" t="s">
        <v>1256</v>
      </c>
      <c r="L47" s="372" t="s">
        <v>7158</v>
      </c>
      <c r="M47" s="372" t="s">
        <v>1261</v>
      </c>
      <c r="N47" s="361">
        <v>34</v>
      </c>
      <c r="O47" s="47"/>
      <c r="P47" s="173"/>
      <c r="Q47" s="173"/>
      <c r="R47" s="173"/>
      <c r="S47" s="173"/>
      <c r="T47" s="173"/>
      <c r="U47" s="173"/>
      <c r="V47" s="173"/>
      <c r="W47" s="173"/>
      <c r="X47" s="173"/>
      <c r="Y47" s="173"/>
    </row>
    <row r="48" spans="1:25" ht="12.75" customHeight="1">
      <c r="A48" s="158">
        <v>47</v>
      </c>
      <c r="B48" s="369">
        <v>42046</v>
      </c>
      <c r="C48" s="57" t="s">
        <v>1289</v>
      </c>
      <c r="D48" s="57" t="s">
        <v>1251</v>
      </c>
      <c r="E48" s="57"/>
      <c r="F48" s="372" t="s">
        <v>1347</v>
      </c>
      <c r="G48" s="46" t="str">
        <f>IF(F48&lt;&gt;"",LOOKUP(F48,Governorate,data!$E$2:$E$19),"")</f>
        <v>IQ-G08</v>
      </c>
      <c r="H48" s="372" t="s">
        <v>1348</v>
      </c>
      <c r="I48" s="46" t="str">
        <f ca="1">IF(H48&lt;&gt;"",LOOKUP(H48,District2,data!$P$2:$P$19),"")</f>
        <v>IQ-D051</v>
      </c>
      <c r="J48" s="372" t="s">
        <v>7169</v>
      </c>
      <c r="K48" s="372" t="s">
        <v>1256</v>
      </c>
      <c r="L48" s="372" t="s">
        <v>7158</v>
      </c>
      <c r="M48" s="372" t="s">
        <v>1261</v>
      </c>
      <c r="N48" s="186">
        <v>280</v>
      </c>
      <c r="O48" s="47"/>
      <c r="P48" s="47">
        <v>0</v>
      </c>
      <c r="Q48" s="47">
        <v>0</v>
      </c>
      <c r="R48" s="47">
        <v>0</v>
      </c>
      <c r="S48" s="47">
        <v>0</v>
      </c>
      <c r="T48" s="47">
        <v>20</v>
      </c>
      <c r="U48" s="47">
        <v>0</v>
      </c>
      <c r="V48" s="47">
        <v>0</v>
      </c>
      <c r="W48" s="47">
        <v>0</v>
      </c>
      <c r="X48" s="47">
        <v>0</v>
      </c>
      <c r="Y48" s="267" t="s">
        <v>7258</v>
      </c>
    </row>
    <row r="49" spans="1:25" ht="12.75" customHeight="1">
      <c r="A49" s="193">
        <v>48</v>
      </c>
      <c r="B49" s="369">
        <v>42046</v>
      </c>
      <c r="C49" s="57" t="s">
        <v>1289</v>
      </c>
      <c r="D49" s="57" t="s">
        <v>1251</v>
      </c>
      <c r="E49" s="57"/>
      <c r="F49" s="372" t="s">
        <v>7095</v>
      </c>
      <c r="G49" s="46"/>
      <c r="H49" s="372" t="s">
        <v>7095</v>
      </c>
      <c r="I49" s="46"/>
      <c r="J49" s="372" t="s">
        <v>7173</v>
      </c>
      <c r="K49" s="372" t="s">
        <v>1256</v>
      </c>
      <c r="L49" s="372" t="s">
        <v>7158</v>
      </c>
      <c r="M49" s="372" t="s">
        <v>1261</v>
      </c>
      <c r="N49" s="186">
        <v>120</v>
      </c>
      <c r="O49" s="47"/>
      <c r="P49" s="47">
        <v>0</v>
      </c>
      <c r="Q49" s="47">
        <v>0</v>
      </c>
      <c r="R49" s="47">
        <v>0</v>
      </c>
      <c r="S49" s="47">
        <v>120</v>
      </c>
      <c r="T49" s="47">
        <v>0</v>
      </c>
      <c r="U49" s="47">
        <v>0</v>
      </c>
      <c r="V49" s="47">
        <v>0</v>
      </c>
      <c r="W49" s="47">
        <v>0</v>
      </c>
      <c r="X49" s="47">
        <v>0</v>
      </c>
      <c r="Y49" s="47"/>
    </row>
    <row r="50" spans="1:25" ht="12.75" customHeight="1">
      <c r="A50" s="193">
        <v>49</v>
      </c>
      <c r="B50" s="368">
        <v>42046</v>
      </c>
      <c r="C50" s="366" t="s">
        <v>1266</v>
      </c>
      <c r="D50" s="365" t="s">
        <v>1250</v>
      </c>
      <c r="E50" s="365"/>
      <c r="F50" s="365" t="s">
        <v>1347</v>
      </c>
      <c r="G50" s="187" t="str">
        <f>IF(F50&lt;&gt;"",LOOKUP(F50,Governorate,data!$E$2:$E$19),"")</f>
        <v>IQ-G08</v>
      </c>
      <c r="H50" s="365" t="s">
        <v>1348</v>
      </c>
      <c r="I50" s="187" t="str">
        <f ca="1">IF(H50&lt;&gt;"",LOOKUP(H50,District2,data!$P$2:$P$19),"")</f>
        <v>IQ-D051</v>
      </c>
      <c r="J50" s="365" t="s">
        <v>7169</v>
      </c>
      <c r="K50" s="365" t="s">
        <v>1256</v>
      </c>
      <c r="L50" s="365" t="s">
        <v>7158</v>
      </c>
      <c r="M50" s="365" t="s">
        <v>1261</v>
      </c>
      <c r="N50" s="370">
        <v>64</v>
      </c>
      <c r="O50" s="186"/>
      <c r="P50" s="173"/>
      <c r="Q50" s="173"/>
      <c r="R50" s="173"/>
      <c r="S50" s="173"/>
      <c r="T50" s="173"/>
      <c r="U50" s="173"/>
      <c r="V50" s="173"/>
      <c r="W50" s="173"/>
      <c r="X50" s="173"/>
      <c r="Y50" s="173"/>
    </row>
    <row r="51" spans="1:25" ht="12.75" customHeight="1">
      <c r="A51" s="158">
        <v>50</v>
      </c>
      <c r="B51" s="341">
        <v>42046</v>
      </c>
      <c r="C51" s="358" t="s">
        <v>1266</v>
      </c>
      <c r="D51" s="372" t="s">
        <v>1250</v>
      </c>
      <c r="E51" s="372"/>
      <c r="F51" s="372" t="s">
        <v>1347</v>
      </c>
      <c r="G51" s="46" t="str">
        <f>IF(F51&lt;&gt;"",LOOKUP(F51,Governorate,data!$E$2:$E$19),"")</f>
        <v>IQ-G08</v>
      </c>
      <c r="H51" s="372" t="s">
        <v>1348</v>
      </c>
      <c r="I51" s="46" t="str">
        <f ca="1">IF(H51&lt;&gt;"",LOOKUP(H51,District2,data!$P$2:$P$19),"")</f>
        <v>IQ-D051</v>
      </c>
      <c r="J51" s="372" t="s">
        <v>7169</v>
      </c>
      <c r="K51" s="372" t="s">
        <v>1256</v>
      </c>
      <c r="L51" s="372" t="s">
        <v>7158</v>
      </c>
      <c r="M51" s="372" t="s">
        <v>1261</v>
      </c>
      <c r="N51" s="370">
        <v>61</v>
      </c>
      <c r="O51" s="47"/>
      <c r="P51" s="173"/>
      <c r="Q51" s="173"/>
      <c r="R51" s="173"/>
      <c r="S51" s="173"/>
      <c r="T51" s="173"/>
      <c r="U51" s="173"/>
      <c r="V51" s="173"/>
      <c r="W51" s="173"/>
      <c r="X51" s="173"/>
      <c r="Y51" s="173"/>
    </row>
    <row r="52" spans="1:25" ht="12.75" customHeight="1">
      <c r="A52" s="193">
        <v>51</v>
      </c>
      <c r="B52" s="268">
        <v>42046</v>
      </c>
      <c r="C52" s="57" t="s">
        <v>1321</v>
      </c>
      <c r="D52" s="57" t="s">
        <v>1251</v>
      </c>
      <c r="E52" s="269" t="s">
        <v>1293</v>
      </c>
      <c r="F52" s="269" t="s">
        <v>7097</v>
      </c>
      <c r="G52" s="46"/>
      <c r="H52" s="269" t="s">
        <v>7312</v>
      </c>
      <c r="I52" s="46"/>
      <c r="J52" s="269" t="s">
        <v>7168</v>
      </c>
      <c r="K52" s="372" t="s">
        <v>1256</v>
      </c>
      <c r="L52" s="372" t="s">
        <v>7158</v>
      </c>
      <c r="M52" s="372" t="s">
        <v>1261</v>
      </c>
      <c r="N52" s="47">
        <v>236</v>
      </c>
      <c r="O52" s="47"/>
      <c r="P52" s="47">
        <v>0</v>
      </c>
      <c r="Q52" s="168">
        <v>0</v>
      </c>
      <c r="R52" s="168">
        <v>0</v>
      </c>
      <c r="S52" s="168">
        <v>0</v>
      </c>
      <c r="T52" s="166">
        <v>0</v>
      </c>
      <c r="U52" s="168">
        <v>0</v>
      </c>
      <c r="V52" s="168">
        <v>50</v>
      </c>
      <c r="W52" s="168">
        <v>0</v>
      </c>
      <c r="X52" s="168">
        <v>0</v>
      </c>
      <c r="Y52" s="47"/>
    </row>
    <row r="53" spans="1:25" ht="12.75" customHeight="1">
      <c r="A53" s="158">
        <v>52</v>
      </c>
      <c r="B53" s="341">
        <v>42047</v>
      </c>
      <c r="C53" s="358" t="s">
        <v>1266</v>
      </c>
      <c r="D53" s="372" t="s">
        <v>1250</v>
      </c>
      <c r="E53" s="372"/>
      <c r="F53" s="372" t="s">
        <v>1347</v>
      </c>
      <c r="G53" s="46" t="str">
        <f>IF(F53&lt;&gt;"",LOOKUP(F53,Governorate,data!$E$2:$E$19),"")</f>
        <v>IQ-G08</v>
      </c>
      <c r="H53" s="372" t="s">
        <v>1348</v>
      </c>
      <c r="I53" s="46" t="str">
        <f ca="1">IF(H53&lt;&gt;"",LOOKUP(H53,District2,data!$P$2:$P$19),"")</f>
        <v>IQ-D051</v>
      </c>
      <c r="J53" s="372" t="s">
        <v>7169</v>
      </c>
      <c r="K53" s="372" t="s">
        <v>1256</v>
      </c>
      <c r="L53" s="372" t="s">
        <v>7158</v>
      </c>
      <c r="M53" s="372" t="s">
        <v>1261</v>
      </c>
      <c r="N53" s="370">
        <v>51</v>
      </c>
      <c r="O53" s="47"/>
      <c r="P53" s="173"/>
      <c r="Q53" s="173"/>
      <c r="R53" s="173"/>
      <c r="S53" s="173"/>
      <c r="T53" s="173"/>
      <c r="U53" s="173"/>
      <c r="V53" s="173"/>
      <c r="W53" s="173"/>
      <c r="X53" s="173"/>
      <c r="Y53" s="173"/>
    </row>
    <row r="54" spans="1:25" ht="12.75" customHeight="1">
      <c r="A54" s="193">
        <v>53</v>
      </c>
      <c r="B54" s="268">
        <v>42047</v>
      </c>
      <c r="C54" s="57" t="s">
        <v>1321</v>
      </c>
      <c r="D54" s="57" t="s">
        <v>1251</v>
      </c>
      <c r="E54" s="271" t="s">
        <v>1279</v>
      </c>
      <c r="F54" s="269" t="s">
        <v>7095</v>
      </c>
      <c r="G54" s="46"/>
      <c r="H54" s="269" t="s">
        <v>7307</v>
      </c>
      <c r="I54" s="46"/>
      <c r="J54" s="269" t="s">
        <v>1262</v>
      </c>
      <c r="K54" s="372" t="s">
        <v>1256</v>
      </c>
      <c r="L54" s="372" t="s">
        <v>7158</v>
      </c>
      <c r="M54" s="372" t="s">
        <v>1261</v>
      </c>
      <c r="N54" s="47">
        <v>762</v>
      </c>
      <c r="O54" s="47"/>
      <c r="P54" s="47">
        <v>762</v>
      </c>
      <c r="Q54" s="168">
        <v>0</v>
      </c>
      <c r="R54" s="168">
        <v>0</v>
      </c>
      <c r="S54" s="168">
        <v>0</v>
      </c>
      <c r="T54" s="166">
        <v>0</v>
      </c>
      <c r="U54" s="168">
        <v>0</v>
      </c>
      <c r="V54" s="168">
        <v>0</v>
      </c>
      <c r="W54" s="168">
        <v>0</v>
      </c>
      <c r="X54" s="168">
        <v>0</v>
      </c>
      <c r="Y54" s="47"/>
    </row>
    <row r="55" spans="1:25" ht="12.75" customHeight="1">
      <c r="A55" s="193">
        <v>54</v>
      </c>
      <c r="B55" s="342">
        <v>42050</v>
      </c>
      <c r="C55" s="358" t="s">
        <v>1266</v>
      </c>
      <c r="D55" s="57" t="s">
        <v>1250</v>
      </c>
      <c r="E55" s="57"/>
      <c r="F55" s="372" t="s">
        <v>1347</v>
      </c>
      <c r="G55" s="46" t="str">
        <f>IF(F55&lt;&gt;"",LOOKUP(F55,Governorate,data!$E$2:$E$19),"")</f>
        <v>IQ-G08</v>
      </c>
      <c r="H55" s="372" t="s">
        <v>1348</v>
      </c>
      <c r="I55" s="46" t="str">
        <f ca="1">IF(H55&lt;&gt;"",LOOKUP(H55,District2,data!$P$2:$P$19),"")</f>
        <v>IQ-D051</v>
      </c>
      <c r="J55" s="372" t="s">
        <v>7169</v>
      </c>
      <c r="K55" s="372" t="s">
        <v>1256</v>
      </c>
      <c r="L55" s="372" t="s">
        <v>7158</v>
      </c>
      <c r="M55" s="372" t="s">
        <v>1261</v>
      </c>
      <c r="N55" s="370">
        <v>102</v>
      </c>
      <c r="O55" s="47"/>
      <c r="P55" s="173"/>
      <c r="Q55" s="173"/>
      <c r="R55" s="173"/>
      <c r="S55" s="173"/>
      <c r="T55" s="173"/>
      <c r="U55" s="173"/>
      <c r="V55" s="173"/>
      <c r="W55" s="173"/>
      <c r="X55" s="173"/>
      <c r="Y55" s="173"/>
    </row>
    <row r="56" spans="1:25" ht="12.75" customHeight="1">
      <c r="A56" s="158">
        <v>55</v>
      </c>
      <c r="B56" s="59">
        <v>42051</v>
      </c>
      <c r="C56" s="372" t="s">
        <v>1289</v>
      </c>
      <c r="D56" s="372" t="s">
        <v>1251</v>
      </c>
      <c r="E56" s="372"/>
      <c r="F56" s="372" t="s">
        <v>1347</v>
      </c>
      <c r="G56" s="46" t="str">
        <f>IF(F56&lt;&gt;"",LOOKUP(F56,Governorate,data!$E$2:$E$19),"")</f>
        <v>IQ-G08</v>
      </c>
      <c r="H56" s="372" t="s">
        <v>7091</v>
      </c>
      <c r="I56" s="46" t="str">
        <f ca="1">IF(H56&lt;&gt;"",LOOKUP(H56,District2,data!$P$2:$P$19),"")</f>
        <v>IQ-D049</v>
      </c>
      <c r="J56" s="372" t="s">
        <v>7169</v>
      </c>
      <c r="K56" s="372" t="s">
        <v>1256</v>
      </c>
      <c r="L56" s="372" t="s">
        <v>7158</v>
      </c>
      <c r="M56" s="372" t="s">
        <v>1261</v>
      </c>
      <c r="N56" s="47">
        <v>200</v>
      </c>
      <c r="O56" s="47"/>
      <c r="P56" s="47">
        <v>0</v>
      </c>
      <c r="Q56" s="47">
        <v>0</v>
      </c>
      <c r="R56" s="47">
        <v>0</v>
      </c>
      <c r="S56" s="47">
        <v>0</v>
      </c>
      <c r="T56" s="47">
        <v>200</v>
      </c>
      <c r="U56" s="47">
        <v>0</v>
      </c>
      <c r="V56" s="47">
        <v>0</v>
      </c>
      <c r="W56" s="47">
        <v>0</v>
      </c>
      <c r="X56" s="47">
        <v>0</v>
      </c>
      <c r="Y56" s="267" t="s">
        <v>7258</v>
      </c>
    </row>
    <row r="57" spans="1:25" ht="12.75" customHeight="1">
      <c r="A57" s="193">
        <v>56</v>
      </c>
      <c r="B57" s="59">
        <v>42052</v>
      </c>
      <c r="C57" s="57" t="s">
        <v>1289</v>
      </c>
      <c r="D57" s="57" t="s">
        <v>1251</v>
      </c>
      <c r="E57" s="57"/>
      <c r="F57" s="372" t="s">
        <v>1347</v>
      </c>
      <c r="G57" s="46" t="str">
        <f>IF(F57&lt;&gt;"",LOOKUP(F57,Governorate,data!$E$2:$E$19),"")</f>
        <v>IQ-G08</v>
      </c>
      <c r="H57" s="372" t="s">
        <v>7091</v>
      </c>
      <c r="I57" s="46" t="str">
        <f ca="1">IF(H57&lt;&gt;"",LOOKUP(H57,District2,data!$P$2:$P$19),"")</f>
        <v>IQ-D049</v>
      </c>
      <c r="J57" s="372" t="s">
        <v>7169</v>
      </c>
      <c r="K57" s="372" t="s">
        <v>1256</v>
      </c>
      <c r="L57" s="372" t="s">
        <v>7158</v>
      </c>
      <c r="M57" s="372" t="s">
        <v>1261</v>
      </c>
      <c r="N57" s="47">
        <v>200</v>
      </c>
      <c r="O57" s="47"/>
      <c r="P57" s="47">
        <v>0</v>
      </c>
      <c r="Q57" s="47">
        <v>0</v>
      </c>
      <c r="R57" s="47">
        <v>0</v>
      </c>
      <c r="S57" s="47">
        <v>0</v>
      </c>
      <c r="T57" s="47">
        <v>200</v>
      </c>
      <c r="U57" s="47">
        <v>0</v>
      </c>
      <c r="V57" s="47">
        <v>0</v>
      </c>
      <c r="W57" s="47">
        <v>0</v>
      </c>
      <c r="X57" s="47">
        <v>0</v>
      </c>
      <c r="Y57" s="267" t="s">
        <v>7258</v>
      </c>
    </row>
    <row r="58" spans="1:25" ht="12.75" customHeight="1">
      <c r="A58" s="158">
        <v>57</v>
      </c>
      <c r="B58" s="59">
        <v>42052</v>
      </c>
      <c r="C58" s="57" t="s">
        <v>1289</v>
      </c>
      <c r="D58" s="57" t="s">
        <v>1251</v>
      </c>
      <c r="E58" s="57"/>
      <c r="F58" s="372" t="s">
        <v>7085</v>
      </c>
      <c r="G58" s="46"/>
      <c r="H58" s="372" t="s">
        <v>7092</v>
      </c>
      <c r="I58" s="46"/>
      <c r="J58" s="372" t="s">
        <v>7166</v>
      </c>
      <c r="K58" s="372" t="s">
        <v>1256</v>
      </c>
      <c r="L58" s="372" t="s">
        <v>7158</v>
      </c>
      <c r="M58" s="372" t="s">
        <v>1261</v>
      </c>
      <c r="N58" s="47">
        <v>550</v>
      </c>
      <c r="O58" s="47"/>
      <c r="P58" s="47">
        <v>550</v>
      </c>
      <c r="Q58" s="47">
        <v>0</v>
      </c>
      <c r="R58" s="47">
        <v>0</v>
      </c>
      <c r="S58" s="47">
        <v>0</v>
      </c>
      <c r="T58" s="47">
        <v>0</v>
      </c>
      <c r="U58" s="47">
        <v>0</v>
      </c>
      <c r="V58" s="47">
        <v>0</v>
      </c>
      <c r="W58" s="47">
        <v>0</v>
      </c>
      <c r="X58" s="47">
        <v>0</v>
      </c>
      <c r="Y58" s="47"/>
    </row>
    <row r="59" spans="1:25" ht="12.75" customHeight="1">
      <c r="A59" s="193">
        <v>58</v>
      </c>
      <c r="B59" s="268">
        <v>42052</v>
      </c>
      <c r="C59" s="57" t="s">
        <v>1321</v>
      </c>
      <c r="D59" s="57" t="s">
        <v>1251</v>
      </c>
      <c r="E59" s="269" t="s">
        <v>1293</v>
      </c>
      <c r="F59" s="269" t="s">
        <v>7101</v>
      </c>
      <c r="G59" s="46"/>
      <c r="H59" s="269" t="s">
        <v>7314</v>
      </c>
      <c r="I59" s="46"/>
      <c r="J59" s="269" t="s">
        <v>7164</v>
      </c>
      <c r="K59" s="372" t="s">
        <v>1256</v>
      </c>
      <c r="L59" s="372" t="s">
        <v>7158</v>
      </c>
      <c r="M59" s="372" t="s">
        <v>1261</v>
      </c>
      <c r="N59" s="47">
        <v>25</v>
      </c>
      <c r="O59" s="47"/>
      <c r="P59" s="47">
        <v>0</v>
      </c>
      <c r="Q59" s="168">
        <v>0</v>
      </c>
      <c r="R59" s="168">
        <v>0</v>
      </c>
      <c r="S59" s="168">
        <v>0</v>
      </c>
      <c r="T59" s="166">
        <v>0</v>
      </c>
      <c r="U59" s="168">
        <v>0</v>
      </c>
      <c r="V59" s="168">
        <v>0</v>
      </c>
      <c r="W59" s="168">
        <v>25</v>
      </c>
      <c r="X59" s="168">
        <v>0</v>
      </c>
      <c r="Y59" s="47"/>
    </row>
    <row r="60" spans="1:25" ht="12.75" customHeight="1">
      <c r="A60" s="193">
        <v>59</v>
      </c>
      <c r="B60" s="369">
        <v>42053</v>
      </c>
      <c r="C60" s="365" t="s">
        <v>1289</v>
      </c>
      <c r="D60" s="365" t="s">
        <v>1251</v>
      </c>
      <c r="E60" s="365"/>
      <c r="F60" s="365" t="s">
        <v>1347</v>
      </c>
      <c r="G60" s="46" t="str">
        <f>IF(F60&lt;&gt;"",LOOKUP(F60,Governorate,data!$E$2:$E$19),"")</f>
        <v>IQ-G08</v>
      </c>
      <c r="H60" s="365" t="s">
        <v>1348</v>
      </c>
      <c r="I60" s="46" t="str">
        <f ca="1">IF(H60&lt;&gt;"",LOOKUP(H60,District2,data!$P$2:$P$19),"")</f>
        <v>IQ-D051</v>
      </c>
      <c r="J60" s="365" t="s">
        <v>7169</v>
      </c>
      <c r="K60" s="365" t="s">
        <v>1256</v>
      </c>
      <c r="L60" s="365" t="s">
        <v>7158</v>
      </c>
      <c r="M60" s="365" t="s">
        <v>1261</v>
      </c>
      <c r="N60" s="186">
        <v>200</v>
      </c>
      <c r="O60" s="47"/>
      <c r="P60" s="47">
        <v>0</v>
      </c>
      <c r="Q60" s="47">
        <v>0</v>
      </c>
      <c r="R60" s="47">
        <v>0</v>
      </c>
      <c r="S60" s="47">
        <v>0</v>
      </c>
      <c r="T60" s="47">
        <v>200</v>
      </c>
      <c r="U60" s="47">
        <v>0</v>
      </c>
      <c r="V60" s="47">
        <v>0</v>
      </c>
      <c r="W60" s="47">
        <v>0</v>
      </c>
      <c r="X60" s="47">
        <v>0</v>
      </c>
      <c r="Y60" s="267" t="s">
        <v>7258</v>
      </c>
    </row>
    <row r="61" spans="1:25" ht="12.75" customHeight="1">
      <c r="A61" s="158">
        <v>60</v>
      </c>
      <c r="B61" s="341">
        <v>42053</v>
      </c>
      <c r="C61" s="358" t="s">
        <v>1266</v>
      </c>
      <c r="D61" s="372" t="s">
        <v>1250</v>
      </c>
      <c r="E61" s="372"/>
      <c r="F61" s="372" t="s">
        <v>1347</v>
      </c>
      <c r="G61" s="46" t="str">
        <f>IF(F61&lt;&gt;"",LOOKUP(F61,Governorate,data!$E$2:$E$19),"")</f>
        <v>IQ-G08</v>
      </c>
      <c r="H61" s="372" t="s">
        <v>1348</v>
      </c>
      <c r="I61" s="46" t="str">
        <f ca="1">IF(H61&lt;&gt;"",LOOKUP(H61,District2,data!$P$2:$P$19),"")</f>
        <v>IQ-D051</v>
      </c>
      <c r="J61" s="372" t="s">
        <v>7169</v>
      </c>
      <c r="K61" s="372" t="s">
        <v>1256</v>
      </c>
      <c r="L61" s="372" t="s">
        <v>7158</v>
      </c>
      <c r="M61" s="372" t="s">
        <v>1261</v>
      </c>
      <c r="N61" s="361">
        <v>23</v>
      </c>
      <c r="O61" s="47"/>
      <c r="P61" s="173"/>
      <c r="Q61" s="173"/>
      <c r="R61" s="173"/>
      <c r="S61" s="173"/>
      <c r="T61" s="173"/>
      <c r="U61" s="173"/>
      <c r="V61" s="173"/>
      <c r="W61" s="173"/>
      <c r="X61" s="173"/>
      <c r="Y61" s="173"/>
    </row>
    <row r="62" spans="1:25" s="184" customFormat="1" ht="12.75" customHeight="1">
      <c r="A62" s="193">
        <v>61</v>
      </c>
      <c r="B62" s="341">
        <v>42053</v>
      </c>
      <c r="C62" s="358" t="s">
        <v>7233</v>
      </c>
      <c r="D62" s="372" t="s">
        <v>1253</v>
      </c>
      <c r="E62" s="372"/>
      <c r="F62" s="372" t="s">
        <v>1347</v>
      </c>
      <c r="G62" s="46" t="str">
        <f>IF(F62&lt;&gt;"",LOOKUP(F62,Governorate,data!$E$2:$E$19),"")</f>
        <v>IQ-G08</v>
      </c>
      <c r="H62" s="372" t="s">
        <v>7091</v>
      </c>
      <c r="I62" s="46" t="str">
        <f ca="1">IF(H62&lt;&gt;"",LOOKUP(H62,District2,data!$P$2:$P$19),"")</f>
        <v>IQ-D049</v>
      </c>
      <c r="J62" s="372" t="s">
        <v>1262</v>
      </c>
      <c r="K62" s="365" t="s">
        <v>1256</v>
      </c>
      <c r="L62" s="372" t="s">
        <v>7158</v>
      </c>
      <c r="M62" s="372" t="s">
        <v>7125</v>
      </c>
      <c r="N62" s="186">
        <v>667</v>
      </c>
      <c r="O62" s="47"/>
      <c r="P62" s="47">
        <v>0</v>
      </c>
      <c r="Q62" s="47">
        <v>0</v>
      </c>
      <c r="R62" s="47">
        <v>4000</v>
      </c>
      <c r="S62" s="47">
        <v>0</v>
      </c>
      <c r="T62" s="47">
        <v>0</v>
      </c>
      <c r="U62" s="47">
        <v>0</v>
      </c>
      <c r="V62" s="47">
        <v>0</v>
      </c>
      <c r="W62" s="47">
        <v>0</v>
      </c>
      <c r="X62" s="47">
        <v>0</v>
      </c>
      <c r="Y62" s="267"/>
    </row>
    <row r="63" spans="1:25" s="184" customFormat="1" ht="12.75" customHeight="1">
      <c r="A63" s="158">
        <v>62</v>
      </c>
      <c r="B63" s="369">
        <v>42054</v>
      </c>
      <c r="C63" s="365" t="s">
        <v>1289</v>
      </c>
      <c r="D63" s="365" t="s">
        <v>1251</v>
      </c>
      <c r="E63" s="365"/>
      <c r="F63" s="365" t="s">
        <v>1347</v>
      </c>
      <c r="G63" s="46" t="str">
        <f>IF(F63&lt;&gt;"",LOOKUP(F63,Governorate,data!$E$2:$E$19),"")</f>
        <v>IQ-G08</v>
      </c>
      <c r="H63" s="365" t="s">
        <v>1348</v>
      </c>
      <c r="I63" s="46" t="str">
        <f ca="1">IF(H63&lt;&gt;"",LOOKUP(H63,District2,data!$P$2:$P$19),"")</f>
        <v>IQ-D051</v>
      </c>
      <c r="J63" s="365" t="s">
        <v>7169</v>
      </c>
      <c r="K63" s="365" t="s">
        <v>1256</v>
      </c>
      <c r="L63" s="365" t="s">
        <v>7158</v>
      </c>
      <c r="M63" s="365" t="s">
        <v>1261</v>
      </c>
      <c r="N63" s="186">
        <v>200</v>
      </c>
      <c r="O63" s="47"/>
      <c r="P63" s="47">
        <v>0</v>
      </c>
      <c r="Q63" s="47">
        <v>0</v>
      </c>
      <c r="R63" s="47">
        <v>0</v>
      </c>
      <c r="S63" s="47">
        <v>0</v>
      </c>
      <c r="T63" s="47">
        <v>200</v>
      </c>
      <c r="U63" s="47">
        <v>0</v>
      </c>
      <c r="V63" s="47">
        <v>0</v>
      </c>
      <c r="W63" s="47">
        <v>0</v>
      </c>
      <c r="X63" s="47">
        <v>0</v>
      </c>
      <c r="Y63" s="267" t="s">
        <v>7258</v>
      </c>
    </row>
    <row r="64" spans="1:25" s="184" customFormat="1" ht="12.75" customHeight="1">
      <c r="A64" s="193">
        <v>63</v>
      </c>
      <c r="B64" s="342">
        <v>42057</v>
      </c>
      <c r="C64" s="358" t="s">
        <v>1266</v>
      </c>
      <c r="D64" s="57" t="s">
        <v>1250</v>
      </c>
      <c r="E64" s="57"/>
      <c r="F64" s="372" t="s">
        <v>1347</v>
      </c>
      <c r="G64" s="46" t="str">
        <f>IF(F64&lt;&gt;"",LOOKUP(F64,Governorate,data!$E$2:$E$19),"")</f>
        <v>IQ-G08</v>
      </c>
      <c r="H64" s="372" t="s">
        <v>1348</v>
      </c>
      <c r="I64" s="46" t="str">
        <f ca="1">IF(H64&lt;&gt;"",LOOKUP(H64,District2,data!$P$2:$P$19),"")</f>
        <v>IQ-D051</v>
      </c>
      <c r="J64" s="372" t="s">
        <v>7169</v>
      </c>
      <c r="K64" s="372" t="s">
        <v>1256</v>
      </c>
      <c r="L64" s="372" t="s">
        <v>7158</v>
      </c>
      <c r="M64" s="372" t="s">
        <v>1261</v>
      </c>
      <c r="N64" s="361">
        <v>18</v>
      </c>
      <c r="O64" s="47"/>
      <c r="P64" s="173"/>
      <c r="Q64" s="173"/>
      <c r="R64" s="173"/>
      <c r="S64" s="173"/>
      <c r="T64" s="173"/>
      <c r="U64" s="173"/>
      <c r="V64" s="173"/>
      <c r="W64" s="173"/>
      <c r="X64" s="173"/>
      <c r="Y64" s="173"/>
    </row>
    <row r="65" spans="1:25" s="184" customFormat="1" ht="12.75" customHeight="1">
      <c r="A65" s="193">
        <v>64</v>
      </c>
      <c r="B65" s="369">
        <v>42058</v>
      </c>
      <c r="C65" s="365" t="s">
        <v>1289</v>
      </c>
      <c r="D65" s="365" t="s">
        <v>1251</v>
      </c>
      <c r="E65" s="365"/>
      <c r="F65" s="365" t="s">
        <v>1347</v>
      </c>
      <c r="G65" s="46" t="str">
        <f>IF(F65&lt;&gt;"",LOOKUP(F65,Governorate,data!$E$2:$E$19),"")</f>
        <v>IQ-G08</v>
      </c>
      <c r="H65" s="365" t="s">
        <v>1348</v>
      </c>
      <c r="I65" s="46" t="str">
        <f ca="1">IF(H65&lt;&gt;"",LOOKUP(H65,District2,data!$P$2:$P$19),"")</f>
        <v>IQ-D051</v>
      </c>
      <c r="J65" s="365" t="s">
        <v>7169</v>
      </c>
      <c r="K65" s="365" t="s">
        <v>1256</v>
      </c>
      <c r="L65" s="365" t="s">
        <v>7158</v>
      </c>
      <c r="M65" s="365" t="s">
        <v>1261</v>
      </c>
      <c r="N65" s="186">
        <v>250</v>
      </c>
      <c r="O65" s="47"/>
      <c r="P65" s="47">
        <v>0</v>
      </c>
      <c r="Q65" s="47">
        <v>0</v>
      </c>
      <c r="R65" s="47">
        <v>0</v>
      </c>
      <c r="S65" s="47">
        <v>0</v>
      </c>
      <c r="T65" s="47">
        <v>250</v>
      </c>
      <c r="U65" s="47">
        <v>0</v>
      </c>
      <c r="V65" s="47">
        <v>0</v>
      </c>
      <c r="W65" s="47">
        <v>0</v>
      </c>
      <c r="X65" s="47">
        <v>0</v>
      </c>
      <c r="Y65" s="267" t="s">
        <v>7258</v>
      </c>
    </row>
    <row r="66" spans="1:25" s="184" customFormat="1" ht="12.75" customHeight="1">
      <c r="A66" s="158">
        <v>65</v>
      </c>
      <c r="B66" s="369">
        <v>42058</v>
      </c>
      <c r="C66" s="365" t="s">
        <v>1289</v>
      </c>
      <c r="D66" s="365" t="s">
        <v>1251</v>
      </c>
      <c r="E66" s="365"/>
      <c r="F66" s="365" t="s">
        <v>7108</v>
      </c>
      <c r="G66" s="46"/>
      <c r="H66" s="365" t="s">
        <v>7109</v>
      </c>
      <c r="I66" s="46"/>
      <c r="J66" s="365" t="s">
        <v>7166</v>
      </c>
      <c r="K66" s="365" t="s">
        <v>1256</v>
      </c>
      <c r="L66" s="365" t="s">
        <v>7158</v>
      </c>
      <c r="M66" s="365" t="s">
        <v>1261</v>
      </c>
      <c r="N66" s="186">
        <v>8</v>
      </c>
      <c r="O66" s="47"/>
      <c r="P66" s="47">
        <v>8</v>
      </c>
      <c r="Q66" s="47">
        <v>0</v>
      </c>
      <c r="R66" s="47">
        <v>0</v>
      </c>
      <c r="S66" s="47">
        <v>0</v>
      </c>
      <c r="T66" s="47">
        <v>0</v>
      </c>
      <c r="U66" s="47">
        <v>0</v>
      </c>
      <c r="V66" s="47">
        <v>0</v>
      </c>
      <c r="W66" s="47">
        <v>0</v>
      </c>
      <c r="X66" s="47">
        <v>0</v>
      </c>
      <c r="Y66" s="47"/>
    </row>
    <row r="67" spans="1:25" s="184" customFormat="1" ht="12.75" customHeight="1">
      <c r="A67" s="193">
        <v>66</v>
      </c>
      <c r="B67" s="369">
        <v>42058</v>
      </c>
      <c r="C67" s="365" t="s">
        <v>1289</v>
      </c>
      <c r="D67" s="365" t="s">
        <v>1251</v>
      </c>
      <c r="E67" s="365"/>
      <c r="F67" s="365" t="s">
        <v>7108</v>
      </c>
      <c r="G67" s="46"/>
      <c r="H67" s="365" t="s">
        <v>7109</v>
      </c>
      <c r="I67" s="46"/>
      <c r="J67" s="365" t="s">
        <v>7166</v>
      </c>
      <c r="K67" s="365" t="s">
        <v>1256</v>
      </c>
      <c r="L67" s="365" t="s">
        <v>7158</v>
      </c>
      <c r="M67" s="365" t="s">
        <v>1261</v>
      </c>
      <c r="N67" s="186">
        <v>4</v>
      </c>
      <c r="O67" s="47"/>
      <c r="P67" s="47">
        <v>4</v>
      </c>
      <c r="Q67" s="47">
        <v>0</v>
      </c>
      <c r="R67" s="47">
        <v>0</v>
      </c>
      <c r="S67" s="47">
        <v>0</v>
      </c>
      <c r="T67" s="47">
        <v>0</v>
      </c>
      <c r="U67" s="47">
        <v>0</v>
      </c>
      <c r="V67" s="47">
        <v>0</v>
      </c>
      <c r="W67" s="47">
        <v>0</v>
      </c>
      <c r="X67" s="47">
        <v>0</v>
      </c>
      <c r="Y67" s="47"/>
    </row>
    <row r="68" spans="1:25" s="184" customFormat="1" ht="12.75" customHeight="1">
      <c r="A68" s="158">
        <v>67</v>
      </c>
      <c r="B68" s="341">
        <v>42058</v>
      </c>
      <c r="C68" s="358" t="s">
        <v>1266</v>
      </c>
      <c r="D68" s="372" t="s">
        <v>1250</v>
      </c>
      <c r="E68" s="372"/>
      <c r="F68" s="372" t="s">
        <v>1347</v>
      </c>
      <c r="G68" s="46" t="str">
        <f>IF(F68&lt;&gt;"",LOOKUP(F68,Governorate,data!$E$2:$E$19),"")</f>
        <v>IQ-G08</v>
      </c>
      <c r="H68" s="372" t="s">
        <v>1348</v>
      </c>
      <c r="I68" s="46" t="str">
        <f ca="1">IF(H68&lt;&gt;"",LOOKUP(H68,District2,data!$P$2:$P$19),"")</f>
        <v>IQ-D051</v>
      </c>
      <c r="J68" s="372" t="s">
        <v>7169</v>
      </c>
      <c r="K68" s="372" t="s">
        <v>1256</v>
      </c>
      <c r="L68" s="372" t="s">
        <v>7158</v>
      </c>
      <c r="M68" s="372" t="s">
        <v>1261</v>
      </c>
      <c r="N68" s="361">
        <v>31</v>
      </c>
      <c r="O68" s="47"/>
      <c r="P68" s="173"/>
      <c r="Q68" s="173"/>
      <c r="R68" s="173"/>
      <c r="S68" s="173"/>
      <c r="T68" s="173"/>
      <c r="U68" s="173"/>
      <c r="V68" s="173"/>
      <c r="W68" s="173"/>
      <c r="X68" s="173"/>
      <c r="Y68" s="173"/>
    </row>
    <row r="69" spans="1:25" s="184" customFormat="1" ht="12.75" customHeight="1">
      <c r="A69" s="193">
        <v>68</v>
      </c>
      <c r="B69" s="342">
        <v>42058</v>
      </c>
      <c r="C69" s="358" t="s">
        <v>1266</v>
      </c>
      <c r="D69" s="57" t="s">
        <v>1250</v>
      </c>
      <c r="E69" s="57"/>
      <c r="F69" s="372" t="s">
        <v>1347</v>
      </c>
      <c r="G69" s="46" t="str">
        <f>IF(F69&lt;&gt;"",LOOKUP(F69,Governorate,data!$E$2:$E$19),"")</f>
        <v>IQ-G08</v>
      </c>
      <c r="H69" s="372" t="s">
        <v>1348</v>
      </c>
      <c r="I69" s="46" t="str">
        <f ca="1">IF(H69&lt;&gt;"",LOOKUP(H69,District2,data!$P$2:$P$19),"")</f>
        <v>IQ-D051</v>
      </c>
      <c r="J69" s="372" t="s">
        <v>7169</v>
      </c>
      <c r="K69" s="372" t="s">
        <v>1256</v>
      </c>
      <c r="L69" s="372" t="s">
        <v>7158</v>
      </c>
      <c r="M69" s="372" t="s">
        <v>1261</v>
      </c>
      <c r="N69" s="361">
        <v>68</v>
      </c>
      <c r="O69" s="47"/>
      <c r="P69" s="173"/>
      <c r="Q69" s="173"/>
      <c r="R69" s="173"/>
      <c r="S69" s="173"/>
      <c r="T69" s="173"/>
      <c r="U69" s="173"/>
      <c r="V69" s="173"/>
      <c r="W69" s="173"/>
      <c r="X69" s="173"/>
      <c r="Y69" s="173"/>
    </row>
    <row r="70" spans="1:25" s="184" customFormat="1" ht="12.75" customHeight="1">
      <c r="A70" s="193">
        <v>69</v>
      </c>
      <c r="B70" s="268">
        <v>42058</v>
      </c>
      <c r="C70" s="57" t="s">
        <v>1321</v>
      </c>
      <c r="D70" s="57" t="s">
        <v>1251</v>
      </c>
      <c r="E70" s="269" t="s">
        <v>1293</v>
      </c>
      <c r="F70" s="269" t="s">
        <v>7101</v>
      </c>
      <c r="G70" s="46"/>
      <c r="H70" s="269" t="s">
        <v>7306</v>
      </c>
      <c r="I70" s="46"/>
      <c r="J70" s="269" t="s">
        <v>7164</v>
      </c>
      <c r="K70" s="372" t="s">
        <v>1256</v>
      </c>
      <c r="L70" s="372" t="s">
        <v>7158</v>
      </c>
      <c r="M70" s="372" t="s">
        <v>1261</v>
      </c>
      <c r="N70" s="47">
        <v>20</v>
      </c>
      <c r="O70" s="47"/>
      <c r="P70" s="47">
        <v>0</v>
      </c>
      <c r="Q70" s="168">
        <v>0</v>
      </c>
      <c r="R70" s="168">
        <v>0</v>
      </c>
      <c r="S70" s="168">
        <v>0</v>
      </c>
      <c r="T70" s="166">
        <v>0</v>
      </c>
      <c r="U70" s="168">
        <v>0</v>
      </c>
      <c r="V70" s="168">
        <v>0</v>
      </c>
      <c r="W70" s="168">
        <v>20</v>
      </c>
      <c r="X70" s="168">
        <v>0</v>
      </c>
      <c r="Y70" s="47"/>
    </row>
    <row r="71" spans="1:25" s="184" customFormat="1" ht="12.75" customHeight="1">
      <c r="A71" s="158">
        <v>70</v>
      </c>
      <c r="B71" s="268">
        <v>42058</v>
      </c>
      <c r="C71" s="57" t="s">
        <v>1321</v>
      </c>
      <c r="D71" s="57" t="s">
        <v>1251</v>
      </c>
      <c r="E71" s="269" t="s">
        <v>1293</v>
      </c>
      <c r="F71" s="269" t="s">
        <v>7101</v>
      </c>
      <c r="G71" s="46"/>
      <c r="H71" s="269" t="s">
        <v>7306</v>
      </c>
      <c r="I71" s="46"/>
      <c r="J71" s="269" t="s">
        <v>7164</v>
      </c>
      <c r="K71" s="372" t="s">
        <v>1256</v>
      </c>
      <c r="L71" s="372" t="s">
        <v>7158</v>
      </c>
      <c r="M71" s="372" t="s">
        <v>1261</v>
      </c>
      <c r="N71" s="47">
        <v>76</v>
      </c>
      <c r="O71" s="47"/>
      <c r="P71" s="47">
        <v>0</v>
      </c>
      <c r="Q71" s="168">
        <v>0</v>
      </c>
      <c r="R71" s="168">
        <v>0</v>
      </c>
      <c r="S71" s="168">
        <v>0</v>
      </c>
      <c r="T71" s="166">
        <v>0</v>
      </c>
      <c r="U71" s="168">
        <v>0</v>
      </c>
      <c r="V71" s="168">
        <v>0</v>
      </c>
      <c r="W71" s="168">
        <v>76</v>
      </c>
      <c r="X71" s="168">
        <v>0</v>
      </c>
      <c r="Y71" s="47"/>
    </row>
    <row r="72" spans="1:25" s="184" customFormat="1" ht="12.75" customHeight="1">
      <c r="A72" s="193">
        <v>71</v>
      </c>
      <c r="B72" s="369">
        <v>42059</v>
      </c>
      <c r="C72" s="365" t="s">
        <v>1289</v>
      </c>
      <c r="D72" s="365" t="s">
        <v>1251</v>
      </c>
      <c r="E72" s="365"/>
      <c r="F72" s="365" t="s">
        <v>1347</v>
      </c>
      <c r="G72" s="46" t="str">
        <f>IF(F72&lt;&gt;"",LOOKUP(F72,Governorate,data!$E$2:$E$19),"")</f>
        <v>IQ-G08</v>
      </c>
      <c r="H72" s="365" t="s">
        <v>1348</v>
      </c>
      <c r="I72" s="46" t="str">
        <f ca="1">IF(H72&lt;&gt;"",LOOKUP(H72,District2,data!$P$2:$P$19),"")</f>
        <v>IQ-D051</v>
      </c>
      <c r="J72" s="365" t="s">
        <v>7169</v>
      </c>
      <c r="K72" s="365" t="s">
        <v>1256</v>
      </c>
      <c r="L72" s="365" t="s">
        <v>7158</v>
      </c>
      <c r="M72" s="365" t="s">
        <v>1261</v>
      </c>
      <c r="N72" s="186">
        <v>250</v>
      </c>
      <c r="O72" s="47"/>
      <c r="P72" s="47">
        <v>0</v>
      </c>
      <c r="Q72" s="47">
        <v>0</v>
      </c>
      <c r="R72" s="47">
        <v>0</v>
      </c>
      <c r="S72" s="47">
        <v>0</v>
      </c>
      <c r="T72" s="47">
        <v>250</v>
      </c>
      <c r="U72" s="168">
        <v>0</v>
      </c>
      <c r="V72" s="168">
        <v>0</v>
      </c>
      <c r="W72" s="168">
        <v>0</v>
      </c>
      <c r="X72" s="168">
        <v>0</v>
      </c>
      <c r="Y72" s="267" t="s">
        <v>7258</v>
      </c>
    </row>
    <row r="73" spans="1:25" ht="12.75" customHeight="1">
      <c r="A73" s="158">
        <v>72</v>
      </c>
      <c r="B73" s="368">
        <v>42059</v>
      </c>
      <c r="C73" s="57" t="s">
        <v>1304</v>
      </c>
      <c r="D73" s="57" t="s">
        <v>1250</v>
      </c>
      <c r="E73" s="372"/>
      <c r="F73" s="366" t="s">
        <v>7101</v>
      </c>
      <c r="G73" s="187" t="str">
        <f>IF(F73&lt;&gt;"",LOOKUP(F73,Governorate,data!$E$2:$E$19),"")</f>
        <v>IQ-G07</v>
      </c>
      <c r="H73" s="366" t="s">
        <v>7122</v>
      </c>
      <c r="I73" s="187" t="str">
        <f ca="1">IF(H73&lt;&gt;"",LOOKUP(H73,District2,data!$P$2:$P$19),"")</f>
        <v>IQ-D041</v>
      </c>
      <c r="J73" s="366" t="s">
        <v>7169</v>
      </c>
      <c r="K73" s="372" t="s">
        <v>1256</v>
      </c>
      <c r="L73" s="372" t="s">
        <v>7158</v>
      </c>
      <c r="M73" s="366" t="s">
        <v>7125</v>
      </c>
      <c r="N73" s="47">
        <v>15</v>
      </c>
      <c r="O73" s="47">
        <v>2667</v>
      </c>
      <c r="P73" s="47">
        <v>0</v>
      </c>
      <c r="Q73" s="47">
        <v>0</v>
      </c>
      <c r="R73" s="47">
        <v>0</v>
      </c>
      <c r="S73" s="47">
        <v>0</v>
      </c>
      <c r="T73" s="47">
        <v>0</v>
      </c>
      <c r="U73" s="168">
        <v>0</v>
      </c>
      <c r="V73" s="272">
        <v>1</v>
      </c>
      <c r="W73" s="168">
        <v>0</v>
      </c>
      <c r="X73" s="168">
        <v>0</v>
      </c>
      <c r="Y73" s="267"/>
    </row>
    <row r="74" spans="1:25" ht="12.75" customHeight="1">
      <c r="A74" s="193">
        <v>73</v>
      </c>
      <c r="B74" s="341">
        <v>42059</v>
      </c>
      <c r="C74" s="358" t="s">
        <v>1266</v>
      </c>
      <c r="D74" s="372" t="s">
        <v>1250</v>
      </c>
      <c r="E74" s="372"/>
      <c r="F74" s="372" t="s">
        <v>1347</v>
      </c>
      <c r="G74" s="46" t="str">
        <f>IF(F74&lt;&gt;"",LOOKUP(F74,Governorate,data!$E$2:$E$19),"")</f>
        <v>IQ-G08</v>
      </c>
      <c r="H74" s="372" t="s">
        <v>1348</v>
      </c>
      <c r="I74" s="46" t="str">
        <f ca="1">IF(H74&lt;&gt;"",LOOKUP(H74,District2,data!$P$2:$P$19),"")</f>
        <v>IQ-D051</v>
      </c>
      <c r="J74" s="372" t="s">
        <v>7169</v>
      </c>
      <c r="K74" s="372" t="s">
        <v>1256</v>
      </c>
      <c r="L74" s="372" t="s">
        <v>7158</v>
      </c>
      <c r="M74" s="372" t="s">
        <v>1261</v>
      </c>
      <c r="N74" s="361">
        <v>30</v>
      </c>
      <c r="O74" s="47"/>
      <c r="P74" s="173"/>
      <c r="Q74" s="173"/>
      <c r="R74" s="173"/>
      <c r="S74" s="173"/>
      <c r="T74" s="173"/>
      <c r="U74" s="173"/>
      <c r="V74" s="173"/>
      <c r="W74" s="173"/>
      <c r="X74" s="173"/>
      <c r="Y74" s="173"/>
    </row>
    <row r="75" spans="1:25" ht="12.75" customHeight="1">
      <c r="A75" s="193">
        <v>74</v>
      </c>
      <c r="B75" s="268">
        <v>42059</v>
      </c>
      <c r="C75" s="57" t="s">
        <v>1321</v>
      </c>
      <c r="D75" s="57" t="s">
        <v>1251</v>
      </c>
      <c r="E75" s="269" t="s">
        <v>1309</v>
      </c>
      <c r="F75" s="269" t="s">
        <v>7082</v>
      </c>
      <c r="G75" s="46"/>
      <c r="H75" s="269" t="s">
        <v>7310</v>
      </c>
      <c r="I75" s="46"/>
      <c r="J75" s="269" t="s">
        <v>7169</v>
      </c>
      <c r="K75" s="372" t="s">
        <v>1256</v>
      </c>
      <c r="L75" s="372" t="s">
        <v>7158</v>
      </c>
      <c r="M75" s="372" t="s">
        <v>1261</v>
      </c>
      <c r="N75" s="47">
        <v>299</v>
      </c>
      <c r="O75" s="47"/>
      <c r="P75" s="47">
        <v>0</v>
      </c>
      <c r="Q75" s="168">
        <v>0</v>
      </c>
      <c r="R75" s="168">
        <v>0</v>
      </c>
      <c r="S75" s="168">
        <v>0</v>
      </c>
      <c r="T75" s="166">
        <v>0</v>
      </c>
      <c r="U75" s="168">
        <v>75</v>
      </c>
      <c r="V75" s="168">
        <v>0</v>
      </c>
      <c r="W75" s="168">
        <v>0</v>
      </c>
      <c r="X75" s="168">
        <v>0</v>
      </c>
      <c r="Y75" s="47"/>
    </row>
    <row r="76" spans="1:25" ht="12.75" customHeight="1">
      <c r="A76" s="158">
        <v>75</v>
      </c>
      <c r="B76" s="369">
        <v>42060</v>
      </c>
      <c r="C76" s="365" t="s">
        <v>1289</v>
      </c>
      <c r="D76" s="365" t="s">
        <v>1251</v>
      </c>
      <c r="E76" s="365"/>
      <c r="F76" s="365" t="s">
        <v>1347</v>
      </c>
      <c r="G76" s="46" t="str">
        <f>IF(F76&lt;&gt;"",LOOKUP(F76,Governorate,data!$E$2:$E$19),"")</f>
        <v>IQ-G08</v>
      </c>
      <c r="H76" s="365" t="s">
        <v>1348</v>
      </c>
      <c r="I76" s="46" t="str">
        <f ca="1">IF(H76&lt;&gt;"",LOOKUP(H76,District2,data!$P$2:$P$19),"")</f>
        <v>IQ-D051</v>
      </c>
      <c r="J76" s="365" t="s">
        <v>7169</v>
      </c>
      <c r="K76" s="365" t="s">
        <v>1256</v>
      </c>
      <c r="L76" s="365" t="s">
        <v>7158</v>
      </c>
      <c r="M76" s="365" t="s">
        <v>1261</v>
      </c>
      <c r="N76" s="186">
        <v>104</v>
      </c>
      <c r="O76" s="47"/>
      <c r="P76" s="47">
        <v>0</v>
      </c>
      <c r="Q76" s="47">
        <v>0</v>
      </c>
      <c r="R76" s="47">
        <v>0</v>
      </c>
      <c r="S76" s="47">
        <v>0</v>
      </c>
      <c r="T76" s="47">
        <v>104</v>
      </c>
      <c r="U76" s="47">
        <v>0</v>
      </c>
      <c r="V76" s="47">
        <v>0</v>
      </c>
      <c r="W76" s="47">
        <v>0</v>
      </c>
      <c r="X76" s="47">
        <v>0</v>
      </c>
      <c r="Y76" s="267" t="s">
        <v>7258</v>
      </c>
    </row>
    <row r="77" spans="1:25" ht="12.75" customHeight="1">
      <c r="A77" s="193">
        <v>76</v>
      </c>
      <c r="B77" s="369">
        <v>42060</v>
      </c>
      <c r="C77" s="365" t="s">
        <v>1289</v>
      </c>
      <c r="D77" s="365" t="s">
        <v>1251</v>
      </c>
      <c r="E77" s="365"/>
      <c r="F77" s="365" t="s">
        <v>1347</v>
      </c>
      <c r="G77" s="46" t="str">
        <f>IF(F77&lt;&gt;"",LOOKUP(F77,Governorate,data!$E$2:$E$19),"")</f>
        <v>IQ-G08</v>
      </c>
      <c r="H77" s="365" t="s">
        <v>1348</v>
      </c>
      <c r="I77" s="46" t="str">
        <f ca="1">IF(H77&lt;&gt;"",LOOKUP(H77,District2,data!$P$2:$P$19),"")</f>
        <v>IQ-D051</v>
      </c>
      <c r="J77" s="365" t="s">
        <v>7169</v>
      </c>
      <c r="K77" s="365" t="s">
        <v>1256</v>
      </c>
      <c r="L77" s="365" t="s">
        <v>7158</v>
      </c>
      <c r="M77" s="365" t="s">
        <v>1261</v>
      </c>
      <c r="N77" s="186">
        <v>146</v>
      </c>
      <c r="O77" s="47"/>
      <c r="P77" s="47">
        <v>0</v>
      </c>
      <c r="Q77" s="47">
        <v>0</v>
      </c>
      <c r="R77" s="47">
        <v>0</v>
      </c>
      <c r="S77" s="47">
        <v>0</v>
      </c>
      <c r="T77" s="47">
        <v>146</v>
      </c>
      <c r="U77" s="47">
        <v>0</v>
      </c>
      <c r="V77" s="47">
        <v>0</v>
      </c>
      <c r="W77" s="47">
        <v>0</v>
      </c>
      <c r="X77" s="47">
        <v>0</v>
      </c>
      <c r="Y77" s="267" t="s">
        <v>7258</v>
      </c>
    </row>
    <row r="78" spans="1:25" ht="12.75" customHeight="1">
      <c r="A78" s="158">
        <v>77</v>
      </c>
      <c r="B78" s="341">
        <v>42060</v>
      </c>
      <c r="C78" s="358" t="s">
        <v>1266</v>
      </c>
      <c r="D78" s="372" t="s">
        <v>1250</v>
      </c>
      <c r="E78" s="372"/>
      <c r="F78" s="372" t="s">
        <v>1347</v>
      </c>
      <c r="G78" s="46" t="str">
        <f>IF(F78&lt;&gt;"",LOOKUP(F78,Governorate,data!$E$2:$E$19),"")</f>
        <v>IQ-G08</v>
      </c>
      <c r="H78" s="372" t="s">
        <v>1348</v>
      </c>
      <c r="I78" s="46" t="str">
        <f ca="1">IF(H78&lt;&gt;"",LOOKUP(H78,District2,data!$P$2:$P$19),"")</f>
        <v>IQ-D051</v>
      </c>
      <c r="J78" s="372" t="s">
        <v>7169</v>
      </c>
      <c r="K78" s="372" t="s">
        <v>1256</v>
      </c>
      <c r="L78" s="372" t="s">
        <v>7158</v>
      </c>
      <c r="M78" s="372" t="s">
        <v>1261</v>
      </c>
      <c r="N78" s="361">
        <v>34</v>
      </c>
      <c r="O78" s="47"/>
      <c r="P78" s="173"/>
      <c r="Q78" s="173"/>
      <c r="R78" s="173"/>
      <c r="S78" s="173"/>
      <c r="T78" s="173"/>
      <c r="U78" s="173"/>
      <c r="V78" s="173"/>
      <c r="W78" s="173"/>
      <c r="X78" s="173"/>
      <c r="Y78" s="173"/>
    </row>
    <row r="79" spans="1:25" ht="12.75" customHeight="1">
      <c r="A79" s="193">
        <v>78</v>
      </c>
      <c r="B79" s="368">
        <v>42061</v>
      </c>
      <c r="C79" s="366" t="s">
        <v>1289</v>
      </c>
      <c r="D79" s="365" t="s">
        <v>1251</v>
      </c>
      <c r="E79" s="365"/>
      <c r="F79" s="365" t="s">
        <v>1347</v>
      </c>
      <c r="G79" s="46"/>
      <c r="H79" s="365" t="s">
        <v>1348</v>
      </c>
      <c r="I79" s="46"/>
      <c r="J79" s="365" t="s">
        <v>7169</v>
      </c>
      <c r="K79" s="365" t="s">
        <v>1256</v>
      </c>
      <c r="L79" s="365" t="s">
        <v>7158</v>
      </c>
      <c r="M79" s="365" t="s">
        <v>1261</v>
      </c>
      <c r="N79" s="370">
        <v>250</v>
      </c>
      <c r="O79" s="47"/>
      <c r="P79" s="47">
        <v>0</v>
      </c>
      <c r="Q79" s="47">
        <v>0</v>
      </c>
      <c r="R79" s="47">
        <v>0</v>
      </c>
      <c r="S79" s="47">
        <v>0</v>
      </c>
      <c r="T79" s="186">
        <v>250</v>
      </c>
      <c r="U79" s="47">
        <v>0</v>
      </c>
      <c r="V79" s="47">
        <v>0</v>
      </c>
      <c r="W79" s="47">
        <v>0</v>
      </c>
      <c r="X79" s="47">
        <v>0</v>
      </c>
      <c r="Y79" s="267" t="s">
        <v>7258</v>
      </c>
    </row>
    <row r="80" spans="1:25" ht="12.75" customHeight="1">
      <c r="A80" s="193">
        <v>79</v>
      </c>
      <c r="B80" s="268">
        <v>42061</v>
      </c>
      <c r="C80" s="57" t="s">
        <v>1321</v>
      </c>
      <c r="D80" s="57" t="s">
        <v>1251</v>
      </c>
      <c r="E80" s="269" t="s">
        <v>1325</v>
      </c>
      <c r="F80" s="269" t="s">
        <v>7104</v>
      </c>
      <c r="G80" s="46"/>
      <c r="H80" s="269" t="s">
        <v>7318</v>
      </c>
      <c r="I80" s="46"/>
      <c r="J80" s="269" t="s">
        <v>1262</v>
      </c>
      <c r="K80" s="372" t="s">
        <v>1256</v>
      </c>
      <c r="L80" s="372" t="s">
        <v>7158</v>
      </c>
      <c r="M80" s="372" t="s">
        <v>1261</v>
      </c>
      <c r="N80" s="47">
        <v>694</v>
      </c>
      <c r="O80" s="47"/>
      <c r="P80" s="47">
        <v>694</v>
      </c>
      <c r="Q80" s="168">
        <v>0</v>
      </c>
      <c r="R80" s="168">
        <v>0</v>
      </c>
      <c r="S80" s="168">
        <v>0</v>
      </c>
      <c r="T80" s="166">
        <v>0</v>
      </c>
      <c r="U80" s="168">
        <v>0</v>
      </c>
      <c r="V80" s="168">
        <v>0</v>
      </c>
      <c r="W80" s="168">
        <v>0</v>
      </c>
      <c r="X80" s="168">
        <v>0</v>
      </c>
      <c r="Y80" s="47"/>
    </row>
    <row r="81" spans="1:25" ht="12.75" customHeight="1">
      <c r="A81" s="158">
        <v>80</v>
      </c>
      <c r="B81" s="268">
        <v>42061</v>
      </c>
      <c r="C81" s="57" t="s">
        <v>1321</v>
      </c>
      <c r="D81" s="57" t="s">
        <v>1251</v>
      </c>
      <c r="E81" s="269" t="s">
        <v>1325</v>
      </c>
      <c r="F81" s="269" t="s">
        <v>7104</v>
      </c>
      <c r="G81" s="46"/>
      <c r="H81" s="269" t="s">
        <v>7318</v>
      </c>
      <c r="I81" s="46"/>
      <c r="J81" s="269" t="s">
        <v>1262</v>
      </c>
      <c r="K81" s="372" t="s">
        <v>1256</v>
      </c>
      <c r="L81" s="372" t="s">
        <v>7158</v>
      </c>
      <c r="M81" s="372" t="s">
        <v>1261</v>
      </c>
      <c r="N81" s="47">
        <v>10</v>
      </c>
      <c r="O81" s="47"/>
      <c r="P81" s="47">
        <v>10</v>
      </c>
      <c r="Q81" s="168">
        <v>0</v>
      </c>
      <c r="R81" s="168">
        <v>0</v>
      </c>
      <c r="S81" s="168">
        <v>0</v>
      </c>
      <c r="T81" s="166">
        <v>0</v>
      </c>
      <c r="U81" s="168">
        <v>0</v>
      </c>
      <c r="V81" s="168">
        <v>0</v>
      </c>
      <c r="W81" s="168">
        <v>0</v>
      </c>
      <c r="X81" s="168">
        <v>0</v>
      </c>
      <c r="Y81" s="47"/>
    </row>
    <row r="82" spans="1:25" ht="12.75" customHeight="1">
      <c r="A82" s="193">
        <v>81</v>
      </c>
      <c r="B82" s="268">
        <v>42061</v>
      </c>
      <c r="C82" s="57" t="s">
        <v>1321</v>
      </c>
      <c r="D82" s="57" t="s">
        <v>1251</v>
      </c>
      <c r="E82" s="269" t="s">
        <v>7285</v>
      </c>
      <c r="F82" s="269" t="s">
        <v>7099</v>
      </c>
      <c r="G82" s="46"/>
      <c r="H82" s="269" t="s">
        <v>7313</v>
      </c>
      <c r="I82" s="46"/>
      <c r="J82" s="269" t="s">
        <v>7168</v>
      </c>
      <c r="K82" s="372" t="s">
        <v>1256</v>
      </c>
      <c r="L82" s="372" t="s">
        <v>7158</v>
      </c>
      <c r="M82" s="372" t="s">
        <v>1261</v>
      </c>
      <c r="N82" s="47">
        <v>217</v>
      </c>
      <c r="O82" s="47"/>
      <c r="P82" s="47">
        <v>0</v>
      </c>
      <c r="Q82" s="168">
        <v>0</v>
      </c>
      <c r="R82" s="168">
        <v>0</v>
      </c>
      <c r="S82" s="168">
        <v>0</v>
      </c>
      <c r="T82" s="166">
        <v>0</v>
      </c>
      <c r="U82" s="168">
        <v>0</v>
      </c>
      <c r="V82" s="168">
        <v>36</v>
      </c>
      <c r="W82" s="168">
        <v>0</v>
      </c>
      <c r="X82" s="168">
        <v>0</v>
      </c>
      <c r="Y82" s="47"/>
    </row>
    <row r="83" spans="1:25" ht="12.75" customHeight="1">
      <c r="A83" s="158">
        <v>82</v>
      </c>
      <c r="B83" s="341">
        <v>42063</v>
      </c>
      <c r="C83" s="57" t="s">
        <v>1320</v>
      </c>
      <c r="D83" s="57" t="s">
        <v>1251</v>
      </c>
      <c r="E83" s="156" t="s">
        <v>1320</v>
      </c>
      <c r="F83" s="372" t="s">
        <v>7095</v>
      </c>
      <c r="G83" s="46" t="str">
        <f>IF(F83&lt;&gt;"",LOOKUP(F83,Governorate,data!$E$2:$E$19),"")</f>
        <v>IQ-G11</v>
      </c>
      <c r="H83" s="372" t="s">
        <v>7103</v>
      </c>
      <c r="I83" s="46" t="str">
        <f ca="1">IF(H83&lt;&gt;"",LOOKUP(H83,District2,data!$P$2:$P$19),"")</f>
        <v>IQ-D064</v>
      </c>
      <c r="J83" s="372"/>
      <c r="K83" s="372" t="s">
        <v>1256</v>
      </c>
      <c r="L83" s="372" t="s">
        <v>7158</v>
      </c>
      <c r="M83" s="372" t="s">
        <v>1261</v>
      </c>
      <c r="N83" s="47">
        <v>304</v>
      </c>
      <c r="O83" s="47"/>
      <c r="P83" s="47">
        <v>0</v>
      </c>
      <c r="Q83" s="47">
        <v>0</v>
      </c>
      <c r="R83" s="47">
        <v>0</v>
      </c>
      <c r="S83" s="47">
        <v>304</v>
      </c>
      <c r="T83" s="47">
        <v>0</v>
      </c>
      <c r="U83" s="47">
        <v>0</v>
      </c>
      <c r="V83" s="47">
        <v>0</v>
      </c>
      <c r="W83" s="47">
        <v>0</v>
      </c>
      <c r="X83" s="47">
        <v>0</v>
      </c>
      <c r="Y83" s="47"/>
    </row>
    <row r="84" spans="1:25" ht="12.75" customHeight="1">
      <c r="A84" s="193">
        <v>83</v>
      </c>
      <c r="B84" s="341">
        <v>42063</v>
      </c>
      <c r="C84" s="57" t="s">
        <v>1304</v>
      </c>
      <c r="D84" s="57" t="s">
        <v>1250</v>
      </c>
      <c r="E84" s="57"/>
      <c r="F84" s="372" t="s">
        <v>7101</v>
      </c>
      <c r="G84" s="46" t="str">
        <f>IF(F84&lt;&gt;"",LOOKUP(F84,Governorate,data!$E$2:$E$19),"")</f>
        <v>IQ-G07</v>
      </c>
      <c r="H84" s="372" t="s">
        <v>7102</v>
      </c>
      <c r="I84" s="46" t="str">
        <f ca="1">IF(H84&lt;&gt;"",LOOKUP(H84,District2,data!$P$2:$P$19),"")</f>
        <v>IQ-D044</v>
      </c>
      <c r="J84" s="372" t="s">
        <v>7169</v>
      </c>
      <c r="K84" s="372" t="s">
        <v>1256</v>
      </c>
      <c r="L84" s="372" t="s">
        <v>7158</v>
      </c>
      <c r="M84" s="372" t="s">
        <v>7125</v>
      </c>
      <c r="N84" s="47">
        <v>11</v>
      </c>
      <c r="O84" s="47"/>
      <c r="P84" s="47">
        <v>0</v>
      </c>
      <c r="Q84" s="47">
        <v>0</v>
      </c>
      <c r="R84" s="47">
        <v>0</v>
      </c>
      <c r="S84" s="47">
        <v>0</v>
      </c>
      <c r="T84" s="47">
        <v>0</v>
      </c>
      <c r="U84" s="47">
        <v>0</v>
      </c>
      <c r="V84" s="266">
        <v>1</v>
      </c>
      <c r="W84" s="47">
        <v>0</v>
      </c>
      <c r="X84" s="47">
        <v>0</v>
      </c>
      <c r="Y84" s="267"/>
    </row>
    <row r="85" spans="1:25" ht="12.75" customHeight="1">
      <c r="A85" s="193">
        <v>84</v>
      </c>
      <c r="B85" s="341">
        <v>42063</v>
      </c>
      <c r="C85" s="372" t="s">
        <v>1311</v>
      </c>
      <c r="D85" s="372" t="s">
        <v>1250</v>
      </c>
      <c r="E85" s="372"/>
      <c r="F85" s="372" t="s">
        <v>7104</v>
      </c>
      <c r="G85" s="46" t="str">
        <f>IF(F85&lt;&gt;"",LOOKUP(F85,Governorate,data!$E$2:$E$19),"")</f>
        <v>IQ-G05</v>
      </c>
      <c r="H85" s="372" t="s">
        <v>7105</v>
      </c>
      <c r="I85" s="46" t="str">
        <f ca="1">IF(H85&lt;&gt;"",LOOKUP(H85,District2,data!$P$2:$P$19),"")</f>
        <v>IQ-D033</v>
      </c>
      <c r="J85" s="372"/>
      <c r="K85" s="372" t="s">
        <v>1256</v>
      </c>
      <c r="L85" s="372" t="s">
        <v>7158</v>
      </c>
      <c r="M85" s="372" t="s">
        <v>7125</v>
      </c>
      <c r="N85" s="47">
        <v>9</v>
      </c>
      <c r="O85" s="47"/>
      <c r="P85" s="47">
        <v>9</v>
      </c>
      <c r="Q85" s="47">
        <v>0</v>
      </c>
      <c r="R85" s="47">
        <v>0</v>
      </c>
      <c r="S85" s="47">
        <v>0</v>
      </c>
      <c r="T85" s="47">
        <v>0</v>
      </c>
      <c r="U85" s="47">
        <v>0</v>
      </c>
      <c r="V85" s="47">
        <v>0</v>
      </c>
      <c r="W85" s="47">
        <v>0</v>
      </c>
      <c r="X85" s="47">
        <v>0</v>
      </c>
      <c r="Y85" s="47"/>
    </row>
    <row r="86" spans="1:25" ht="12.75" customHeight="1">
      <c r="A86" s="158">
        <v>85</v>
      </c>
      <c r="B86" s="341">
        <v>42063</v>
      </c>
      <c r="C86" s="372" t="s">
        <v>1345</v>
      </c>
      <c r="D86" s="372" t="s">
        <v>1250</v>
      </c>
      <c r="E86" s="372"/>
      <c r="F86" s="372" t="s">
        <v>1347</v>
      </c>
      <c r="G86" s="46"/>
      <c r="H86" s="372" t="s">
        <v>7110</v>
      </c>
      <c r="I86" s="46"/>
      <c r="J86" s="372"/>
      <c r="K86" s="372" t="s">
        <v>1256</v>
      </c>
      <c r="L86" s="372" t="s">
        <v>7158</v>
      </c>
      <c r="M86" s="372" t="s">
        <v>7125</v>
      </c>
      <c r="N86" s="186">
        <v>212</v>
      </c>
      <c r="O86" s="47"/>
      <c r="P86" s="47">
        <v>0</v>
      </c>
      <c r="Q86" s="47">
        <v>0</v>
      </c>
      <c r="R86" s="47">
        <v>0</v>
      </c>
      <c r="S86" s="47">
        <v>0</v>
      </c>
      <c r="T86" s="47">
        <v>0</v>
      </c>
      <c r="U86" s="47">
        <v>0</v>
      </c>
      <c r="V86" s="266">
        <v>212</v>
      </c>
      <c r="W86" s="47">
        <v>0</v>
      </c>
      <c r="X86" s="47">
        <v>0</v>
      </c>
      <c r="Y86" s="267"/>
    </row>
    <row r="87" spans="1:25" ht="12.75" customHeight="1">
      <c r="A87" s="193">
        <v>86</v>
      </c>
      <c r="B87" s="268">
        <v>42063</v>
      </c>
      <c r="C87" s="57" t="s">
        <v>1321</v>
      </c>
      <c r="D87" s="57" t="s">
        <v>1251</v>
      </c>
      <c r="E87" s="269" t="s">
        <v>1309</v>
      </c>
      <c r="F87" s="269" t="s">
        <v>7085</v>
      </c>
      <c r="G87" s="46"/>
      <c r="H87" s="269" t="s">
        <v>7302</v>
      </c>
      <c r="I87" s="46"/>
      <c r="J87" s="269" t="s">
        <v>7169</v>
      </c>
      <c r="K87" s="372" t="s">
        <v>1256</v>
      </c>
      <c r="L87" s="372" t="s">
        <v>7158</v>
      </c>
      <c r="M87" s="372" t="s">
        <v>1261</v>
      </c>
      <c r="N87" s="47">
        <v>252</v>
      </c>
      <c r="O87" s="47"/>
      <c r="P87" s="47">
        <v>0</v>
      </c>
      <c r="Q87" s="168">
        <v>0</v>
      </c>
      <c r="R87" s="168">
        <v>0</v>
      </c>
      <c r="S87" s="168">
        <v>0</v>
      </c>
      <c r="T87" s="166">
        <v>0</v>
      </c>
      <c r="U87" s="168">
        <v>103</v>
      </c>
      <c r="V87" s="168">
        <v>0</v>
      </c>
      <c r="W87" s="168">
        <v>0</v>
      </c>
      <c r="X87" s="168">
        <v>0</v>
      </c>
      <c r="Y87" s="47"/>
    </row>
    <row r="88" spans="1:25" ht="12.75" customHeight="1">
      <c r="A88" s="158">
        <v>87</v>
      </c>
      <c r="B88" s="268">
        <v>42063</v>
      </c>
      <c r="C88" s="57" t="s">
        <v>1321</v>
      </c>
      <c r="D88" s="57" t="s">
        <v>1251</v>
      </c>
      <c r="E88" s="269"/>
      <c r="F88" s="269" t="s">
        <v>7085</v>
      </c>
      <c r="G88" s="46"/>
      <c r="H88" s="269" t="s">
        <v>7302</v>
      </c>
      <c r="I88" s="46"/>
      <c r="J88" s="269"/>
      <c r="K88" s="372" t="s">
        <v>1256</v>
      </c>
      <c r="L88" s="372" t="s">
        <v>7158</v>
      </c>
      <c r="M88" s="372" t="s">
        <v>1261</v>
      </c>
      <c r="N88" s="47">
        <v>50</v>
      </c>
      <c r="O88" s="47"/>
      <c r="P88" s="47">
        <v>50</v>
      </c>
      <c r="Q88" s="168">
        <v>0</v>
      </c>
      <c r="R88" s="168">
        <v>0</v>
      </c>
      <c r="S88" s="168">
        <v>0</v>
      </c>
      <c r="T88" s="166">
        <v>0</v>
      </c>
      <c r="U88" s="168">
        <v>0</v>
      </c>
      <c r="V88" s="168">
        <v>0</v>
      </c>
      <c r="W88" s="168">
        <v>0</v>
      </c>
      <c r="X88" s="168">
        <v>0</v>
      </c>
      <c r="Y88" s="47"/>
    </row>
    <row r="89" spans="1:25" ht="12.75" customHeight="1">
      <c r="A89" s="193">
        <v>88</v>
      </c>
      <c r="B89" s="268">
        <v>42063</v>
      </c>
      <c r="C89" s="57" t="s">
        <v>1321</v>
      </c>
      <c r="D89" s="57" t="s">
        <v>1251</v>
      </c>
      <c r="E89" s="269"/>
      <c r="F89" s="269" t="s">
        <v>7085</v>
      </c>
      <c r="G89" s="46"/>
      <c r="H89" s="269" t="s">
        <v>7302</v>
      </c>
      <c r="I89" s="46"/>
      <c r="J89" s="269"/>
      <c r="K89" s="372" t="s">
        <v>1256</v>
      </c>
      <c r="L89" s="372" t="s">
        <v>7158</v>
      </c>
      <c r="M89" s="372" t="s">
        <v>1261</v>
      </c>
      <c r="N89" s="47">
        <v>500</v>
      </c>
      <c r="O89" s="47"/>
      <c r="P89" s="47">
        <v>500</v>
      </c>
      <c r="Q89" s="168">
        <v>0</v>
      </c>
      <c r="R89" s="168">
        <v>0</v>
      </c>
      <c r="S89" s="168">
        <v>0</v>
      </c>
      <c r="T89" s="166">
        <v>0</v>
      </c>
      <c r="U89" s="168">
        <v>0</v>
      </c>
      <c r="V89" s="168">
        <v>0</v>
      </c>
      <c r="W89" s="168">
        <v>0</v>
      </c>
      <c r="X89" s="168">
        <v>0</v>
      </c>
      <c r="Y89" s="47"/>
    </row>
    <row r="90" spans="1:25" ht="12.75" customHeight="1">
      <c r="A90" s="193">
        <v>89</v>
      </c>
      <c r="B90" s="268">
        <v>42063</v>
      </c>
      <c r="C90" s="57" t="s">
        <v>1321</v>
      </c>
      <c r="D90" s="57" t="s">
        <v>1251</v>
      </c>
      <c r="E90" s="269" t="s">
        <v>1292</v>
      </c>
      <c r="F90" s="269" t="s">
        <v>7085</v>
      </c>
      <c r="G90" s="46"/>
      <c r="H90" s="269" t="s">
        <v>7301</v>
      </c>
      <c r="I90" s="46"/>
      <c r="J90" s="269" t="s">
        <v>1262</v>
      </c>
      <c r="K90" s="372" t="s">
        <v>1256</v>
      </c>
      <c r="L90" s="372" t="s">
        <v>7158</v>
      </c>
      <c r="M90" s="372" t="s">
        <v>1261</v>
      </c>
      <c r="N90" s="47">
        <v>1601</v>
      </c>
      <c r="O90" s="47"/>
      <c r="P90" s="47">
        <v>1601</v>
      </c>
      <c r="Q90" s="168">
        <v>0</v>
      </c>
      <c r="R90" s="168">
        <v>0</v>
      </c>
      <c r="S90" s="168">
        <v>0</v>
      </c>
      <c r="T90" s="166">
        <v>0</v>
      </c>
      <c r="U90" s="168">
        <v>0</v>
      </c>
      <c r="V90" s="168">
        <v>0</v>
      </c>
      <c r="W90" s="168">
        <v>0</v>
      </c>
      <c r="X90" s="168">
        <v>0</v>
      </c>
      <c r="Y90" s="47"/>
    </row>
    <row r="91" spans="1:25" ht="12.75" customHeight="1">
      <c r="A91" s="158">
        <v>90</v>
      </c>
      <c r="B91" s="273">
        <v>42063</v>
      </c>
      <c r="C91" s="57" t="s">
        <v>1321</v>
      </c>
      <c r="D91" s="57" t="s">
        <v>1251</v>
      </c>
      <c r="E91" s="269" t="s">
        <v>1292</v>
      </c>
      <c r="F91" s="269" t="s">
        <v>7085</v>
      </c>
      <c r="G91" s="46"/>
      <c r="H91" s="269" t="s">
        <v>7301</v>
      </c>
      <c r="I91" s="46"/>
      <c r="J91" s="269" t="s">
        <v>1262</v>
      </c>
      <c r="K91" s="372" t="s">
        <v>1256</v>
      </c>
      <c r="L91" s="372" t="s">
        <v>7158</v>
      </c>
      <c r="M91" s="372" t="s">
        <v>1261</v>
      </c>
      <c r="N91" s="47">
        <v>1501</v>
      </c>
      <c r="O91" s="47"/>
      <c r="P91" s="47">
        <v>0</v>
      </c>
      <c r="Q91" s="168">
        <v>0</v>
      </c>
      <c r="R91" s="168">
        <v>1501</v>
      </c>
      <c r="S91" s="168">
        <v>0</v>
      </c>
      <c r="T91" s="166">
        <v>0</v>
      </c>
      <c r="U91" s="168">
        <v>0</v>
      </c>
      <c r="V91" s="168">
        <v>0</v>
      </c>
      <c r="W91" s="168">
        <v>0</v>
      </c>
      <c r="X91" s="168">
        <v>0</v>
      </c>
      <c r="Y91" s="47"/>
    </row>
    <row r="92" spans="1:25" ht="12.75" customHeight="1">
      <c r="A92" s="193">
        <v>91</v>
      </c>
      <c r="B92" s="356">
        <v>42064</v>
      </c>
      <c r="C92" s="365" t="s">
        <v>1289</v>
      </c>
      <c r="D92" s="365" t="s">
        <v>1251</v>
      </c>
      <c r="E92" s="365"/>
      <c r="F92" s="365" t="s">
        <v>1347</v>
      </c>
      <c r="G92" s="187"/>
      <c r="H92" s="365" t="s">
        <v>7110</v>
      </c>
      <c r="I92" s="187"/>
      <c r="J92" s="365" t="s">
        <v>7166</v>
      </c>
      <c r="K92" s="365" t="s">
        <v>1256</v>
      </c>
      <c r="L92" s="365" t="s">
        <v>7158</v>
      </c>
      <c r="M92" s="365" t="s">
        <v>1261</v>
      </c>
      <c r="N92" s="186">
        <v>10</v>
      </c>
      <c r="O92" s="186"/>
      <c r="P92" s="186">
        <v>10</v>
      </c>
      <c r="Q92" s="186">
        <v>0</v>
      </c>
      <c r="R92" s="186">
        <v>0</v>
      </c>
      <c r="S92" s="186">
        <v>0</v>
      </c>
      <c r="T92" s="186">
        <v>0</v>
      </c>
      <c r="U92" s="168">
        <v>0</v>
      </c>
      <c r="V92" s="168">
        <v>0</v>
      </c>
      <c r="W92" s="168">
        <v>0</v>
      </c>
      <c r="X92" s="168">
        <v>0</v>
      </c>
      <c r="Y92" s="186"/>
    </row>
    <row r="93" spans="1:25" ht="12.75" customHeight="1">
      <c r="A93" s="158">
        <v>92</v>
      </c>
      <c r="B93" s="368">
        <v>42065</v>
      </c>
      <c r="C93" s="365" t="s">
        <v>1289</v>
      </c>
      <c r="D93" s="365" t="s">
        <v>1251</v>
      </c>
      <c r="E93" s="365"/>
      <c r="F93" s="365" t="s">
        <v>7095</v>
      </c>
      <c r="G93" s="187"/>
      <c r="H93" s="365" t="s">
        <v>7238</v>
      </c>
      <c r="I93" s="187"/>
      <c r="J93" s="365" t="s">
        <v>7166</v>
      </c>
      <c r="K93" s="365" t="s">
        <v>1256</v>
      </c>
      <c r="L93" s="365" t="s">
        <v>7158</v>
      </c>
      <c r="M93" s="365" t="s">
        <v>1261</v>
      </c>
      <c r="N93" s="186">
        <v>159</v>
      </c>
      <c r="O93" s="186"/>
      <c r="P93" s="186">
        <v>159</v>
      </c>
      <c r="Q93" s="186">
        <v>0</v>
      </c>
      <c r="R93" s="186">
        <v>0</v>
      </c>
      <c r="S93" s="186">
        <v>0</v>
      </c>
      <c r="T93" s="186">
        <v>0</v>
      </c>
      <c r="U93" s="168">
        <v>0</v>
      </c>
      <c r="V93" s="168">
        <v>0</v>
      </c>
      <c r="W93" s="168">
        <v>0</v>
      </c>
      <c r="X93" s="168">
        <v>0</v>
      </c>
      <c r="Y93" s="186"/>
    </row>
    <row r="94" spans="1:25" ht="12.75" customHeight="1">
      <c r="A94" s="193">
        <v>93</v>
      </c>
      <c r="B94" s="368">
        <v>42065</v>
      </c>
      <c r="C94" s="365" t="s">
        <v>1289</v>
      </c>
      <c r="D94" s="365" t="s">
        <v>1251</v>
      </c>
      <c r="E94" s="365"/>
      <c r="F94" s="365" t="s">
        <v>1347</v>
      </c>
      <c r="G94" s="187"/>
      <c r="H94" s="365" t="s">
        <v>1348</v>
      </c>
      <c r="I94" s="187"/>
      <c r="J94" s="365" t="s">
        <v>7169</v>
      </c>
      <c r="K94" s="365" t="s">
        <v>1256</v>
      </c>
      <c r="L94" s="365" t="s">
        <v>7158</v>
      </c>
      <c r="M94" s="365" t="s">
        <v>1261</v>
      </c>
      <c r="N94" s="186">
        <v>250</v>
      </c>
      <c r="O94" s="186"/>
      <c r="P94" s="186">
        <v>0</v>
      </c>
      <c r="Q94" s="186">
        <v>0</v>
      </c>
      <c r="R94" s="186">
        <v>0</v>
      </c>
      <c r="S94" s="186">
        <v>0</v>
      </c>
      <c r="T94" s="186">
        <v>250</v>
      </c>
      <c r="U94" s="168">
        <v>0</v>
      </c>
      <c r="V94" s="168">
        <v>0</v>
      </c>
      <c r="W94" s="168">
        <v>0</v>
      </c>
      <c r="X94" s="168">
        <v>0</v>
      </c>
      <c r="Y94" s="267" t="s">
        <v>7258</v>
      </c>
    </row>
    <row r="95" spans="1:25" ht="12.75" customHeight="1">
      <c r="A95" s="193">
        <v>94</v>
      </c>
      <c r="B95" s="368">
        <v>42066</v>
      </c>
      <c r="C95" s="365" t="s">
        <v>1289</v>
      </c>
      <c r="D95" s="365" t="s">
        <v>1251</v>
      </c>
      <c r="E95" s="365"/>
      <c r="F95" s="365" t="s">
        <v>7085</v>
      </c>
      <c r="G95" s="187"/>
      <c r="H95" s="365" t="s">
        <v>7086</v>
      </c>
      <c r="I95" s="187"/>
      <c r="J95" s="365" t="s">
        <v>7166</v>
      </c>
      <c r="K95" s="365" t="s">
        <v>1256</v>
      </c>
      <c r="L95" s="365" t="s">
        <v>7158</v>
      </c>
      <c r="M95" s="365" t="s">
        <v>1261</v>
      </c>
      <c r="N95" s="186">
        <v>100</v>
      </c>
      <c r="O95" s="186"/>
      <c r="P95" s="186">
        <v>100</v>
      </c>
      <c r="Q95" s="186">
        <v>0</v>
      </c>
      <c r="R95" s="186">
        <v>0</v>
      </c>
      <c r="S95" s="186">
        <v>0</v>
      </c>
      <c r="T95" s="186">
        <v>0</v>
      </c>
      <c r="U95" s="168">
        <v>0</v>
      </c>
      <c r="V95" s="168">
        <v>0</v>
      </c>
      <c r="W95" s="168">
        <v>0</v>
      </c>
      <c r="X95" s="168">
        <v>0</v>
      </c>
      <c r="Y95" s="267"/>
    </row>
    <row r="96" spans="1:25" ht="12.75" customHeight="1">
      <c r="A96" s="158">
        <v>95</v>
      </c>
      <c r="B96" s="368">
        <v>42066</v>
      </c>
      <c r="C96" s="365" t="s">
        <v>1289</v>
      </c>
      <c r="D96" s="365" t="s">
        <v>1251</v>
      </c>
      <c r="E96" s="365"/>
      <c r="F96" s="365" t="s">
        <v>1347</v>
      </c>
      <c r="G96" s="187"/>
      <c r="H96" s="365" t="s">
        <v>1348</v>
      </c>
      <c r="I96" s="187"/>
      <c r="J96" s="365" t="s">
        <v>7169</v>
      </c>
      <c r="K96" s="365" t="s">
        <v>1256</v>
      </c>
      <c r="L96" s="365" t="s">
        <v>7158</v>
      </c>
      <c r="M96" s="365" t="s">
        <v>1261</v>
      </c>
      <c r="N96" s="186">
        <v>250</v>
      </c>
      <c r="O96" s="186"/>
      <c r="P96" s="186">
        <v>0</v>
      </c>
      <c r="Q96" s="186">
        <v>0</v>
      </c>
      <c r="R96" s="186">
        <v>0</v>
      </c>
      <c r="S96" s="186">
        <v>0</v>
      </c>
      <c r="T96" s="186">
        <v>250</v>
      </c>
      <c r="U96" s="168">
        <v>0</v>
      </c>
      <c r="V96" s="168">
        <v>0</v>
      </c>
      <c r="W96" s="168">
        <v>0</v>
      </c>
      <c r="X96" s="168">
        <v>0</v>
      </c>
      <c r="Y96" s="267" t="s">
        <v>7258</v>
      </c>
    </row>
    <row r="97" spans="1:25" ht="12.75" customHeight="1">
      <c r="A97" s="193">
        <v>96</v>
      </c>
      <c r="B97" s="368">
        <v>42067</v>
      </c>
      <c r="C97" s="365" t="s">
        <v>1289</v>
      </c>
      <c r="D97" s="365" t="s">
        <v>1251</v>
      </c>
      <c r="E97" s="365"/>
      <c r="F97" s="365" t="s">
        <v>1347</v>
      </c>
      <c r="G97" s="187"/>
      <c r="H97" s="365" t="s">
        <v>1348</v>
      </c>
      <c r="I97" s="187"/>
      <c r="J97" s="365" t="s">
        <v>7169</v>
      </c>
      <c r="K97" s="365" t="s">
        <v>1256</v>
      </c>
      <c r="L97" s="365" t="s">
        <v>7158</v>
      </c>
      <c r="M97" s="365" t="s">
        <v>1261</v>
      </c>
      <c r="N97" s="186">
        <v>250</v>
      </c>
      <c r="O97" s="186"/>
      <c r="P97" s="186">
        <v>0</v>
      </c>
      <c r="Q97" s="186">
        <v>0</v>
      </c>
      <c r="R97" s="186">
        <v>0</v>
      </c>
      <c r="S97" s="186">
        <v>0</v>
      </c>
      <c r="T97" s="186">
        <v>250</v>
      </c>
      <c r="U97" s="168">
        <v>0</v>
      </c>
      <c r="V97" s="168">
        <v>0</v>
      </c>
      <c r="W97" s="168">
        <v>0</v>
      </c>
      <c r="X97" s="168">
        <v>0</v>
      </c>
      <c r="Y97" s="267" t="s">
        <v>7258</v>
      </c>
    </row>
    <row r="98" spans="1:25" ht="12.75" customHeight="1">
      <c r="A98" s="158">
        <v>97</v>
      </c>
      <c r="B98" s="368">
        <v>42068</v>
      </c>
      <c r="C98" s="365" t="s">
        <v>1289</v>
      </c>
      <c r="D98" s="365" t="s">
        <v>1251</v>
      </c>
      <c r="E98" s="365"/>
      <c r="F98" s="365" t="s">
        <v>1347</v>
      </c>
      <c r="G98" s="187"/>
      <c r="H98" s="365" t="s">
        <v>1348</v>
      </c>
      <c r="I98" s="187"/>
      <c r="J98" s="365" t="s">
        <v>7169</v>
      </c>
      <c r="K98" s="365" t="s">
        <v>1256</v>
      </c>
      <c r="L98" s="365" t="s">
        <v>7158</v>
      </c>
      <c r="M98" s="365" t="s">
        <v>1261</v>
      </c>
      <c r="N98" s="186">
        <v>237</v>
      </c>
      <c r="O98" s="186"/>
      <c r="P98" s="186">
        <v>0</v>
      </c>
      <c r="Q98" s="186">
        <v>0</v>
      </c>
      <c r="R98" s="186">
        <v>0</v>
      </c>
      <c r="S98" s="186">
        <v>0</v>
      </c>
      <c r="T98" s="186">
        <v>250</v>
      </c>
      <c r="U98" s="168">
        <v>0</v>
      </c>
      <c r="V98" s="168">
        <v>0</v>
      </c>
      <c r="W98" s="168">
        <v>0</v>
      </c>
      <c r="X98" s="168">
        <v>0</v>
      </c>
      <c r="Y98" s="267" t="s">
        <v>7258</v>
      </c>
    </row>
    <row r="99" spans="1:25" ht="12.75" customHeight="1">
      <c r="A99" s="193">
        <v>98</v>
      </c>
      <c r="B99" s="368">
        <v>42072</v>
      </c>
      <c r="C99" s="365" t="s">
        <v>1289</v>
      </c>
      <c r="D99" s="365" t="s">
        <v>1251</v>
      </c>
      <c r="E99" s="365"/>
      <c r="F99" s="365" t="s">
        <v>1347</v>
      </c>
      <c r="G99" s="187"/>
      <c r="H99" s="365" t="s">
        <v>1348</v>
      </c>
      <c r="I99" s="187"/>
      <c r="J99" s="365" t="s">
        <v>7169</v>
      </c>
      <c r="K99" s="365" t="s">
        <v>1256</v>
      </c>
      <c r="L99" s="365" t="s">
        <v>7158</v>
      </c>
      <c r="M99" s="365" t="s">
        <v>1261</v>
      </c>
      <c r="N99" s="186">
        <v>200</v>
      </c>
      <c r="O99" s="186"/>
      <c r="P99" s="186">
        <v>0</v>
      </c>
      <c r="Q99" s="186">
        <v>0</v>
      </c>
      <c r="R99" s="186">
        <v>0</v>
      </c>
      <c r="S99" s="186">
        <v>0</v>
      </c>
      <c r="T99" s="186">
        <v>200</v>
      </c>
      <c r="U99" s="168">
        <v>0</v>
      </c>
      <c r="V99" s="168">
        <v>0</v>
      </c>
      <c r="W99" s="168">
        <v>0</v>
      </c>
      <c r="X99" s="168">
        <v>0</v>
      </c>
      <c r="Y99" s="267" t="s">
        <v>7258</v>
      </c>
    </row>
    <row r="100" spans="1:25" ht="12.75" customHeight="1">
      <c r="A100" s="193">
        <v>99</v>
      </c>
      <c r="B100" s="368">
        <v>42073</v>
      </c>
      <c r="C100" s="365" t="s">
        <v>1289</v>
      </c>
      <c r="D100" s="365" t="s">
        <v>1251</v>
      </c>
      <c r="E100" s="365"/>
      <c r="F100" s="365" t="s">
        <v>1347</v>
      </c>
      <c r="G100" s="187"/>
      <c r="H100" s="365" t="s">
        <v>1348</v>
      </c>
      <c r="I100" s="187"/>
      <c r="J100" s="365" t="s">
        <v>7169</v>
      </c>
      <c r="K100" s="365" t="s">
        <v>1256</v>
      </c>
      <c r="L100" s="365" t="s">
        <v>7158</v>
      </c>
      <c r="M100" s="365" t="s">
        <v>1261</v>
      </c>
      <c r="N100" s="186">
        <v>200</v>
      </c>
      <c r="O100" s="186"/>
      <c r="P100" s="186">
        <v>0</v>
      </c>
      <c r="Q100" s="186">
        <v>0</v>
      </c>
      <c r="R100" s="186">
        <v>0</v>
      </c>
      <c r="S100" s="186">
        <v>0</v>
      </c>
      <c r="T100" s="186">
        <v>200</v>
      </c>
      <c r="U100" s="168">
        <v>0</v>
      </c>
      <c r="V100" s="168">
        <v>0</v>
      </c>
      <c r="W100" s="168">
        <v>0</v>
      </c>
      <c r="X100" s="168">
        <v>0</v>
      </c>
      <c r="Y100" s="267" t="s">
        <v>7258</v>
      </c>
    </row>
    <row r="101" spans="1:25" ht="12.75" customHeight="1">
      <c r="A101" s="158">
        <v>100</v>
      </c>
      <c r="B101" s="368">
        <v>42074</v>
      </c>
      <c r="C101" s="365" t="s">
        <v>1289</v>
      </c>
      <c r="D101" s="365" t="s">
        <v>1251</v>
      </c>
      <c r="E101" s="365"/>
      <c r="F101" s="365" t="s">
        <v>1347</v>
      </c>
      <c r="G101" s="187"/>
      <c r="H101" s="365" t="s">
        <v>1348</v>
      </c>
      <c r="I101" s="187"/>
      <c r="J101" s="365" t="s">
        <v>7169</v>
      </c>
      <c r="K101" s="365" t="s">
        <v>1256</v>
      </c>
      <c r="L101" s="365" t="s">
        <v>7158</v>
      </c>
      <c r="M101" s="365" t="s">
        <v>1261</v>
      </c>
      <c r="N101" s="186">
        <v>200</v>
      </c>
      <c r="O101" s="186"/>
      <c r="P101" s="186">
        <v>0</v>
      </c>
      <c r="Q101" s="186">
        <v>0</v>
      </c>
      <c r="R101" s="186">
        <v>0</v>
      </c>
      <c r="S101" s="186">
        <v>0</v>
      </c>
      <c r="T101" s="186">
        <v>200</v>
      </c>
      <c r="U101" s="168">
        <v>0</v>
      </c>
      <c r="V101" s="168">
        <v>0</v>
      </c>
      <c r="W101" s="168">
        <v>0</v>
      </c>
      <c r="X101" s="168">
        <v>0</v>
      </c>
      <c r="Y101" s="267" t="s">
        <v>7258</v>
      </c>
    </row>
    <row r="102" spans="1:25" ht="12.75" customHeight="1">
      <c r="A102" s="193">
        <v>101</v>
      </c>
      <c r="B102" s="368">
        <v>42079</v>
      </c>
      <c r="C102" s="365" t="s">
        <v>1289</v>
      </c>
      <c r="D102" s="365" t="s">
        <v>1251</v>
      </c>
      <c r="E102" s="365"/>
      <c r="F102" s="365" t="s">
        <v>1347</v>
      </c>
      <c r="G102" s="187"/>
      <c r="H102" s="365" t="s">
        <v>1348</v>
      </c>
      <c r="I102" s="187"/>
      <c r="J102" s="365" t="s">
        <v>7169</v>
      </c>
      <c r="K102" s="365" t="s">
        <v>1256</v>
      </c>
      <c r="L102" s="365" t="s">
        <v>7158</v>
      </c>
      <c r="M102" s="365" t="s">
        <v>1261</v>
      </c>
      <c r="N102" s="186">
        <v>200</v>
      </c>
      <c r="O102" s="186"/>
      <c r="P102" s="186">
        <v>0</v>
      </c>
      <c r="Q102" s="186">
        <v>0</v>
      </c>
      <c r="R102" s="186">
        <v>0</v>
      </c>
      <c r="S102" s="186">
        <v>0</v>
      </c>
      <c r="T102" s="186">
        <v>200</v>
      </c>
      <c r="U102" s="168">
        <v>0</v>
      </c>
      <c r="V102" s="168">
        <v>0</v>
      </c>
      <c r="W102" s="168">
        <v>0</v>
      </c>
      <c r="X102" s="168">
        <v>0</v>
      </c>
      <c r="Y102" s="267" t="s">
        <v>7258</v>
      </c>
    </row>
    <row r="103" spans="1:25" ht="12.75" customHeight="1">
      <c r="A103" s="158">
        <v>102</v>
      </c>
      <c r="B103" s="368">
        <v>42093</v>
      </c>
      <c r="C103" s="57" t="s">
        <v>1266</v>
      </c>
      <c r="D103" s="57" t="s">
        <v>1250</v>
      </c>
      <c r="E103" s="57"/>
      <c r="F103" s="372" t="s">
        <v>1347</v>
      </c>
      <c r="G103" s="46" t="str">
        <f>IF(F103&lt;&gt;"",LOOKUP(F103,Governorate,data!$E$2:$E$19),"")</f>
        <v>IQ-G08</v>
      </c>
      <c r="H103" s="372" t="s">
        <v>7110</v>
      </c>
      <c r="I103" s="46" t="str">
        <f ca="1">IF(H103&lt;&gt;"",LOOKUP(H103,District2,data!$P$2:$P$19),"")</f>
        <v>IQ-D050</v>
      </c>
      <c r="J103" s="372" t="s">
        <v>7169</v>
      </c>
      <c r="K103" s="372" t="s">
        <v>1256</v>
      </c>
      <c r="L103" s="372" t="s">
        <v>7158</v>
      </c>
      <c r="M103" s="372" t="s">
        <v>1261</v>
      </c>
      <c r="N103" s="47">
        <v>50</v>
      </c>
      <c r="O103" s="47"/>
      <c r="P103" s="47">
        <v>0</v>
      </c>
      <c r="Q103" s="47">
        <v>0</v>
      </c>
      <c r="R103" s="47">
        <v>0</v>
      </c>
      <c r="S103" s="47">
        <v>0</v>
      </c>
      <c r="T103" s="47">
        <v>0</v>
      </c>
      <c r="U103" s="168">
        <v>0</v>
      </c>
      <c r="V103" s="272">
        <v>50</v>
      </c>
      <c r="W103" s="168">
        <v>0</v>
      </c>
      <c r="X103" s="168">
        <v>0</v>
      </c>
      <c r="Y103" s="267"/>
    </row>
    <row r="104" spans="1:25" ht="12.75" customHeight="1">
      <c r="A104" s="193">
        <v>103</v>
      </c>
      <c r="B104" s="368">
        <v>42093</v>
      </c>
      <c r="C104" s="372" t="s">
        <v>1266</v>
      </c>
      <c r="D104" s="372" t="s">
        <v>1250</v>
      </c>
      <c r="E104" s="372"/>
      <c r="F104" s="372" t="s">
        <v>1347</v>
      </c>
      <c r="G104" s="46" t="str">
        <f>IF(F104&lt;&gt;"",LOOKUP(F104,Governorate,data!$E$2:$E$19),"")</f>
        <v>IQ-G08</v>
      </c>
      <c r="H104" s="372" t="s">
        <v>1348</v>
      </c>
      <c r="I104" s="46" t="str">
        <f ca="1">IF(H104&lt;&gt;"",LOOKUP(H104,District2,data!$P$2:$P$19),"")</f>
        <v>IQ-D051</v>
      </c>
      <c r="J104" s="372" t="s">
        <v>7169</v>
      </c>
      <c r="K104" s="372" t="s">
        <v>1256</v>
      </c>
      <c r="L104" s="372" t="s">
        <v>7158</v>
      </c>
      <c r="M104" s="372" t="s">
        <v>1261</v>
      </c>
      <c r="N104" s="47">
        <v>71</v>
      </c>
      <c r="O104" s="47"/>
      <c r="P104" s="47">
        <v>0</v>
      </c>
      <c r="Q104" s="47">
        <v>0</v>
      </c>
      <c r="R104" s="47">
        <v>0</v>
      </c>
      <c r="S104" s="47">
        <v>0</v>
      </c>
      <c r="T104" s="47">
        <v>0</v>
      </c>
      <c r="U104" s="168">
        <v>0</v>
      </c>
      <c r="V104" s="272">
        <v>71</v>
      </c>
      <c r="W104" s="168">
        <v>0</v>
      </c>
      <c r="X104" s="168">
        <v>0</v>
      </c>
      <c r="Y104" s="267"/>
    </row>
    <row r="105" spans="1:25" s="184" customFormat="1" ht="12.75" customHeight="1">
      <c r="A105" s="193">
        <v>104</v>
      </c>
      <c r="B105" s="368">
        <v>42093</v>
      </c>
      <c r="C105" s="57" t="s">
        <v>1292</v>
      </c>
      <c r="D105" s="57" t="s">
        <v>1250</v>
      </c>
      <c r="E105" s="57"/>
      <c r="F105" s="372" t="s">
        <v>7085</v>
      </c>
      <c r="G105" s="46" t="str">
        <f>IF(F105&lt;&gt;"",LOOKUP(F105,Governorate,data!$E$2:$E$19),"")</f>
        <v>IQ-G13</v>
      </c>
      <c r="H105" s="372" t="s">
        <v>7086</v>
      </c>
      <c r="I105" s="46" t="str">
        <f ca="1">IF(H105&lt;&gt;"",LOOKUP(H105,District2,data!$P$2:$P$19),"")</f>
        <v>IQ-D074</v>
      </c>
      <c r="J105" s="372" t="s">
        <v>7169</v>
      </c>
      <c r="K105" s="372" t="s">
        <v>1256</v>
      </c>
      <c r="L105" s="372" t="s">
        <v>7158</v>
      </c>
      <c r="M105" s="372" t="s">
        <v>7125</v>
      </c>
      <c r="N105" s="47">
        <v>5</v>
      </c>
      <c r="O105" s="47"/>
      <c r="P105" s="47">
        <v>5</v>
      </c>
      <c r="Q105" s="47">
        <v>0</v>
      </c>
      <c r="R105" s="47">
        <v>0</v>
      </c>
      <c r="S105" s="47">
        <v>0</v>
      </c>
      <c r="T105" s="47">
        <v>0</v>
      </c>
      <c r="U105" s="168">
        <v>0</v>
      </c>
      <c r="V105" s="168">
        <v>0</v>
      </c>
      <c r="W105" s="168">
        <v>0</v>
      </c>
      <c r="X105" s="168">
        <v>0</v>
      </c>
      <c r="Y105" s="47"/>
    </row>
    <row r="106" spans="1:25" ht="12.75" customHeight="1">
      <c r="A106" s="158">
        <v>105</v>
      </c>
      <c r="B106" s="368">
        <v>42093</v>
      </c>
      <c r="C106" s="372" t="s">
        <v>1308</v>
      </c>
      <c r="D106" s="372" t="s">
        <v>1250</v>
      </c>
      <c r="E106" s="372"/>
      <c r="F106" s="372" t="s">
        <v>7095</v>
      </c>
      <c r="G106" s="46" t="str">
        <f>IF(F106&lt;&gt;"",LOOKUP(F106,Governorate,data!$E$2:$E$19),"")</f>
        <v>IQ-G11</v>
      </c>
      <c r="H106" s="372" t="s">
        <v>7103</v>
      </c>
      <c r="I106" s="46" t="str">
        <f ca="1">IF(H106&lt;&gt;"",LOOKUP(H106,District2,data!$P$2:$P$19),"")</f>
        <v>IQ-D064</v>
      </c>
      <c r="J106" s="372" t="s">
        <v>7169</v>
      </c>
      <c r="K106" s="372" t="s">
        <v>1256</v>
      </c>
      <c r="L106" s="372" t="s">
        <v>7158</v>
      </c>
      <c r="M106" s="372" t="s">
        <v>7125</v>
      </c>
      <c r="N106" s="47">
        <v>4</v>
      </c>
      <c r="O106" s="47"/>
      <c r="P106" s="47">
        <v>4</v>
      </c>
      <c r="Q106" s="47">
        <v>0</v>
      </c>
      <c r="R106" s="47">
        <v>0</v>
      </c>
      <c r="S106" s="47">
        <v>0</v>
      </c>
      <c r="T106" s="47">
        <v>0</v>
      </c>
      <c r="U106" s="168">
        <v>0</v>
      </c>
      <c r="V106" s="168">
        <v>0</v>
      </c>
      <c r="W106" s="168">
        <v>0</v>
      </c>
      <c r="X106" s="168">
        <v>0</v>
      </c>
      <c r="Y106" s="47"/>
    </row>
    <row r="107" spans="1:25" ht="12.75" customHeight="1">
      <c r="A107" s="193">
        <v>106</v>
      </c>
      <c r="B107" s="368">
        <v>42094</v>
      </c>
      <c r="C107" s="372" t="s">
        <v>1308</v>
      </c>
      <c r="D107" s="372" t="s">
        <v>1250</v>
      </c>
      <c r="E107" s="372"/>
      <c r="F107" s="372" t="s">
        <v>7095</v>
      </c>
      <c r="G107" s="46" t="str">
        <f>IF(F107&lt;&gt;"",LOOKUP(F107,Governorate,data!$E$2:$E$19),"")</f>
        <v>IQ-G11</v>
      </c>
      <c r="H107" s="372" t="s">
        <v>7103</v>
      </c>
      <c r="I107" s="46" t="str">
        <f ca="1">IF(H107&lt;&gt;"",LOOKUP(H107,District2,data!$P$2:$P$19),"")</f>
        <v>IQ-D064</v>
      </c>
      <c r="J107" s="372" t="s">
        <v>7169</v>
      </c>
      <c r="K107" s="372" t="s">
        <v>1256</v>
      </c>
      <c r="L107" s="372" t="s">
        <v>7158</v>
      </c>
      <c r="M107" s="372" t="s">
        <v>7125</v>
      </c>
      <c r="N107" s="47">
        <v>4</v>
      </c>
      <c r="O107" s="47"/>
      <c r="P107" s="47">
        <v>0</v>
      </c>
      <c r="Q107" s="47">
        <v>0</v>
      </c>
      <c r="R107" s="47">
        <v>0</v>
      </c>
      <c r="S107" s="47">
        <v>0</v>
      </c>
      <c r="T107" s="47">
        <v>0</v>
      </c>
      <c r="U107" s="168">
        <v>0</v>
      </c>
      <c r="V107" s="272">
        <v>1</v>
      </c>
      <c r="W107" s="168">
        <v>0</v>
      </c>
      <c r="X107" s="168">
        <v>0</v>
      </c>
      <c r="Y107" s="267"/>
    </row>
    <row r="108" spans="1:25" ht="12.75" customHeight="1">
      <c r="A108" s="158">
        <v>107</v>
      </c>
      <c r="B108" s="368">
        <v>42094</v>
      </c>
      <c r="C108" s="372" t="s">
        <v>1309</v>
      </c>
      <c r="D108" s="372" t="s">
        <v>1248</v>
      </c>
      <c r="E108" s="372"/>
      <c r="F108" s="372" t="s">
        <v>7082</v>
      </c>
      <c r="G108" s="46" t="str">
        <f>IF(F108&lt;&gt;"",LOOKUP(F108,Governorate,data!$E$2:$E$19),"")</f>
        <v>IQ-G10</v>
      </c>
      <c r="H108" s="372" t="s">
        <v>7084</v>
      </c>
      <c r="I108" s="46" t="str">
        <f ca="1">IF(H108&lt;&gt;"",LOOKUP(H108,District2,data!$P$2:$P$19),"")</f>
        <v>IQ-D060</v>
      </c>
      <c r="J108" s="372"/>
      <c r="K108" s="372" t="s">
        <v>1256</v>
      </c>
      <c r="L108" s="372" t="s">
        <v>7158</v>
      </c>
      <c r="M108" s="372" t="s">
        <v>7125</v>
      </c>
      <c r="N108" s="47">
        <v>286</v>
      </c>
      <c r="O108" s="47"/>
      <c r="P108" s="47">
        <v>0</v>
      </c>
      <c r="Q108" s="47">
        <v>0</v>
      </c>
      <c r="R108" s="47">
        <v>286</v>
      </c>
      <c r="S108" s="47">
        <v>0</v>
      </c>
      <c r="T108" s="47">
        <v>0</v>
      </c>
      <c r="U108" s="168">
        <v>0</v>
      </c>
      <c r="V108" s="168">
        <v>0</v>
      </c>
      <c r="W108" s="168">
        <v>0</v>
      </c>
      <c r="X108" s="168">
        <v>0</v>
      </c>
      <c r="Y108" s="267"/>
    </row>
    <row r="109" spans="1:25" ht="12.75" customHeight="1">
      <c r="A109" s="193">
        <v>108</v>
      </c>
      <c r="B109" s="368">
        <v>42094</v>
      </c>
      <c r="C109" s="372" t="s">
        <v>1309</v>
      </c>
      <c r="D109" s="372" t="s">
        <v>1248</v>
      </c>
      <c r="E109" s="372"/>
      <c r="F109" s="372" t="s">
        <v>7085</v>
      </c>
      <c r="G109" s="46" t="str">
        <f>IF(F109&lt;&gt;"",LOOKUP(F109,Governorate,data!$E$2:$E$19),"")</f>
        <v>IQ-G13</v>
      </c>
      <c r="H109" s="372" t="s">
        <v>7092</v>
      </c>
      <c r="I109" s="46" t="str">
        <f ca="1">IF(H109&lt;&gt;"",LOOKUP(H109,District2,data!$P$2:$P$19),"")</f>
        <v>IQ-D076</v>
      </c>
      <c r="J109" s="372"/>
      <c r="K109" s="372" t="s">
        <v>1256</v>
      </c>
      <c r="L109" s="372" t="s">
        <v>7158</v>
      </c>
      <c r="M109" s="372" t="s">
        <v>7125</v>
      </c>
      <c r="N109" s="47">
        <v>558</v>
      </c>
      <c r="O109" s="47"/>
      <c r="P109" s="47">
        <v>0</v>
      </c>
      <c r="Q109" s="47">
        <v>0</v>
      </c>
      <c r="R109" s="47">
        <v>558</v>
      </c>
      <c r="S109" s="47">
        <v>0</v>
      </c>
      <c r="T109" s="47">
        <v>0</v>
      </c>
      <c r="U109" s="168">
        <v>0</v>
      </c>
      <c r="V109" s="168">
        <v>0</v>
      </c>
      <c r="W109" s="168">
        <v>0</v>
      </c>
      <c r="X109" s="168">
        <v>0</v>
      </c>
      <c r="Y109" s="267"/>
    </row>
    <row r="110" spans="1:25" ht="12.75" customHeight="1">
      <c r="A110" s="193">
        <v>109</v>
      </c>
      <c r="B110" s="342">
        <v>42094</v>
      </c>
      <c r="C110" s="358" t="s">
        <v>1325</v>
      </c>
      <c r="D110" s="57" t="s">
        <v>1250</v>
      </c>
      <c r="E110" s="57"/>
      <c r="F110" s="372" t="s">
        <v>7104</v>
      </c>
      <c r="G110" s="46" t="str">
        <f>IF(F110&lt;&gt;"",LOOKUP(F110,Governorate,data!$E$2:$E$19),"")</f>
        <v>IQ-G05</v>
      </c>
      <c r="H110" s="372" t="s">
        <v>7105</v>
      </c>
      <c r="I110" s="46" t="str">
        <f ca="1">IF(H110&lt;&gt;"",LOOKUP(H110,District2,data!$P$2:$P$19),"")</f>
        <v>IQ-D033</v>
      </c>
      <c r="J110" s="372"/>
      <c r="K110" s="372" t="s">
        <v>1256</v>
      </c>
      <c r="L110" s="372" t="s">
        <v>7158</v>
      </c>
      <c r="M110" s="372" t="s">
        <v>7125</v>
      </c>
      <c r="N110" s="47">
        <v>8</v>
      </c>
      <c r="O110" s="47"/>
      <c r="P110" s="47">
        <v>8</v>
      </c>
      <c r="Q110" s="47">
        <v>0</v>
      </c>
      <c r="R110" s="47">
        <v>0</v>
      </c>
      <c r="S110" s="47">
        <v>0</v>
      </c>
      <c r="T110" s="47">
        <v>0</v>
      </c>
      <c r="U110" s="168">
        <v>0</v>
      </c>
      <c r="V110" s="168">
        <v>0</v>
      </c>
      <c r="W110" s="168">
        <v>0</v>
      </c>
      <c r="X110" s="168">
        <v>0</v>
      </c>
      <c r="Y110" s="47"/>
    </row>
    <row r="111" spans="1:25" ht="12.75" customHeight="1">
      <c r="A111" s="158">
        <v>110</v>
      </c>
      <c r="B111" s="356">
        <v>42094</v>
      </c>
      <c r="C111" s="358" t="s">
        <v>1292</v>
      </c>
      <c r="D111" s="57" t="s">
        <v>1250</v>
      </c>
      <c r="E111" s="57"/>
      <c r="F111" s="372" t="s">
        <v>7085</v>
      </c>
      <c r="G111" s="46"/>
      <c r="H111" s="372" t="s">
        <v>7086</v>
      </c>
      <c r="I111" s="46"/>
      <c r="J111" s="372"/>
      <c r="K111" s="372" t="s">
        <v>1256</v>
      </c>
      <c r="L111" s="372" t="s">
        <v>7158</v>
      </c>
      <c r="M111" s="372" t="s">
        <v>7125</v>
      </c>
      <c r="N111" s="47">
        <v>5</v>
      </c>
      <c r="O111" s="47"/>
      <c r="P111" s="47">
        <v>5</v>
      </c>
      <c r="Q111" s="47">
        <v>0</v>
      </c>
      <c r="R111" s="47">
        <v>0</v>
      </c>
      <c r="S111" s="47">
        <v>0</v>
      </c>
      <c r="T111" s="47">
        <v>0</v>
      </c>
      <c r="U111" s="168">
        <v>0</v>
      </c>
      <c r="V111" s="168">
        <v>0</v>
      </c>
      <c r="W111" s="168">
        <v>0</v>
      </c>
      <c r="X111" s="168">
        <v>0</v>
      </c>
      <c r="Y111" s="47"/>
    </row>
    <row r="112" spans="1:25" ht="12.75" customHeight="1">
      <c r="A112" s="193">
        <v>111</v>
      </c>
      <c r="B112" s="356">
        <v>42096</v>
      </c>
      <c r="C112" s="365" t="s">
        <v>1289</v>
      </c>
      <c r="D112" s="365" t="s">
        <v>1251</v>
      </c>
      <c r="E112" s="365"/>
      <c r="F112" s="365" t="s">
        <v>7085</v>
      </c>
      <c r="G112" s="187" t="str">
        <f>IF(F112&lt;&gt;"",LOOKUP(F112,Governorate,data!$E$2:$E$19),"")</f>
        <v>IQ-G13</v>
      </c>
      <c r="H112" s="365" t="s">
        <v>7092</v>
      </c>
      <c r="I112" s="187" t="str">
        <f ca="1">IF(H112&lt;&gt;"",LOOKUP(H112,District2,data!$P$2:$P$19),"")</f>
        <v>IQ-D076</v>
      </c>
      <c r="J112" s="365" t="s">
        <v>7166</v>
      </c>
      <c r="K112" s="365" t="s">
        <v>1256</v>
      </c>
      <c r="L112" s="365" t="s">
        <v>7158</v>
      </c>
      <c r="M112" s="365" t="s">
        <v>1261</v>
      </c>
      <c r="N112" s="186">
        <v>125</v>
      </c>
      <c r="O112" s="186"/>
      <c r="P112" s="186">
        <v>125</v>
      </c>
      <c r="Q112" s="186">
        <v>0</v>
      </c>
      <c r="R112" s="47">
        <v>0</v>
      </c>
      <c r="S112" s="47">
        <v>0</v>
      </c>
      <c r="T112" s="47">
        <v>0</v>
      </c>
      <c r="U112" s="168">
        <v>0</v>
      </c>
      <c r="V112" s="168">
        <v>0</v>
      </c>
      <c r="W112" s="168">
        <v>0</v>
      </c>
      <c r="X112" s="168">
        <v>0</v>
      </c>
      <c r="Y112" s="47"/>
    </row>
    <row r="113" spans="1:25" ht="12.75" customHeight="1">
      <c r="A113" s="158">
        <v>112</v>
      </c>
      <c r="B113" s="268">
        <v>42104</v>
      </c>
      <c r="C113" s="57" t="s">
        <v>1321</v>
      </c>
      <c r="D113" s="57" t="s">
        <v>1251</v>
      </c>
      <c r="E113" s="274" t="s">
        <v>7285</v>
      </c>
      <c r="F113" s="274" t="s">
        <v>1349</v>
      </c>
      <c r="G113" s="46"/>
      <c r="H113" s="274" t="s">
        <v>7280</v>
      </c>
      <c r="I113" s="46"/>
      <c r="J113" s="274" t="s">
        <v>7172</v>
      </c>
      <c r="K113" s="372" t="s">
        <v>1256</v>
      </c>
      <c r="L113" s="372" t="s">
        <v>7158</v>
      </c>
      <c r="M113" s="372" t="s">
        <v>1261</v>
      </c>
      <c r="N113" s="47">
        <v>228</v>
      </c>
      <c r="O113" s="47"/>
      <c r="P113" s="47">
        <v>228</v>
      </c>
      <c r="Q113" s="166">
        <v>0</v>
      </c>
      <c r="R113" s="166">
        <v>0</v>
      </c>
      <c r="S113" s="166">
        <v>0</v>
      </c>
      <c r="T113" s="166">
        <v>0</v>
      </c>
      <c r="U113" s="197">
        <v>0</v>
      </c>
      <c r="V113" s="197">
        <v>0</v>
      </c>
      <c r="W113" s="197">
        <v>0</v>
      </c>
      <c r="X113" s="197">
        <v>0</v>
      </c>
      <c r="Y113" s="47"/>
    </row>
    <row r="114" spans="1:25" ht="12.75" customHeight="1">
      <c r="A114" s="193">
        <v>113</v>
      </c>
      <c r="B114" s="368">
        <v>42108</v>
      </c>
      <c r="C114" s="372" t="s">
        <v>1289</v>
      </c>
      <c r="D114" s="372" t="s">
        <v>1251</v>
      </c>
      <c r="E114" s="372"/>
      <c r="F114" s="366" t="s">
        <v>7095</v>
      </c>
      <c r="G114" s="46"/>
      <c r="H114" s="372" t="s">
        <v>7238</v>
      </c>
      <c r="I114" s="46"/>
      <c r="J114" s="372" t="s">
        <v>7169</v>
      </c>
      <c r="K114" s="372" t="s">
        <v>1256</v>
      </c>
      <c r="L114" s="372" t="s">
        <v>7158</v>
      </c>
      <c r="M114" s="372" t="s">
        <v>1261</v>
      </c>
      <c r="N114" s="47">
        <v>2</v>
      </c>
      <c r="O114" s="47"/>
      <c r="P114" s="47">
        <v>2</v>
      </c>
      <c r="Q114" s="47">
        <v>0</v>
      </c>
      <c r="R114" s="47">
        <v>0</v>
      </c>
      <c r="S114" s="47">
        <v>0</v>
      </c>
      <c r="T114" s="47">
        <v>0</v>
      </c>
      <c r="U114" s="197">
        <v>0</v>
      </c>
      <c r="V114" s="197">
        <v>0</v>
      </c>
      <c r="W114" s="197">
        <v>0</v>
      </c>
      <c r="X114" s="197">
        <v>0</v>
      </c>
      <c r="Y114" s="47"/>
    </row>
    <row r="115" spans="1:25" ht="12.75" customHeight="1">
      <c r="A115" s="193">
        <v>114</v>
      </c>
      <c r="B115" s="368">
        <v>42108</v>
      </c>
      <c r="C115" s="372" t="s">
        <v>1289</v>
      </c>
      <c r="D115" s="372" t="s">
        <v>1251</v>
      </c>
      <c r="E115" s="372"/>
      <c r="F115" s="366" t="s">
        <v>7101</v>
      </c>
      <c r="G115" s="46"/>
      <c r="H115" s="372"/>
      <c r="I115" s="46"/>
      <c r="J115" s="372" t="s">
        <v>1262</v>
      </c>
      <c r="K115" s="372" t="s">
        <v>1256</v>
      </c>
      <c r="L115" s="372" t="s">
        <v>7158</v>
      </c>
      <c r="M115" s="372" t="s">
        <v>1261</v>
      </c>
      <c r="N115" s="47">
        <v>6</v>
      </c>
      <c r="O115" s="47"/>
      <c r="P115" s="47">
        <v>0</v>
      </c>
      <c r="Q115" s="47">
        <v>0</v>
      </c>
      <c r="R115" s="47">
        <v>0</v>
      </c>
      <c r="S115" s="47">
        <v>6</v>
      </c>
      <c r="T115" s="47">
        <v>0</v>
      </c>
      <c r="U115" s="197">
        <v>0</v>
      </c>
      <c r="V115" s="197">
        <v>0</v>
      </c>
      <c r="W115" s="197">
        <v>0</v>
      </c>
      <c r="X115" s="197">
        <v>0</v>
      </c>
      <c r="Y115" s="47"/>
    </row>
    <row r="116" spans="1:25" ht="12.75" customHeight="1">
      <c r="A116" s="158">
        <v>115</v>
      </c>
      <c r="B116" s="368">
        <v>42109</v>
      </c>
      <c r="C116" s="57" t="s">
        <v>1304</v>
      </c>
      <c r="D116" s="57" t="s">
        <v>1250</v>
      </c>
      <c r="E116" s="57"/>
      <c r="F116" s="358" t="s">
        <v>7101</v>
      </c>
      <c r="G116" s="46" t="str">
        <f>IF(F116&lt;&gt;"",LOOKUP(F116,Governorate,data!$E$2:$E$19),"")</f>
        <v>IQ-G07</v>
      </c>
      <c r="H116" s="358" t="s">
        <v>7122</v>
      </c>
      <c r="I116" s="46" t="str">
        <f ca="1">IF(H116&lt;&gt;"",LOOKUP(H116,District2,data!$P$2:$P$19),"")</f>
        <v>IQ-D041</v>
      </c>
      <c r="J116" s="358" t="s">
        <v>7173</v>
      </c>
      <c r="K116" s="366" t="s">
        <v>1256</v>
      </c>
      <c r="L116" s="90" t="s">
        <v>7159</v>
      </c>
      <c r="M116" s="358" t="s">
        <v>7125</v>
      </c>
      <c r="N116" s="113">
        <v>250</v>
      </c>
      <c r="O116" s="113">
        <v>630</v>
      </c>
      <c r="P116" s="219"/>
      <c r="Q116" s="219"/>
      <c r="R116" s="219"/>
      <c r="S116" s="219"/>
      <c r="T116" s="219"/>
      <c r="U116" s="219"/>
      <c r="V116" s="219"/>
      <c r="W116" s="219"/>
      <c r="X116" s="219"/>
      <c r="Y116" s="270" t="s">
        <v>7159</v>
      </c>
    </row>
    <row r="117" spans="1:25" ht="12.75" customHeight="1">
      <c r="A117" s="193">
        <v>116</v>
      </c>
      <c r="B117" s="368">
        <v>42109</v>
      </c>
      <c r="C117" s="57" t="s">
        <v>1304</v>
      </c>
      <c r="D117" s="57" t="s">
        <v>1250</v>
      </c>
      <c r="E117" s="372"/>
      <c r="F117" s="358" t="s">
        <v>7101</v>
      </c>
      <c r="G117" s="46" t="str">
        <f>IF(F117&lt;&gt;"",LOOKUP(F117,Governorate,data!$E$2:$E$19),"")</f>
        <v>IQ-G07</v>
      </c>
      <c r="H117" s="358" t="s">
        <v>7102</v>
      </c>
      <c r="I117" s="46" t="str">
        <f ca="1">IF(H117&lt;&gt;"",LOOKUP(H117,District2,data!$P$2:$P$19),"")</f>
        <v>IQ-D044</v>
      </c>
      <c r="J117" s="358" t="s">
        <v>7173</v>
      </c>
      <c r="K117" s="366" t="s">
        <v>1256</v>
      </c>
      <c r="L117" s="90" t="s">
        <v>7159</v>
      </c>
      <c r="M117" s="358" t="s">
        <v>7125</v>
      </c>
      <c r="N117" s="113">
        <v>250</v>
      </c>
      <c r="O117" s="113">
        <v>630</v>
      </c>
      <c r="P117" s="219"/>
      <c r="Q117" s="219"/>
      <c r="R117" s="219"/>
      <c r="S117" s="219"/>
      <c r="T117" s="219"/>
      <c r="U117" s="219"/>
      <c r="V117" s="219"/>
      <c r="W117" s="219"/>
      <c r="X117" s="219"/>
      <c r="Y117" s="270" t="s">
        <v>7159</v>
      </c>
    </row>
    <row r="118" spans="1:25" ht="12.75" customHeight="1">
      <c r="A118" s="158">
        <v>117</v>
      </c>
      <c r="B118" s="368">
        <v>42109</v>
      </c>
      <c r="C118" s="57" t="s">
        <v>1304</v>
      </c>
      <c r="D118" s="57" t="s">
        <v>1250</v>
      </c>
      <c r="E118" s="57"/>
      <c r="F118" s="358" t="s">
        <v>7089</v>
      </c>
      <c r="G118" s="46" t="str">
        <f>IF(F118&lt;&gt;"",LOOKUP(F118,Governorate,data!$E$2:$E$19),"")</f>
        <v>IQ-G17</v>
      </c>
      <c r="H118" s="358" t="s">
        <v>7090</v>
      </c>
      <c r="I118" s="46" t="str">
        <f ca="1">IF(H118&lt;&gt;"",LOOKUP(H118,District2,data!$P$2:$P$19),"")</f>
        <v>IQ-D100</v>
      </c>
      <c r="J118" s="358" t="s">
        <v>7173</v>
      </c>
      <c r="K118" s="366" t="s">
        <v>1256</v>
      </c>
      <c r="L118" s="90" t="s">
        <v>7159</v>
      </c>
      <c r="M118" s="358" t="s">
        <v>7125</v>
      </c>
      <c r="N118" s="113">
        <v>350</v>
      </c>
      <c r="O118" s="113">
        <v>630</v>
      </c>
      <c r="P118" s="219"/>
      <c r="Q118" s="219"/>
      <c r="R118" s="219"/>
      <c r="S118" s="219"/>
      <c r="T118" s="219"/>
      <c r="U118" s="219"/>
      <c r="V118" s="219"/>
      <c r="W118" s="219"/>
      <c r="X118" s="219"/>
      <c r="Y118" s="270" t="s">
        <v>7159</v>
      </c>
    </row>
    <row r="119" spans="1:25" ht="12.75" customHeight="1">
      <c r="A119" s="193">
        <v>118</v>
      </c>
      <c r="B119" s="188">
        <v>42109</v>
      </c>
      <c r="C119" s="365" t="s">
        <v>1289</v>
      </c>
      <c r="D119" s="365" t="s">
        <v>1251</v>
      </c>
      <c r="E119" s="365"/>
      <c r="F119" s="365" t="s">
        <v>7108</v>
      </c>
      <c r="G119" s="187" t="str">
        <f>IF(F119&lt;&gt;"",LOOKUP(F119,Governorate,data!$E$2:$E$19),"")</f>
        <v>IQ-G12</v>
      </c>
      <c r="H119" s="365" t="s">
        <v>7109</v>
      </c>
      <c r="I119" s="187" t="str">
        <f ca="1">IF(H119&lt;&gt;"",LOOKUP(H119,District2,data!$P$2:$P$19),"")</f>
        <v>IQ-D072</v>
      </c>
      <c r="J119" s="365" t="s">
        <v>7169</v>
      </c>
      <c r="K119" s="365" t="s">
        <v>1256</v>
      </c>
      <c r="L119" s="365" t="s">
        <v>7158</v>
      </c>
      <c r="M119" s="365" t="s">
        <v>1261</v>
      </c>
      <c r="N119" s="189">
        <v>15</v>
      </c>
      <c r="O119" s="186"/>
      <c r="P119" s="189">
        <v>15</v>
      </c>
      <c r="Q119" s="186">
        <v>0</v>
      </c>
      <c r="R119" s="47">
        <v>0</v>
      </c>
      <c r="S119" s="47">
        <v>0</v>
      </c>
      <c r="T119" s="47">
        <v>0</v>
      </c>
      <c r="U119" s="47">
        <v>0</v>
      </c>
      <c r="V119" s="47">
        <v>0</v>
      </c>
      <c r="W119" s="47">
        <v>0</v>
      </c>
      <c r="X119" s="47">
        <v>0</v>
      </c>
      <c r="Y119" s="47"/>
    </row>
    <row r="120" spans="1:25" ht="12.75" customHeight="1">
      <c r="A120" s="193">
        <v>119</v>
      </c>
      <c r="B120" s="188">
        <v>42109</v>
      </c>
      <c r="C120" s="365" t="s">
        <v>1289</v>
      </c>
      <c r="D120" s="365" t="s">
        <v>1251</v>
      </c>
      <c r="E120" s="365"/>
      <c r="F120" s="365" t="s">
        <v>7231</v>
      </c>
      <c r="G120" s="187" t="str">
        <f>IF(F120&lt;&gt;"",LOOKUP(F120,Governorate,data!$E$2:$E$19),"")</f>
        <v>IQ-G18</v>
      </c>
      <c r="H120" s="365" t="s">
        <v>7255</v>
      </c>
      <c r="I120" s="187" t="str">
        <f ca="1">IF(H120&lt;&gt;"",LOOKUP(H120,District2,data!$P$2:$P$19),"")</f>
        <v>IQ-D108</v>
      </c>
      <c r="J120" s="365" t="s">
        <v>7169</v>
      </c>
      <c r="K120" s="365" t="s">
        <v>1256</v>
      </c>
      <c r="L120" s="365" t="s">
        <v>7158</v>
      </c>
      <c r="M120" s="365" t="s">
        <v>1261</v>
      </c>
      <c r="N120" s="191">
        <v>500</v>
      </c>
      <c r="O120" s="186"/>
      <c r="P120" s="189">
        <v>500</v>
      </c>
      <c r="Q120" s="186">
        <v>0</v>
      </c>
      <c r="R120" s="47">
        <v>0</v>
      </c>
      <c r="S120" s="47">
        <v>0</v>
      </c>
      <c r="T120" s="47">
        <v>0</v>
      </c>
      <c r="U120" s="47">
        <v>0</v>
      </c>
      <c r="V120" s="47">
        <v>0</v>
      </c>
      <c r="W120" s="47">
        <v>0</v>
      </c>
      <c r="X120" s="47">
        <v>0</v>
      </c>
      <c r="Y120" s="47"/>
    </row>
    <row r="121" spans="1:25" ht="12.75" customHeight="1">
      <c r="A121" s="158">
        <v>120</v>
      </c>
      <c r="B121" s="268">
        <v>42109</v>
      </c>
      <c r="C121" s="57" t="s">
        <v>1321</v>
      </c>
      <c r="D121" s="57" t="s">
        <v>1251</v>
      </c>
      <c r="E121" s="269" t="s">
        <v>1304</v>
      </c>
      <c r="F121" s="269" t="s">
        <v>1347</v>
      </c>
      <c r="G121" s="46"/>
      <c r="H121" s="269"/>
      <c r="I121" s="46"/>
      <c r="J121" s="269"/>
      <c r="K121" s="372" t="s">
        <v>1256</v>
      </c>
      <c r="L121" s="372" t="s">
        <v>7158</v>
      </c>
      <c r="M121" s="372" t="s">
        <v>1261</v>
      </c>
      <c r="N121" s="47">
        <v>180</v>
      </c>
      <c r="O121" s="47"/>
      <c r="P121" s="47">
        <v>0</v>
      </c>
      <c r="Q121" s="168">
        <v>0</v>
      </c>
      <c r="R121" s="168">
        <v>0</v>
      </c>
      <c r="S121" s="168">
        <v>0</v>
      </c>
      <c r="T121" s="166">
        <v>0</v>
      </c>
      <c r="U121" s="168">
        <v>156</v>
      </c>
      <c r="V121" s="168">
        <v>0</v>
      </c>
      <c r="W121" s="168">
        <v>0</v>
      </c>
      <c r="X121" s="168">
        <v>0</v>
      </c>
      <c r="Y121" s="47"/>
    </row>
    <row r="122" spans="1:25" ht="12.75" customHeight="1">
      <c r="A122" s="193">
        <v>121</v>
      </c>
      <c r="B122" s="268">
        <v>42109</v>
      </c>
      <c r="C122" s="57" t="s">
        <v>1321</v>
      </c>
      <c r="D122" s="57" t="s">
        <v>1251</v>
      </c>
      <c r="E122" s="269" t="s">
        <v>1304</v>
      </c>
      <c r="F122" s="269" t="s">
        <v>1347</v>
      </c>
      <c r="G122" s="46"/>
      <c r="H122" s="269"/>
      <c r="I122" s="46"/>
      <c r="J122" s="269"/>
      <c r="K122" s="372" t="s">
        <v>1256</v>
      </c>
      <c r="L122" s="372" t="s">
        <v>7158</v>
      </c>
      <c r="M122" s="372" t="s">
        <v>1261</v>
      </c>
      <c r="N122" s="47">
        <v>608</v>
      </c>
      <c r="O122" s="47"/>
      <c r="P122" s="47">
        <v>0</v>
      </c>
      <c r="Q122" s="168">
        <v>0</v>
      </c>
      <c r="R122" s="168">
        <v>0</v>
      </c>
      <c r="S122" s="168">
        <v>0</v>
      </c>
      <c r="T122" s="166">
        <v>0</v>
      </c>
      <c r="U122" s="168">
        <v>442</v>
      </c>
      <c r="V122" s="168">
        <v>0</v>
      </c>
      <c r="W122" s="168">
        <v>0</v>
      </c>
      <c r="X122" s="168">
        <v>0</v>
      </c>
      <c r="Y122" s="47"/>
    </row>
    <row r="123" spans="1:25" ht="12.75" customHeight="1">
      <c r="A123" s="158">
        <v>122</v>
      </c>
      <c r="B123" s="188">
        <v>42110</v>
      </c>
      <c r="C123" s="365" t="s">
        <v>1289</v>
      </c>
      <c r="D123" s="365" t="s">
        <v>1251</v>
      </c>
      <c r="E123" s="365"/>
      <c r="F123" s="365" t="s">
        <v>7085</v>
      </c>
      <c r="G123" s="187"/>
      <c r="H123" s="365" t="s">
        <v>7092</v>
      </c>
      <c r="I123" s="187"/>
      <c r="J123" s="365" t="s">
        <v>7169</v>
      </c>
      <c r="K123" s="365" t="s">
        <v>1256</v>
      </c>
      <c r="L123" s="365" t="s">
        <v>7158</v>
      </c>
      <c r="M123" s="365" t="s">
        <v>1261</v>
      </c>
      <c r="N123" s="189">
        <v>600</v>
      </c>
      <c r="O123" s="186"/>
      <c r="P123" s="189">
        <v>600</v>
      </c>
      <c r="Q123" s="186">
        <v>0</v>
      </c>
      <c r="R123" s="47">
        <v>0</v>
      </c>
      <c r="S123" s="47">
        <v>0</v>
      </c>
      <c r="T123" s="47">
        <v>0</v>
      </c>
      <c r="U123" s="47">
        <v>0</v>
      </c>
      <c r="V123" s="47">
        <v>0</v>
      </c>
      <c r="W123" s="47">
        <v>0</v>
      </c>
      <c r="X123" s="47">
        <v>0</v>
      </c>
      <c r="Y123" s="47"/>
    </row>
    <row r="124" spans="1:25" ht="12.75" customHeight="1">
      <c r="A124" s="193">
        <v>123</v>
      </c>
      <c r="B124" s="268">
        <v>42113</v>
      </c>
      <c r="C124" s="57" t="s">
        <v>1321</v>
      </c>
      <c r="D124" s="57" t="s">
        <v>1251</v>
      </c>
      <c r="E124" s="274" t="s">
        <v>7285</v>
      </c>
      <c r="F124" s="274" t="s">
        <v>7101</v>
      </c>
      <c r="G124" s="46"/>
      <c r="H124" s="274" t="s">
        <v>7300</v>
      </c>
      <c r="I124" s="46"/>
      <c r="J124" s="274" t="s">
        <v>7172</v>
      </c>
      <c r="K124" s="372" t="s">
        <v>1256</v>
      </c>
      <c r="L124" s="372" t="s">
        <v>7158</v>
      </c>
      <c r="M124" s="372" t="s">
        <v>1261</v>
      </c>
      <c r="N124" s="47">
        <v>92</v>
      </c>
      <c r="O124" s="47"/>
      <c r="P124" s="47">
        <v>0</v>
      </c>
      <c r="Q124" s="166">
        <v>0</v>
      </c>
      <c r="R124" s="166">
        <v>0</v>
      </c>
      <c r="S124" s="166">
        <v>0</v>
      </c>
      <c r="T124" s="166">
        <v>0</v>
      </c>
      <c r="U124" s="166">
        <v>0</v>
      </c>
      <c r="V124" s="275">
        <v>1</v>
      </c>
      <c r="W124" s="166">
        <v>0</v>
      </c>
      <c r="X124" s="166">
        <v>0</v>
      </c>
      <c r="Y124" s="47"/>
    </row>
    <row r="125" spans="1:25" ht="12.75" customHeight="1">
      <c r="A125" s="193">
        <v>124</v>
      </c>
      <c r="B125" s="188">
        <v>42114</v>
      </c>
      <c r="C125" s="365" t="s">
        <v>1289</v>
      </c>
      <c r="D125" s="365" t="s">
        <v>1251</v>
      </c>
      <c r="E125" s="365"/>
      <c r="F125" s="365" t="s">
        <v>7101</v>
      </c>
      <c r="G125" s="187"/>
      <c r="H125" s="365" t="s">
        <v>7284</v>
      </c>
      <c r="I125" s="187"/>
      <c r="J125" s="365" t="s">
        <v>7173</v>
      </c>
      <c r="K125" s="365" t="s">
        <v>1256</v>
      </c>
      <c r="L125" s="365" t="s">
        <v>7158</v>
      </c>
      <c r="M125" s="365" t="s">
        <v>1261</v>
      </c>
      <c r="N125" s="189">
        <v>100</v>
      </c>
      <c r="O125" s="186"/>
      <c r="P125" s="189">
        <v>100</v>
      </c>
      <c r="Q125" s="186">
        <v>0</v>
      </c>
      <c r="R125" s="47">
        <v>0</v>
      </c>
      <c r="S125" s="47">
        <v>0</v>
      </c>
      <c r="T125" s="47">
        <v>0</v>
      </c>
      <c r="U125" s="166">
        <v>0</v>
      </c>
      <c r="V125" s="166">
        <v>0</v>
      </c>
      <c r="W125" s="166">
        <v>0</v>
      </c>
      <c r="X125" s="166">
        <v>0</v>
      </c>
      <c r="Y125" s="47"/>
    </row>
    <row r="126" spans="1:25" ht="12.75" customHeight="1">
      <c r="A126" s="158">
        <v>125</v>
      </c>
      <c r="B126" s="268">
        <v>42115</v>
      </c>
      <c r="C126" s="57" t="s">
        <v>1321</v>
      </c>
      <c r="D126" s="57" t="s">
        <v>1251</v>
      </c>
      <c r="E126" s="274" t="s">
        <v>1340</v>
      </c>
      <c r="F126" s="274" t="s">
        <v>1349</v>
      </c>
      <c r="G126" s="46"/>
      <c r="H126" s="274" t="s">
        <v>7280</v>
      </c>
      <c r="I126" s="46"/>
      <c r="J126" s="274" t="s">
        <v>7166</v>
      </c>
      <c r="K126" s="372" t="s">
        <v>1256</v>
      </c>
      <c r="L126" s="372" t="s">
        <v>7158</v>
      </c>
      <c r="M126" s="372" t="s">
        <v>1261</v>
      </c>
      <c r="N126" s="47">
        <v>25</v>
      </c>
      <c r="O126" s="47"/>
      <c r="P126" s="47">
        <v>25</v>
      </c>
      <c r="Q126" s="166">
        <v>0</v>
      </c>
      <c r="R126" s="166">
        <v>0</v>
      </c>
      <c r="S126" s="166">
        <v>0</v>
      </c>
      <c r="T126" s="166">
        <v>0</v>
      </c>
      <c r="U126" s="166">
        <v>0</v>
      </c>
      <c r="V126" s="166">
        <v>0</v>
      </c>
      <c r="W126" s="166">
        <v>0</v>
      </c>
      <c r="X126" s="168">
        <v>0</v>
      </c>
      <c r="Y126" s="47"/>
    </row>
    <row r="127" spans="1:25" ht="12.75" customHeight="1">
      <c r="A127" s="193">
        <v>126</v>
      </c>
      <c r="B127" s="268">
        <v>42115</v>
      </c>
      <c r="C127" s="57" t="s">
        <v>1321</v>
      </c>
      <c r="D127" s="57" t="s">
        <v>1251</v>
      </c>
      <c r="E127" s="274" t="s">
        <v>1340</v>
      </c>
      <c r="F127" s="274" t="s">
        <v>1349</v>
      </c>
      <c r="G127" s="46"/>
      <c r="H127" s="274" t="s">
        <v>7311</v>
      </c>
      <c r="I127" s="46"/>
      <c r="J127" s="274" t="s">
        <v>7166</v>
      </c>
      <c r="K127" s="372" t="s">
        <v>1256</v>
      </c>
      <c r="L127" s="372" t="s">
        <v>7158</v>
      </c>
      <c r="M127" s="372" t="s">
        <v>1261</v>
      </c>
      <c r="N127" s="47">
        <v>25</v>
      </c>
      <c r="O127" s="47"/>
      <c r="P127" s="47">
        <v>25</v>
      </c>
      <c r="Q127" s="166">
        <v>0</v>
      </c>
      <c r="R127" s="166">
        <v>0</v>
      </c>
      <c r="S127" s="166">
        <v>0</v>
      </c>
      <c r="T127" s="166">
        <v>0</v>
      </c>
      <c r="U127" s="166">
        <v>0</v>
      </c>
      <c r="V127" s="166">
        <v>0</v>
      </c>
      <c r="W127" s="166">
        <v>0</v>
      </c>
      <c r="X127" s="168">
        <v>0</v>
      </c>
      <c r="Y127" s="47"/>
    </row>
    <row r="128" spans="1:25" ht="12.75" customHeight="1">
      <c r="A128" s="158">
        <v>127</v>
      </c>
      <c r="B128" s="268">
        <v>42115</v>
      </c>
      <c r="C128" s="57" t="s">
        <v>1321</v>
      </c>
      <c r="D128" s="57" t="s">
        <v>1251</v>
      </c>
      <c r="E128" s="274" t="s">
        <v>1340</v>
      </c>
      <c r="F128" s="274" t="s">
        <v>1349</v>
      </c>
      <c r="G128" s="46"/>
      <c r="H128" s="274" t="s">
        <v>7280</v>
      </c>
      <c r="I128" s="46"/>
      <c r="J128" s="274" t="s">
        <v>7166</v>
      </c>
      <c r="K128" s="372" t="s">
        <v>1256</v>
      </c>
      <c r="L128" s="372" t="s">
        <v>7158</v>
      </c>
      <c r="M128" s="372" t="s">
        <v>1261</v>
      </c>
      <c r="N128" s="47">
        <v>25</v>
      </c>
      <c r="O128" s="47"/>
      <c r="P128" s="47">
        <v>25</v>
      </c>
      <c r="Q128" s="166">
        <v>0</v>
      </c>
      <c r="R128" s="166">
        <v>0</v>
      </c>
      <c r="S128" s="166">
        <v>0</v>
      </c>
      <c r="T128" s="166">
        <v>0</v>
      </c>
      <c r="U128" s="166">
        <v>0</v>
      </c>
      <c r="V128" s="166">
        <v>0</v>
      </c>
      <c r="W128" s="166">
        <v>0</v>
      </c>
      <c r="X128" s="166">
        <v>0</v>
      </c>
      <c r="Y128" s="47"/>
    </row>
    <row r="129" spans="1:25" ht="12.75" customHeight="1">
      <c r="A129" s="193">
        <v>128</v>
      </c>
      <c r="B129" s="188">
        <v>42117</v>
      </c>
      <c r="C129" s="372" t="s">
        <v>1289</v>
      </c>
      <c r="D129" s="372" t="s">
        <v>1251</v>
      </c>
      <c r="E129" s="372"/>
      <c r="F129" s="365" t="s">
        <v>7085</v>
      </c>
      <c r="G129" s="46"/>
      <c r="H129" s="372" t="s">
        <v>7092</v>
      </c>
      <c r="I129" s="46"/>
      <c r="J129" s="372" t="s">
        <v>7166</v>
      </c>
      <c r="K129" s="372" t="s">
        <v>1256</v>
      </c>
      <c r="L129" s="372" t="s">
        <v>7158</v>
      </c>
      <c r="M129" s="372" t="s">
        <v>1261</v>
      </c>
      <c r="N129" s="189">
        <v>198</v>
      </c>
      <c r="O129" s="47"/>
      <c r="P129" s="189">
        <v>198</v>
      </c>
      <c r="Q129" s="186">
        <v>0</v>
      </c>
      <c r="R129" s="186">
        <v>0</v>
      </c>
      <c r="S129" s="186">
        <v>0</v>
      </c>
      <c r="T129" s="186">
        <v>0</v>
      </c>
      <c r="U129" s="166">
        <v>0</v>
      </c>
      <c r="V129" s="166">
        <v>0</v>
      </c>
      <c r="W129" s="166">
        <v>0</v>
      </c>
      <c r="X129" s="166">
        <v>0</v>
      </c>
      <c r="Y129" s="186"/>
    </row>
    <row r="130" spans="1:25" ht="12.75" customHeight="1">
      <c r="A130" s="193">
        <v>129</v>
      </c>
      <c r="B130" s="188">
        <v>42120</v>
      </c>
      <c r="C130" s="372" t="s">
        <v>1289</v>
      </c>
      <c r="D130" s="372" t="s">
        <v>1251</v>
      </c>
      <c r="E130" s="372"/>
      <c r="F130" s="365" t="s">
        <v>7082</v>
      </c>
      <c r="G130" s="46"/>
      <c r="H130" s="372" t="s">
        <v>7083</v>
      </c>
      <c r="I130" s="46"/>
      <c r="J130" s="372" t="s">
        <v>7167</v>
      </c>
      <c r="K130" s="372" t="s">
        <v>1256</v>
      </c>
      <c r="L130" s="372" t="s">
        <v>7158</v>
      </c>
      <c r="M130" s="372" t="s">
        <v>1261</v>
      </c>
      <c r="N130" s="191">
        <v>36</v>
      </c>
      <c r="O130" s="47"/>
      <c r="P130" s="189">
        <v>0</v>
      </c>
      <c r="Q130" s="186">
        <v>0</v>
      </c>
      <c r="R130" s="186">
        <v>0</v>
      </c>
      <c r="S130" s="186">
        <v>36</v>
      </c>
      <c r="T130" s="186">
        <v>0</v>
      </c>
      <c r="U130" s="166">
        <v>0</v>
      </c>
      <c r="V130" s="166">
        <v>0</v>
      </c>
      <c r="W130" s="166">
        <v>0</v>
      </c>
      <c r="X130" s="166">
        <v>0</v>
      </c>
      <c r="Y130" s="186"/>
    </row>
    <row r="131" spans="1:25" ht="12.75" customHeight="1">
      <c r="A131" s="158">
        <v>130</v>
      </c>
      <c r="B131" s="188">
        <v>42124</v>
      </c>
      <c r="C131" s="372" t="s">
        <v>1289</v>
      </c>
      <c r="D131" s="372" t="s">
        <v>1251</v>
      </c>
      <c r="E131" s="372"/>
      <c r="F131" s="365" t="s">
        <v>7085</v>
      </c>
      <c r="G131" s="46"/>
      <c r="H131" s="372" t="s">
        <v>7092</v>
      </c>
      <c r="I131" s="46"/>
      <c r="J131" s="372" t="s">
        <v>7166</v>
      </c>
      <c r="K131" s="372" t="s">
        <v>1256</v>
      </c>
      <c r="L131" s="372" t="s">
        <v>7158</v>
      </c>
      <c r="M131" s="372" t="s">
        <v>1261</v>
      </c>
      <c r="N131" s="189">
        <v>220</v>
      </c>
      <c r="O131" s="47"/>
      <c r="P131" s="189">
        <v>220</v>
      </c>
      <c r="Q131" s="186">
        <v>0</v>
      </c>
      <c r="R131" s="186">
        <v>0</v>
      </c>
      <c r="S131" s="186">
        <v>0</v>
      </c>
      <c r="T131" s="186">
        <v>0</v>
      </c>
      <c r="U131" s="166">
        <v>0</v>
      </c>
      <c r="V131" s="166">
        <v>0</v>
      </c>
      <c r="W131" s="166">
        <v>0</v>
      </c>
      <c r="X131" s="166">
        <v>0</v>
      </c>
      <c r="Y131" s="186"/>
    </row>
    <row r="132" spans="1:25" ht="12.75" customHeight="1">
      <c r="A132" s="193">
        <v>131</v>
      </c>
      <c r="B132" s="188">
        <v>42124</v>
      </c>
      <c r="C132" s="372" t="s">
        <v>1289</v>
      </c>
      <c r="D132" s="372" t="s">
        <v>1251</v>
      </c>
      <c r="E132" s="372"/>
      <c r="F132" s="365" t="s">
        <v>7231</v>
      </c>
      <c r="G132" s="46"/>
      <c r="H132" s="372" t="s">
        <v>7255</v>
      </c>
      <c r="I132" s="46"/>
      <c r="J132" s="372" t="s">
        <v>7166</v>
      </c>
      <c r="K132" s="372" t="s">
        <v>1256</v>
      </c>
      <c r="L132" s="372" t="s">
        <v>7158</v>
      </c>
      <c r="M132" s="372" t="s">
        <v>1261</v>
      </c>
      <c r="N132" s="189">
        <v>300</v>
      </c>
      <c r="O132" s="47"/>
      <c r="P132" s="189">
        <v>300</v>
      </c>
      <c r="Q132" s="186">
        <v>0</v>
      </c>
      <c r="R132" s="186">
        <v>0</v>
      </c>
      <c r="S132" s="186">
        <v>0</v>
      </c>
      <c r="T132" s="186">
        <v>0</v>
      </c>
      <c r="U132" s="166">
        <v>0</v>
      </c>
      <c r="V132" s="166">
        <v>0</v>
      </c>
      <c r="W132" s="166">
        <v>0</v>
      </c>
      <c r="X132" s="166">
        <v>0</v>
      </c>
      <c r="Y132" s="186"/>
    </row>
    <row r="133" spans="1:25" ht="12.75" customHeight="1">
      <c r="A133" s="158">
        <v>132</v>
      </c>
      <c r="B133" s="188">
        <v>42124</v>
      </c>
      <c r="C133" s="372" t="s">
        <v>1309</v>
      </c>
      <c r="D133" s="372" t="s">
        <v>1248</v>
      </c>
      <c r="E133" s="372"/>
      <c r="F133" s="372" t="s">
        <v>7082</v>
      </c>
      <c r="G133" s="46"/>
      <c r="H133" s="372" t="s">
        <v>7084</v>
      </c>
      <c r="I133" s="46"/>
      <c r="J133" s="372" t="s">
        <v>7166</v>
      </c>
      <c r="K133" s="372" t="s">
        <v>1256</v>
      </c>
      <c r="L133" s="372" t="s">
        <v>7158</v>
      </c>
      <c r="M133" s="372" t="s">
        <v>7125</v>
      </c>
      <c r="N133" s="47">
        <v>65</v>
      </c>
      <c r="O133" s="47"/>
      <c r="P133" s="47">
        <v>0</v>
      </c>
      <c r="Q133" s="47">
        <v>0</v>
      </c>
      <c r="R133" s="47">
        <v>0</v>
      </c>
      <c r="S133" s="47">
        <v>0</v>
      </c>
      <c r="T133" s="47">
        <v>0</v>
      </c>
      <c r="U133" s="166">
        <v>0</v>
      </c>
      <c r="V133" s="275">
        <v>65</v>
      </c>
      <c r="W133" s="166">
        <v>0</v>
      </c>
      <c r="X133" s="166">
        <v>0</v>
      </c>
      <c r="Y133" s="267"/>
    </row>
    <row r="134" spans="1:25" ht="12.75" customHeight="1">
      <c r="A134" s="193">
        <v>133</v>
      </c>
      <c r="B134" s="190">
        <v>42124</v>
      </c>
      <c r="C134" s="372" t="s">
        <v>1325</v>
      </c>
      <c r="D134" s="372" t="s">
        <v>1250</v>
      </c>
      <c r="E134" s="372"/>
      <c r="F134" s="372" t="s">
        <v>7104</v>
      </c>
      <c r="G134" s="46"/>
      <c r="H134" s="372" t="s">
        <v>7105</v>
      </c>
      <c r="I134" s="46"/>
      <c r="J134" s="372"/>
      <c r="K134" s="372" t="s">
        <v>1256</v>
      </c>
      <c r="L134" s="372" t="s">
        <v>7158</v>
      </c>
      <c r="M134" s="372" t="s">
        <v>7125</v>
      </c>
      <c r="N134" s="47">
        <v>1</v>
      </c>
      <c r="O134" s="47"/>
      <c r="P134" s="47">
        <v>1</v>
      </c>
      <c r="Q134" s="47">
        <v>0</v>
      </c>
      <c r="R134" s="47">
        <v>0</v>
      </c>
      <c r="S134" s="47">
        <v>0</v>
      </c>
      <c r="T134" s="47">
        <v>0</v>
      </c>
      <c r="U134" s="166">
        <v>0</v>
      </c>
      <c r="V134" s="166">
        <v>0</v>
      </c>
      <c r="W134" s="166">
        <v>0</v>
      </c>
      <c r="X134" s="166">
        <v>0</v>
      </c>
      <c r="Y134" s="47"/>
    </row>
    <row r="135" spans="1:25" ht="12.75" customHeight="1">
      <c r="A135" s="193">
        <v>134</v>
      </c>
      <c r="B135" s="190">
        <v>42127</v>
      </c>
      <c r="C135" s="372" t="s">
        <v>1289</v>
      </c>
      <c r="D135" s="372" t="s">
        <v>1251</v>
      </c>
      <c r="E135" s="372"/>
      <c r="F135" s="365" t="s">
        <v>7101</v>
      </c>
      <c r="G135" s="46"/>
      <c r="H135" s="372" t="s">
        <v>7122</v>
      </c>
      <c r="I135" s="46"/>
      <c r="J135" s="372" t="s">
        <v>7167</v>
      </c>
      <c r="K135" s="372" t="s">
        <v>1256</v>
      </c>
      <c r="L135" s="372" t="s">
        <v>7158</v>
      </c>
      <c r="M135" s="372" t="s">
        <v>1261</v>
      </c>
      <c r="N135" s="189">
        <v>30</v>
      </c>
      <c r="O135" s="47"/>
      <c r="P135" s="189">
        <v>30</v>
      </c>
      <c r="Q135" s="186">
        <v>0</v>
      </c>
      <c r="R135" s="186">
        <v>0</v>
      </c>
      <c r="S135" s="186">
        <v>0</v>
      </c>
      <c r="T135" s="186">
        <v>0</v>
      </c>
      <c r="U135" s="166">
        <v>0</v>
      </c>
      <c r="V135" s="166">
        <v>0</v>
      </c>
      <c r="W135" s="166">
        <v>0</v>
      </c>
      <c r="X135" s="166">
        <v>0</v>
      </c>
      <c r="Y135" s="186"/>
    </row>
    <row r="136" spans="1:25" ht="12.75" customHeight="1">
      <c r="A136" s="158">
        <v>135</v>
      </c>
      <c r="B136" s="188">
        <v>42127</v>
      </c>
      <c r="C136" s="372" t="s">
        <v>1289</v>
      </c>
      <c r="D136" s="372" t="s">
        <v>1251</v>
      </c>
      <c r="E136" s="372"/>
      <c r="F136" s="365" t="s">
        <v>7101</v>
      </c>
      <c r="G136" s="46"/>
      <c r="H136" s="372"/>
      <c r="I136" s="46"/>
      <c r="J136" s="372"/>
      <c r="K136" s="372" t="s">
        <v>1256</v>
      </c>
      <c r="L136" s="372" t="s">
        <v>7158</v>
      </c>
      <c r="M136" s="372" t="s">
        <v>1261</v>
      </c>
      <c r="N136" s="189">
        <v>20</v>
      </c>
      <c r="O136" s="47"/>
      <c r="P136" s="189">
        <v>20</v>
      </c>
      <c r="Q136" s="186">
        <v>0</v>
      </c>
      <c r="R136" s="186">
        <v>0</v>
      </c>
      <c r="S136" s="186">
        <v>0</v>
      </c>
      <c r="T136" s="186">
        <v>0</v>
      </c>
      <c r="U136" s="166">
        <v>0</v>
      </c>
      <c r="V136" s="166">
        <v>0</v>
      </c>
      <c r="W136" s="166">
        <v>0</v>
      </c>
      <c r="X136" s="166">
        <v>0</v>
      </c>
      <c r="Y136" s="186"/>
    </row>
    <row r="137" spans="1:25" ht="12.75" customHeight="1">
      <c r="A137" s="193">
        <v>136</v>
      </c>
      <c r="B137" s="188">
        <v>42129</v>
      </c>
      <c r="C137" s="372" t="s">
        <v>1289</v>
      </c>
      <c r="D137" s="372" t="s">
        <v>1251</v>
      </c>
      <c r="E137" s="372"/>
      <c r="F137" s="365" t="s">
        <v>7231</v>
      </c>
      <c r="G137" s="46"/>
      <c r="H137" s="372" t="s">
        <v>7286</v>
      </c>
      <c r="I137" s="46"/>
      <c r="J137" s="372"/>
      <c r="K137" s="372" t="s">
        <v>1256</v>
      </c>
      <c r="L137" s="372" t="s">
        <v>7158</v>
      </c>
      <c r="M137" s="372" t="s">
        <v>1261</v>
      </c>
      <c r="N137" s="189">
        <v>500</v>
      </c>
      <c r="O137" s="47"/>
      <c r="P137" s="189">
        <v>500</v>
      </c>
      <c r="Q137" s="186">
        <v>0</v>
      </c>
      <c r="R137" s="186">
        <v>0</v>
      </c>
      <c r="S137" s="186">
        <v>0</v>
      </c>
      <c r="T137" s="186">
        <v>0</v>
      </c>
      <c r="U137" s="166">
        <v>0</v>
      </c>
      <c r="V137" s="166">
        <v>0</v>
      </c>
      <c r="W137" s="166">
        <v>0</v>
      </c>
      <c r="X137" s="166">
        <v>0</v>
      </c>
      <c r="Y137" s="186"/>
    </row>
    <row r="138" spans="1:25" ht="12.75" customHeight="1">
      <c r="A138" s="158">
        <v>137</v>
      </c>
      <c r="B138" s="188">
        <v>42130</v>
      </c>
      <c r="C138" s="365" t="s">
        <v>1289</v>
      </c>
      <c r="D138" s="365" t="s">
        <v>1251</v>
      </c>
      <c r="E138" s="365"/>
      <c r="F138" s="365" t="s">
        <v>7231</v>
      </c>
      <c r="G138" s="187"/>
      <c r="H138" s="365" t="s">
        <v>7286</v>
      </c>
      <c r="I138" s="187"/>
      <c r="J138" s="365" t="s">
        <v>7166</v>
      </c>
      <c r="K138" s="365" t="s">
        <v>1256</v>
      </c>
      <c r="L138" s="365" t="s">
        <v>7158</v>
      </c>
      <c r="M138" s="365" t="s">
        <v>1261</v>
      </c>
      <c r="N138" s="189">
        <v>250</v>
      </c>
      <c r="O138" s="186"/>
      <c r="P138" s="189">
        <v>250</v>
      </c>
      <c r="Q138" s="186">
        <v>0</v>
      </c>
      <c r="R138" s="186">
        <v>0</v>
      </c>
      <c r="S138" s="186">
        <v>0</v>
      </c>
      <c r="T138" s="186">
        <v>0</v>
      </c>
      <c r="U138" s="166">
        <v>0</v>
      </c>
      <c r="V138" s="166">
        <v>0</v>
      </c>
      <c r="W138" s="166">
        <v>0</v>
      </c>
      <c r="X138" s="166">
        <v>0</v>
      </c>
      <c r="Y138" s="186"/>
    </row>
    <row r="139" spans="1:25" ht="12.75" customHeight="1">
      <c r="A139" s="193">
        <v>138</v>
      </c>
      <c r="B139" s="369">
        <v>42142</v>
      </c>
      <c r="C139" s="57" t="s">
        <v>1289</v>
      </c>
      <c r="D139" s="57" t="s">
        <v>1251</v>
      </c>
      <c r="E139" s="57"/>
      <c r="F139" s="365" t="s">
        <v>7087</v>
      </c>
      <c r="G139" s="46"/>
      <c r="H139" s="365" t="s">
        <v>7088</v>
      </c>
      <c r="I139" s="46"/>
      <c r="J139" s="365" t="s">
        <v>1262</v>
      </c>
      <c r="K139" s="372" t="s">
        <v>1256</v>
      </c>
      <c r="L139" s="372" t="s">
        <v>7158</v>
      </c>
      <c r="M139" s="372" t="s">
        <v>1261</v>
      </c>
      <c r="N139" s="189">
        <v>4</v>
      </c>
      <c r="O139" s="47"/>
      <c r="P139" s="189">
        <v>0</v>
      </c>
      <c r="Q139" s="186">
        <v>0</v>
      </c>
      <c r="R139" s="186">
        <v>0</v>
      </c>
      <c r="S139" s="186">
        <v>4</v>
      </c>
      <c r="T139" s="186">
        <v>0</v>
      </c>
      <c r="U139" s="166">
        <v>0</v>
      </c>
      <c r="V139" s="166">
        <v>0</v>
      </c>
      <c r="W139" s="166">
        <v>0</v>
      </c>
      <c r="X139" s="166">
        <v>0</v>
      </c>
      <c r="Y139" s="186"/>
    </row>
    <row r="140" spans="1:25" ht="12.75" customHeight="1">
      <c r="A140" s="193">
        <v>139</v>
      </c>
      <c r="B140" s="188">
        <v>42146</v>
      </c>
      <c r="C140" s="57" t="s">
        <v>1289</v>
      </c>
      <c r="D140" s="57" t="s">
        <v>1251</v>
      </c>
      <c r="E140" s="57"/>
      <c r="F140" s="365" t="s">
        <v>7231</v>
      </c>
      <c r="G140" s="46"/>
      <c r="H140" s="365" t="s">
        <v>7286</v>
      </c>
      <c r="I140" s="46"/>
      <c r="J140" s="365" t="s">
        <v>7166</v>
      </c>
      <c r="K140" s="372" t="s">
        <v>1256</v>
      </c>
      <c r="L140" s="372" t="s">
        <v>7158</v>
      </c>
      <c r="M140" s="372" t="s">
        <v>1261</v>
      </c>
      <c r="N140" s="189">
        <v>250</v>
      </c>
      <c r="O140" s="47"/>
      <c r="P140" s="189">
        <v>250</v>
      </c>
      <c r="Q140" s="186">
        <v>0</v>
      </c>
      <c r="R140" s="186">
        <v>0</v>
      </c>
      <c r="S140" s="186">
        <v>0</v>
      </c>
      <c r="T140" s="186">
        <v>0</v>
      </c>
      <c r="U140" s="166">
        <v>0</v>
      </c>
      <c r="V140" s="166">
        <v>0</v>
      </c>
      <c r="W140" s="166">
        <v>0</v>
      </c>
      <c r="X140" s="166">
        <v>0</v>
      </c>
      <c r="Y140" s="186"/>
    </row>
    <row r="141" spans="1:25" ht="12.75" customHeight="1">
      <c r="A141" s="158">
        <v>140</v>
      </c>
      <c r="B141" s="188">
        <v>42149</v>
      </c>
      <c r="C141" s="57" t="s">
        <v>1289</v>
      </c>
      <c r="D141" s="57" t="s">
        <v>1251</v>
      </c>
      <c r="E141" s="57"/>
      <c r="F141" s="365" t="s">
        <v>7231</v>
      </c>
      <c r="G141" s="46"/>
      <c r="H141" s="365" t="s">
        <v>7255</v>
      </c>
      <c r="I141" s="46"/>
      <c r="J141" s="365" t="s">
        <v>7166</v>
      </c>
      <c r="K141" s="372" t="s">
        <v>1256</v>
      </c>
      <c r="L141" s="372" t="s">
        <v>7158</v>
      </c>
      <c r="M141" s="372" t="s">
        <v>1261</v>
      </c>
      <c r="N141" s="189">
        <v>250</v>
      </c>
      <c r="O141" s="47"/>
      <c r="P141" s="189">
        <v>250</v>
      </c>
      <c r="Q141" s="186">
        <v>0</v>
      </c>
      <c r="R141" s="186">
        <v>0</v>
      </c>
      <c r="S141" s="186">
        <v>0</v>
      </c>
      <c r="T141" s="186">
        <v>0</v>
      </c>
      <c r="U141" s="166">
        <v>0</v>
      </c>
      <c r="V141" s="166">
        <v>0</v>
      </c>
      <c r="W141" s="166">
        <v>0</v>
      </c>
      <c r="X141" s="166">
        <v>0</v>
      </c>
      <c r="Y141" s="186"/>
    </row>
    <row r="142" spans="1:25" ht="12.75" customHeight="1">
      <c r="A142" s="193">
        <v>141</v>
      </c>
      <c r="B142" s="188">
        <v>42150</v>
      </c>
      <c r="C142" s="57" t="s">
        <v>1289</v>
      </c>
      <c r="D142" s="57" t="s">
        <v>1251</v>
      </c>
      <c r="E142" s="57"/>
      <c r="F142" s="365" t="s">
        <v>7101</v>
      </c>
      <c r="G142" s="46"/>
      <c r="H142" s="365" t="s">
        <v>7284</v>
      </c>
      <c r="I142" s="46"/>
      <c r="J142" s="365" t="s">
        <v>1262</v>
      </c>
      <c r="K142" s="372" t="s">
        <v>1256</v>
      </c>
      <c r="L142" s="372" t="s">
        <v>7158</v>
      </c>
      <c r="M142" s="372" t="s">
        <v>1261</v>
      </c>
      <c r="N142" s="189">
        <v>25</v>
      </c>
      <c r="O142" s="47"/>
      <c r="P142" s="189">
        <v>25</v>
      </c>
      <c r="Q142" s="186">
        <v>0</v>
      </c>
      <c r="R142" s="186">
        <v>0</v>
      </c>
      <c r="S142" s="186">
        <v>0</v>
      </c>
      <c r="T142" s="186">
        <v>0</v>
      </c>
      <c r="U142" s="166">
        <v>0</v>
      </c>
      <c r="V142" s="166">
        <v>0</v>
      </c>
      <c r="W142" s="166">
        <v>0</v>
      </c>
      <c r="X142" s="166">
        <v>0</v>
      </c>
      <c r="Y142" s="186"/>
    </row>
    <row r="143" spans="1:25" ht="12.75" customHeight="1">
      <c r="A143" s="158">
        <v>142</v>
      </c>
      <c r="B143" s="369">
        <v>42150</v>
      </c>
      <c r="C143" s="57" t="s">
        <v>1289</v>
      </c>
      <c r="D143" s="57" t="s">
        <v>1251</v>
      </c>
      <c r="E143" s="57"/>
      <c r="F143" s="365" t="s">
        <v>7101</v>
      </c>
      <c r="G143" s="46"/>
      <c r="H143" s="365" t="s">
        <v>7284</v>
      </c>
      <c r="I143" s="46"/>
      <c r="J143" s="365" t="s">
        <v>7166</v>
      </c>
      <c r="K143" s="372" t="s">
        <v>1256</v>
      </c>
      <c r="L143" s="372" t="s">
        <v>7158</v>
      </c>
      <c r="M143" s="372" t="s">
        <v>1261</v>
      </c>
      <c r="N143" s="186">
        <v>25</v>
      </c>
      <c r="O143" s="47"/>
      <c r="P143" s="186">
        <v>25</v>
      </c>
      <c r="Q143" s="186">
        <v>0</v>
      </c>
      <c r="R143" s="186">
        <v>0</v>
      </c>
      <c r="S143" s="186">
        <v>0</v>
      </c>
      <c r="T143" s="186">
        <v>0</v>
      </c>
      <c r="U143" s="166">
        <v>0</v>
      </c>
      <c r="V143" s="166">
        <v>0</v>
      </c>
      <c r="W143" s="166">
        <v>0</v>
      </c>
      <c r="X143" s="166">
        <v>0</v>
      </c>
      <c r="Y143" s="186"/>
    </row>
    <row r="144" spans="1:25" ht="12.75" customHeight="1">
      <c r="A144" s="193">
        <v>143</v>
      </c>
      <c r="B144" s="369">
        <v>42150</v>
      </c>
      <c r="C144" s="57" t="s">
        <v>1289</v>
      </c>
      <c r="D144" s="57" t="s">
        <v>1251</v>
      </c>
      <c r="E144" s="57"/>
      <c r="F144" s="365" t="s">
        <v>7082</v>
      </c>
      <c r="G144" s="46"/>
      <c r="H144" s="365"/>
      <c r="I144" s="46"/>
      <c r="J144" s="365"/>
      <c r="K144" s="372" t="s">
        <v>1256</v>
      </c>
      <c r="L144" s="372" t="s">
        <v>7158</v>
      </c>
      <c r="M144" s="372" t="s">
        <v>1261</v>
      </c>
      <c r="N144" s="186">
        <v>26</v>
      </c>
      <c r="O144" s="47"/>
      <c r="P144" s="186">
        <v>0</v>
      </c>
      <c r="Q144" s="186">
        <v>0</v>
      </c>
      <c r="R144" s="186">
        <v>0</v>
      </c>
      <c r="S144" s="186">
        <v>26</v>
      </c>
      <c r="T144" s="186">
        <v>0</v>
      </c>
      <c r="U144" s="166">
        <v>0</v>
      </c>
      <c r="V144" s="166">
        <v>0</v>
      </c>
      <c r="W144" s="166">
        <v>0</v>
      </c>
      <c r="X144" s="166">
        <v>0</v>
      </c>
      <c r="Y144" s="186"/>
    </row>
    <row r="145" spans="1:25" ht="12.75" customHeight="1">
      <c r="A145" s="193">
        <v>144</v>
      </c>
      <c r="B145" s="369">
        <v>42150</v>
      </c>
      <c r="C145" s="57" t="s">
        <v>1289</v>
      </c>
      <c r="D145" s="57" t="s">
        <v>1251</v>
      </c>
      <c r="E145" s="57"/>
      <c r="F145" s="365" t="s">
        <v>7108</v>
      </c>
      <c r="G145" s="46"/>
      <c r="H145" s="365" t="s">
        <v>7109</v>
      </c>
      <c r="I145" s="46"/>
      <c r="J145" s="365" t="s">
        <v>7167</v>
      </c>
      <c r="K145" s="372" t="s">
        <v>1256</v>
      </c>
      <c r="L145" s="372" t="s">
        <v>7158</v>
      </c>
      <c r="M145" s="372" t="s">
        <v>1261</v>
      </c>
      <c r="N145" s="186">
        <v>12</v>
      </c>
      <c r="O145" s="47"/>
      <c r="P145" s="186">
        <v>0</v>
      </c>
      <c r="Q145" s="186">
        <v>0</v>
      </c>
      <c r="R145" s="186">
        <v>0</v>
      </c>
      <c r="S145" s="186">
        <v>12</v>
      </c>
      <c r="T145" s="186">
        <v>0</v>
      </c>
      <c r="U145" s="166">
        <v>0</v>
      </c>
      <c r="V145" s="166">
        <v>0</v>
      </c>
      <c r="W145" s="166">
        <v>0</v>
      </c>
      <c r="X145" s="166">
        <v>0</v>
      </c>
      <c r="Y145" s="186"/>
    </row>
    <row r="146" spans="1:25" ht="12.75" customHeight="1">
      <c r="A146" s="158">
        <v>145</v>
      </c>
      <c r="B146" s="369">
        <v>42150</v>
      </c>
      <c r="C146" s="57" t="s">
        <v>1289</v>
      </c>
      <c r="D146" s="57" t="s">
        <v>1251</v>
      </c>
      <c r="E146" s="57"/>
      <c r="F146" s="365" t="s">
        <v>7089</v>
      </c>
      <c r="G146" s="46"/>
      <c r="H146" s="365" t="s">
        <v>7090</v>
      </c>
      <c r="I146" s="46"/>
      <c r="J146" s="365" t="s">
        <v>7297</v>
      </c>
      <c r="K146" s="372" t="s">
        <v>1256</v>
      </c>
      <c r="L146" s="372" t="s">
        <v>7158</v>
      </c>
      <c r="M146" s="372" t="s">
        <v>1261</v>
      </c>
      <c r="N146" s="186">
        <v>3</v>
      </c>
      <c r="O146" s="47"/>
      <c r="P146" s="186">
        <v>0</v>
      </c>
      <c r="Q146" s="186">
        <v>0</v>
      </c>
      <c r="R146" s="186">
        <v>0</v>
      </c>
      <c r="S146" s="186">
        <v>3</v>
      </c>
      <c r="T146" s="186">
        <v>0</v>
      </c>
      <c r="U146" s="166">
        <v>0</v>
      </c>
      <c r="V146" s="166">
        <v>0</v>
      </c>
      <c r="W146" s="166">
        <v>0</v>
      </c>
      <c r="X146" s="166">
        <v>0</v>
      </c>
      <c r="Y146" s="186"/>
    </row>
    <row r="147" spans="1:25" ht="12.75" customHeight="1">
      <c r="A147" s="193">
        <v>146</v>
      </c>
      <c r="B147" s="369">
        <v>42152</v>
      </c>
      <c r="C147" s="57" t="s">
        <v>1289</v>
      </c>
      <c r="D147" s="57" t="s">
        <v>1251</v>
      </c>
      <c r="E147" s="57"/>
      <c r="F147" s="365" t="s">
        <v>7231</v>
      </c>
      <c r="G147" s="46"/>
      <c r="H147" s="365" t="s">
        <v>7255</v>
      </c>
      <c r="I147" s="46"/>
      <c r="J147" s="365" t="s">
        <v>7166</v>
      </c>
      <c r="K147" s="372" t="s">
        <v>1256</v>
      </c>
      <c r="L147" s="372" t="s">
        <v>7158</v>
      </c>
      <c r="M147" s="372" t="s">
        <v>1261</v>
      </c>
      <c r="N147" s="186">
        <v>223</v>
      </c>
      <c r="O147" s="47"/>
      <c r="P147" s="186">
        <v>223</v>
      </c>
      <c r="Q147" s="186">
        <v>0</v>
      </c>
      <c r="R147" s="186">
        <v>0</v>
      </c>
      <c r="S147" s="186">
        <v>0</v>
      </c>
      <c r="T147" s="186">
        <v>0</v>
      </c>
      <c r="U147" s="186">
        <v>0</v>
      </c>
      <c r="V147" s="186">
        <v>0</v>
      </c>
      <c r="W147" s="186">
        <v>0</v>
      </c>
      <c r="X147" s="186">
        <v>0</v>
      </c>
      <c r="Y147" s="186"/>
    </row>
    <row r="148" spans="1:25" ht="12.75" customHeight="1">
      <c r="A148" s="158">
        <v>147</v>
      </c>
      <c r="B148" s="268">
        <v>42155</v>
      </c>
      <c r="C148" s="57" t="s">
        <v>1321</v>
      </c>
      <c r="D148" s="57" t="s">
        <v>1251</v>
      </c>
      <c r="E148" s="269" t="s">
        <v>1309</v>
      </c>
      <c r="F148" s="269" t="s">
        <v>7082</v>
      </c>
      <c r="G148" s="46"/>
      <c r="H148" s="269" t="s">
        <v>7310</v>
      </c>
      <c r="I148" s="46"/>
      <c r="J148" s="269" t="s">
        <v>7169</v>
      </c>
      <c r="K148" s="372" t="s">
        <v>1256</v>
      </c>
      <c r="L148" s="372" t="s">
        <v>7158</v>
      </c>
      <c r="M148" s="372" t="s">
        <v>1261</v>
      </c>
      <c r="N148" s="47">
        <v>326</v>
      </c>
      <c r="O148" s="47"/>
      <c r="P148" s="47">
        <v>0</v>
      </c>
      <c r="Q148" s="168">
        <v>0</v>
      </c>
      <c r="R148" s="168">
        <v>0</v>
      </c>
      <c r="S148" s="168">
        <v>0</v>
      </c>
      <c r="T148" s="166">
        <v>0</v>
      </c>
      <c r="U148" s="168">
        <v>77</v>
      </c>
      <c r="V148" s="168">
        <v>0</v>
      </c>
      <c r="W148" s="168">
        <v>0</v>
      </c>
      <c r="X148" s="168">
        <v>0</v>
      </c>
      <c r="Y148" s="168"/>
    </row>
    <row r="149" spans="1:25" ht="12.75" customHeight="1">
      <c r="A149" s="193">
        <v>148</v>
      </c>
      <c r="B149" s="276">
        <v>42155</v>
      </c>
      <c r="C149" s="57" t="s">
        <v>1321</v>
      </c>
      <c r="D149" s="57" t="s">
        <v>1251</v>
      </c>
      <c r="E149" s="269" t="s">
        <v>1340</v>
      </c>
      <c r="F149" s="269" t="s">
        <v>7101</v>
      </c>
      <c r="G149" s="46"/>
      <c r="H149" s="269" t="s">
        <v>7300</v>
      </c>
      <c r="I149" s="46"/>
      <c r="J149" s="269" t="s">
        <v>7168</v>
      </c>
      <c r="K149" s="372" t="s">
        <v>1256</v>
      </c>
      <c r="L149" s="372" t="s">
        <v>7158</v>
      </c>
      <c r="M149" s="372" t="s">
        <v>1261</v>
      </c>
      <c r="N149" s="47">
        <v>40</v>
      </c>
      <c r="O149" s="47"/>
      <c r="P149" s="47">
        <v>0</v>
      </c>
      <c r="Q149" s="168">
        <v>0</v>
      </c>
      <c r="R149" s="168">
        <v>0</v>
      </c>
      <c r="S149" s="168">
        <v>0</v>
      </c>
      <c r="T149" s="166">
        <v>0</v>
      </c>
      <c r="U149" s="168">
        <v>0</v>
      </c>
      <c r="V149" s="168">
        <v>1</v>
      </c>
      <c r="W149" s="168">
        <v>0</v>
      </c>
      <c r="X149" s="168">
        <v>0</v>
      </c>
      <c r="Y149" s="168"/>
    </row>
    <row r="150" spans="1:25" ht="12.75" customHeight="1">
      <c r="A150" s="193">
        <v>149</v>
      </c>
      <c r="B150" s="268">
        <v>42155</v>
      </c>
      <c r="C150" s="57" t="s">
        <v>1273</v>
      </c>
      <c r="D150" s="57" t="s">
        <v>1248</v>
      </c>
      <c r="E150" s="57"/>
      <c r="F150" s="372" t="s">
        <v>7095</v>
      </c>
      <c r="G150" s="46"/>
      <c r="H150" s="372" t="s">
        <v>7103</v>
      </c>
      <c r="I150" s="46"/>
      <c r="J150" s="372"/>
      <c r="K150" s="372" t="s">
        <v>1256</v>
      </c>
      <c r="L150" s="90" t="s">
        <v>7159</v>
      </c>
      <c r="M150" s="372" t="s">
        <v>7125</v>
      </c>
      <c r="N150" s="91">
        <v>50</v>
      </c>
      <c r="O150" s="91"/>
      <c r="P150" s="219"/>
      <c r="Q150" s="219"/>
      <c r="R150" s="219"/>
      <c r="S150" s="219"/>
      <c r="T150" s="219"/>
      <c r="U150" s="219"/>
      <c r="V150" s="219"/>
      <c r="W150" s="219"/>
      <c r="X150" s="219"/>
      <c r="Y150" s="267" t="s">
        <v>7326</v>
      </c>
    </row>
    <row r="151" spans="1:25" ht="12.75" customHeight="1">
      <c r="A151" s="158">
        <v>150</v>
      </c>
      <c r="B151" s="268">
        <v>42155</v>
      </c>
      <c r="C151" s="57" t="s">
        <v>1340</v>
      </c>
      <c r="D151" s="57" t="s">
        <v>1248</v>
      </c>
      <c r="E151" s="57"/>
      <c r="F151" s="372" t="s">
        <v>7101</v>
      </c>
      <c r="G151" s="46"/>
      <c r="H151" s="372" t="s">
        <v>7122</v>
      </c>
      <c r="I151" s="46"/>
      <c r="J151" s="372"/>
      <c r="K151" s="372" t="s">
        <v>1256</v>
      </c>
      <c r="L151" s="372" t="s">
        <v>7158</v>
      </c>
      <c r="M151" s="372" t="s">
        <v>7125</v>
      </c>
      <c r="N151" s="47">
        <v>119</v>
      </c>
      <c r="O151" s="47"/>
      <c r="P151" s="47">
        <v>119</v>
      </c>
      <c r="Q151" s="47">
        <v>0</v>
      </c>
      <c r="R151" s="47">
        <v>0</v>
      </c>
      <c r="S151" s="47">
        <v>0</v>
      </c>
      <c r="T151" s="47">
        <v>0</v>
      </c>
      <c r="U151" s="47">
        <v>0</v>
      </c>
      <c r="V151" s="47">
        <v>0</v>
      </c>
      <c r="W151" s="47">
        <v>0</v>
      </c>
      <c r="X151" s="47">
        <v>0</v>
      </c>
      <c r="Y151" s="47"/>
    </row>
    <row r="152" spans="1:25" ht="12.75" customHeight="1">
      <c r="A152" s="193">
        <v>151</v>
      </c>
      <c r="B152" s="268">
        <v>42155</v>
      </c>
      <c r="C152" s="57" t="s">
        <v>1308</v>
      </c>
      <c r="D152" s="57" t="s">
        <v>1250</v>
      </c>
      <c r="E152" s="57"/>
      <c r="F152" s="372" t="s">
        <v>7095</v>
      </c>
      <c r="G152" s="46"/>
      <c r="H152" s="372" t="s">
        <v>7103</v>
      </c>
      <c r="I152" s="46"/>
      <c r="J152" s="372"/>
      <c r="K152" s="372" t="s">
        <v>1256</v>
      </c>
      <c r="L152" s="372" t="s">
        <v>7158</v>
      </c>
      <c r="M152" s="372" t="s">
        <v>7125</v>
      </c>
      <c r="N152" s="47">
        <v>3</v>
      </c>
      <c r="O152" s="47"/>
      <c r="P152" s="47">
        <v>3</v>
      </c>
      <c r="Q152" s="47">
        <v>0</v>
      </c>
      <c r="R152" s="47">
        <v>0</v>
      </c>
      <c r="S152" s="47">
        <v>0</v>
      </c>
      <c r="T152" s="47">
        <v>0</v>
      </c>
      <c r="U152" s="47">
        <v>0</v>
      </c>
      <c r="V152" s="47">
        <v>0</v>
      </c>
      <c r="W152" s="47">
        <v>0</v>
      </c>
      <c r="X152" s="47">
        <v>0</v>
      </c>
      <c r="Y152" s="47"/>
    </row>
    <row r="153" spans="1:25" ht="12.75" customHeight="1">
      <c r="A153" s="158">
        <v>152</v>
      </c>
      <c r="B153" s="268">
        <v>42155</v>
      </c>
      <c r="C153" s="57" t="s">
        <v>1309</v>
      </c>
      <c r="D153" s="57" t="s">
        <v>1248</v>
      </c>
      <c r="E153" s="57"/>
      <c r="F153" s="372" t="s">
        <v>7082</v>
      </c>
      <c r="G153" s="46"/>
      <c r="H153" s="372" t="s">
        <v>7084</v>
      </c>
      <c r="I153" s="46"/>
      <c r="J153" s="372"/>
      <c r="K153" s="372" t="s">
        <v>1256</v>
      </c>
      <c r="L153" s="372" t="s">
        <v>7158</v>
      </c>
      <c r="M153" s="372" t="s">
        <v>7125</v>
      </c>
      <c r="N153" s="47">
        <v>101</v>
      </c>
      <c r="O153" s="47"/>
      <c r="P153" s="47">
        <v>0</v>
      </c>
      <c r="Q153" s="47">
        <v>0</v>
      </c>
      <c r="R153" s="47">
        <v>0</v>
      </c>
      <c r="S153" s="47">
        <v>0</v>
      </c>
      <c r="T153" s="47">
        <v>0</v>
      </c>
      <c r="U153" s="47">
        <v>0</v>
      </c>
      <c r="V153" s="266">
        <v>13</v>
      </c>
      <c r="W153" s="47">
        <v>0</v>
      </c>
      <c r="X153" s="47">
        <v>0</v>
      </c>
      <c r="Y153" s="47"/>
    </row>
    <row r="154" spans="1:25" ht="12.75" customHeight="1">
      <c r="A154" s="193">
        <v>153</v>
      </c>
      <c r="B154" s="268">
        <v>42155</v>
      </c>
      <c r="C154" s="57" t="s">
        <v>7327</v>
      </c>
      <c r="D154" s="57" t="s">
        <v>1250</v>
      </c>
      <c r="E154" s="57"/>
      <c r="F154" s="372" t="s">
        <v>7095</v>
      </c>
      <c r="G154" s="46"/>
      <c r="H154" s="372" t="s">
        <v>7238</v>
      </c>
      <c r="I154" s="46"/>
      <c r="J154" s="372"/>
      <c r="K154" s="372" t="s">
        <v>1256</v>
      </c>
      <c r="L154" s="372" t="s">
        <v>7158</v>
      </c>
      <c r="M154" s="372" t="s">
        <v>7125</v>
      </c>
      <c r="N154" s="47">
        <v>180</v>
      </c>
      <c r="O154" s="47"/>
      <c r="P154" s="47">
        <v>180</v>
      </c>
      <c r="Q154" s="47">
        <v>0</v>
      </c>
      <c r="R154" s="47">
        <v>0</v>
      </c>
      <c r="S154" s="47">
        <v>0</v>
      </c>
      <c r="T154" s="47">
        <v>0</v>
      </c>
      <c r="U154" s="47">
        <v>0</v>
      </c>
      <c r="V154" s="47">
        <v>0</v>
      </c>
      <c r="W154" s="47">
        <v>0</v>
      </c>
      <c r="X154" s="47">
        <v>0</v>
      </c>
      <c r="Y154" s="47"/>
    </row>
    <row r="155" spans="1:25" ht="12.75" customHeight="1">
      <c r="A155" s="193">
        <v>154</v>
      </c>
      <c r="B155" s="268">
        <v>42155</v>
      </c>
      <c r="C155" s="57" t="s">
        <v>7327</v>
      </c>
      <c r="D155" s="57" t="s">
        <v>1250</v>
      </c>
      <c r="E155" s="57"/>
      <c r="F155" s="372" t="s">
        <v>7111</v>
      </c>
      <c r="G155" s="46"/>
      <c r="H155" s="372" t="s">
        <v>7262</v>
      </c>
      <c r="I155" s="46"/>
      <c r="J155" s="372"/>
      <c r="K155" s="372" t="s">
        <v>1256</v>
      </c>
      <c r="L155" s="372" t="s">
        <v>7158</v>
      </c>
      <c r="M155" s="372" t="s">
        <v>7125</v>
      </c>
      <c r="N155" s="47">
        <v>45</v>
      </c>
      <c r="O155" s="47"/>
      <c r="P155" s="47">
        <v>45</v>
      </c>
      <c r="Q155" s="47">
        <v>0</v>
      </c>
      <c r="R155" s="47">
        <v>0</v>
      </c>
      <c r="S155" s="47">
        <v>0</v>
      </c>
      <c r="T155" s="47">
        <v>0</v>
      </c>
      <c r="U155" s="47">
        <v>0</v>
      </c>
      <c r="V155" s="47">
        <v>0</v>
      </c>
      <c r="W155" s="47">
        <v>0</v>
      </c>
      <c r="X155" s="47">
        <v>0</v>
      </c>
      <c r="Y155" s="47"/>
    </row>
    <row r="156" spans="1:25" ht="12.75" customHeight="1">
      <c r="A156" s="158">
        <v>155</v>
      </c>
      <c r="B156" s="268">
        <v>42155</v>
      </c>
      <c r="C156" s="365" t="s">
        <v>1325</v>
      </c>
      <c r="D156" s="57" t="s">
        <v>1250</v>
      </c>
      <c r="E156" s="57"/>
      <c r="F156" s="372" t="s">
        <v>7104</v>
      </c>
      <c r="G156" s="46"/>
      <c r="H156" s="372" t="s">
        <v>7287</v>
      </c>
      <c r="I156" s="46"/>
      <c r="J156" s="372"/>
      <c r="K156" s="372" t="s">
        <v>1256</v>
      </c>
      <c r="L156" s="372" t="s">
        <v>7158</v>
      </c>
      <c r="M156" s="372" t="s">
        <v>7125</v>
      </c>
      <c r="N156" s="47">
        <v>30</v>
      </c>
      <c r="O156" s="47"/>
      <c r="P156" s="47">
        <v>30</v>
      </c>
      <c r="Q156" s="47">
        <v>0</v>
      </c>
      <c r="R156" s="47">
        <v>0</v>
      </c>
      <c r="S156" s="47">
        <v>0</v>
      </c>
      <c r="T156" s="47">
        <v>0</v>
      </c>
      <c r="U156" s="47">
        <v>0</v>
      </c>
      <c r="V156" s="47">
        <v>0</v>
      </c>
      <c r="W156" s="47">
        <v>0</v>
      </c>
      <c r="X156" s="47">
        <v>0</v>
      </c>
      <c r="Y156" s="47"/>
    </row>
    <row r="157" spans="1:25" ht="12.75" customHeight="1">
      <c r="A157" s="193">
        <v>156</v>
      </c>
      <c r="B157" s="268">
        <v>42155</v>
      </c>
      <c r="C157" s="365" t="s">
        <v>1325</v>
      </c>
      <c r="D157" s="57" t="s">
        <v>1250</v>
      </c>
      <c r="E157" s="57"/>
      <c r="F157" s="372" t="s">
        <v>7104</v>
      </c>
      <c r="G157" s="46"/>
      <c r="H157" s="372" t="s">
        <v>7105</v>
      </c>
      <c r="I157" s="46"/>
      <c r="J157" s="372"/>
      <c r="K157" s="372" t="s">
        <v>1256</v>
      </c>
      <c r="L157" s="372" t="s">
        <v>7158</v>
      </c>
      <c r="M157" s="372" t="s">
        <v>7125</v>
      </c>
      <c r="N157" s="47">
        <v>11</v>
      </c>
      <c r="O157" s="47"/>
      <c r="P157" s="47">
        <v>11</v>
      </c>
      <c r="Q157" s="47">
        <v>0</v>
      </c>
      <c r="R157" s="47">
        <v>0</v>
      </c>
      <c r="S157" s="47">
        <v>0</v>
      </c>
      <c r="T157" s="47">
        <v>0</v>
      </c>
      <c r="U157" s="47">
        <v>0</v>
      </c>
      <c r="V157" s="47">
        <v>0</v>
      </c>
      <c r="W157" s="47">
        <v>0</v>
      </c>
      <c r="X157" s="47">
        <v>0</v>
      </c>
      <c r="Y157" s="47"/>
    </row>
    <row r="158" spans="1:25" ht="12.75" customHeight="1">
      <c r="A158" s="158">
        <v>157</v>
      </c>
      <c r="B158" s="268">
        <v>42155</v>
      </c>
      <c r="C158" s="57" t="s">
        <v>1345</v>
      </c>
      <c r="D158" s="57" t="s">
        <v>1250</v>
      </c>
      <c r="E158" s="57"/>
      <c r="F158" s="372" t="s">
        <v>7111</v>
      </c>
      <c r="G158" s="46"/>
      <c r="H158" s="372" t="s">
        <v>7217</v>
      </c>
      <c r="I158" s="46"/>
      <c r="J158" s="372"/>
      <c r="K158" s="372" t="s">
        <v>1256</v>
      </c>
      <c r="L158" s="372" t="s">
        <v>7158</v>
      </c>
      <c r="M158" s="372" t="s">
        <v>7125</v>
      </c>
      <c r="N158" s="47">
        <v>156</v>
      </c>
      <c r="O158" s="47"/>
      <c r="P158" s="47"/>
      <c r="Q158" s="47">
        <v>0</v>
      </c>
      <c r="R158" s="47">
        <v>0</v>
      </c>
      <c r="S158" s="47">
        <v>0</v>
      </c>
      <c r="T158" s="47">
        <v>0</v>
      </c>
      <c r="U158" s="47">
        <v>0</v>
      </c>
      <c r="V158" s="266">
        <v>215</v>
      </c>
      <c r="W158" s="47">
        <v>0</v>
      </c>
      <c r="X158" s="47">
        <v>0</v>
      </c>
      <c r="Y158" s="267"/>
    </row>
    <row r="159" spans="1:25" ht="12.75" customHeight="1">
      <c r="A159" s="193">
        <v>158</v>
      </c>
      <c r="B159" s="273">
        <v>42155</v>
      </c>
      <c r="C159" s="57" t="s">
        <v>1345</v>
      </c>
      <c r="D159" s="57" t="s">
        <v>1250</v>
      </c>
      <c r="E159" s="57"/>
      <c r="F159" s="372" t="s">
        <v>7111</v>
      </c>
      <c r="G159" s="46"/>
      <c r="H159" s="372" t="s">
        <v>7112</v>
      </c>
      <c r="I159" s="46"/>
      <c r="J159" s="372"/>
      <c r="K159" s="372" t="s">
        <v>1256</v>
      </c>
      <c r="L159" s="372" t="s">
        <v>7158</v>
      </c>
      <c r="M159" s="372" t="s">
        <v>7125</v>
      </c>
      <c r="N159" s="47">
        <v>343</v>
      </c>
      <c r="O159" s="47"/>
      <c r="P159" s="47">
        <v>0</v>
      </c>
      <c r="Q159" s="47">
        <v>0</v>
      </c>
      <c r="R159" s="47">
        <v>0</v>
      </c>
      <c r="S159" s="47">
        <v>0</v>
      </c>
      <c r="T159" s="47">
        <v>0</v>
      </c>
      <c r="U159" s="47">
        <v>0</v>
      </c>
      <c r="V159" s="266">
        <v>59</v>
      </c>
      <c r="W159" s="47">
        <v>0</v>
      </c>
      <c r="X159" s="47">
        <v>0</v>
      </c>
      <c r="Y159" s="267"/>
    </row>
    <row r="160" spans="1:25" ht="12.75" customHeight="1">
      <c r="A160" s="193">
        <v>159</v>
      </c>
      <c r="B160" s="195">
        <v>42159</v>
      </c>
      <c r="C160" s="57" t="s">
        <v>1289</v>
      </c>
      <c r="D160" s="57" t="s">
        <v>1251</v>
      </c>
      <c r="E160" s="57"/>
      <c r="F160" s="365" t="s">
        <v>7082</v>
      </c>
      <c r="G160" s="46"/>
      <c r="H160" s="365" t="s">
        <v>7084</v>
      </c>
      <c r="I160" s="46"/>
      <c r="J160" s="365" t="s">
        <v>1262</v>
      </c>
      <c r="K160" s="372" t="s">
        <v>1256</v>
      </c>
      <c r="L160" s="372" t="s">
        <v>7158</v>
      </c>
      <c r="M160" s="372" t="s">
        <v>1261</v>
      </c>
      <c r="N160" s="186">
        <v>550</v>
      </c>
      <c r="O160" s="47"/>
      <c r="P160" s="186">
        <v>550</v>
      </c>
      <c r="Q160" s="47">
        <v>0</v>
      </c>
      <c r="R160" s="47">
        <v>0</v>
      </c>
      <c r="S160" s="47">
        <v>0</v>
      </c>
      <c r="T160" s="47">
        <v>0</v>
      </c>
      <c r="U160" s="47">
        <v>0</v>
      </c>
      <c r="V160" s="47">
        <v>0</v>
      </c>
      <c r="W160" s="47">
        <v>0</v>
      </c>
      <c r="X160" s="47">
        <v>0</v>
      </c>
      <c r="Y160" s="47"/>
    </row>
    <row r="161" spans="1:25" ht="12.75" customHeight="1">
      <c r="A161" s="158">
        <v>160</v>
      </c>
      <c r="B161" s="369">
        <v>42163</v>
      </c>
      <c r="C161" s="57" t="s">
        <v>1289</v>
      </c>
      <c r="D161" s="57" t="s">
        <v>1251</v>
      </c>
      <c r="E161" s="57"/>
      <c r="F161" s="365" t="s">
        <v>1347</v>
      </c>
      <c r="G161" s="46"/>
      <c r="H161" s="365" t="s">
        <v>7110</v>
      </c>
      <c r="I161" s="46"/>
      <c r="J161" s="365" t="s">
        <v>7166</v>
      </c>
      <c r="K161" s="372" t="s">
        <v>1256</v>
      </c>
      <c r="L161" s="372" t="s">
        <v>7158</v>
      </c>
      <c r="M161" s="372" t="s">
        <v>1261</v>
      </c>
      <c r="N161" s="186">
        <v>22</v>
      </c>
      <c r="O161" s="47"/>
      <c r="P161" s="186">
        <v>22</v>
      </c>
      <c r="Q161" s="47">
        <v>0</v>
      </c>
      <c r="R161" s="47">
        <v>0</v>
      </c>
      <c r="S161" s="47">
        <v>0</v>
      </c>
      <c r="T161" s="47">
        <v>0</v>
      </c>
      <c r="U161" s="47">
        <v>0</v>
      </c>
      <c r="V161" s="47">
        <v>0</v>
      </c>
      <c r="W161" s="47">
        <v>0</v>
      </c>
      <c r="X161" s="47">
        <v>0</v>
      </c>
      <c r="Y161" s="47"/>
    </row>
    <row r="162" spans="1:25" ht="12.75" customHeight="1">
      <c r="A162" s="193">
        <v>161</v>
      </c>
      <c r="B162" s="277">
        <v>42165</v>
      </c>
      <c r="C162" s="57" t="s">
        <v>1321</v>
      </c>
      <c r="D162" s="57" t="s">
        <v>1251</v>
      </c>
      <c r="E162" s="278" t="s">
        <v>1340</v>
      </c>
      <c r="F162" s="278" t="s">
        <v>7101</v>
      </c>
      <c r="G162" s="46"/>
      <c r="H162" s="278" t="s">
        <v>7261</v>
      </c>
      <c r="I162" s="46"/>
      <c r="J162" s="278" t="s">
        <v>7168</v>
      </c>
      <c r="K162" s="365" t="s">
        <v>1256</v>
      </c>
      <c r="L162" s="372" t="s">
        <v>7158</v>
      </c>
      <c r="M162" s="372" t="s">
        <v>1261</v>
      </c>
      <c r="N162" s="279">
        <v>40</v>
      </c>
      <c r="O162" s="47"/>
      <c r="P162" s="280">
        <v>0</v>
      </c>
      <c r="Q162" s="280">
        <v>0</v>
      </c>
      <c r="R162" s="280">
        <v>0</v>
      </c>
      <c r="S162" s="168">
        <v>0</v>
      </c>
      <c r="T162" s="166">
        <v>0</v>
      </c>
      <c r="U162" s="280">
        <v>0</v>
      </c>
      <c r="V162" s="280">
        <v>1</v>
      </c>
      <c r="W162" s="280">
        <v>0</v>
      </c>
      <c r="X162" s="280">
        <v>0</v>
      </c>
      <c r="Y162" s="168"/>
    </row>
    <row r="163" spans="1:25" ht="12.75" customHeight="1">
      <c r="A163" s="158">
        <v>162</v>
      </c>
      <c r="B163" s="345">
        <v>42165</v>
      </c>
      <c r="C163" s="48" t="s">
        <v>7333</v>
      </c>
      <c r="D163" s="358" t="s">
        <v>1248</v>
      </c>
      <c r="E163" s="358" t="s">
        <v>7333</v>
      </c>
      <c r="F163" s="358" t="s">
        <v>1347</v>
      </c>
      <c r="G163" s="359"/>
      <c r="H163" s="355" t="s">
        <v>24</v>
      </c>
      <c r="I163" s="46"/>
      <c r="J163" s="372"/>
      <c r="K163" s="372" t="s">
        <v>1256</v>
      </c>
      <c r="L163" s="372" t="s">
        <v>7158</v>
      </c>
      <c r="M163" s="372" t="s">
        <v>7125</v>
      </c>
      <c r="N163" s="47">
        <v>25</v>
      </c>
      <c r="O163" s="47"/>
      <c r="P163" s="47">
        <v>25</v>
      </c>
      <c r="Q163" s="47">
        <v>0</v>
      </c>
      <c r="R163" s="47">
        <v>0</v>
      </c>
      <c r="S163" s="47">
        <v>0</v>
      </c>
      <c r="T163" s="47">
        <v>0</v>
      </c>
      <c r="U163" s="47">
        <v>0</v>
      </c>
      <c r="V163" s="47">
        <v>0</v>
      </c>
      <c r="W163" s="47">
        <v>0</v>
      </c>
      <c r="X163" s="47">
        <v>0</v>
      </c>
      <c r="Y163" s="47"/>
    </row>
    <row r="164" spans="1:25" ht="12.75" customHeight="1">
      <c r="A164" s="193">
        <v>163</v>
      </c>
      <c r="B164" s="281">
        <v>42170</v>
      </c>
      <c r="C164" s="57" t="s">
        <v>1321</v>
      </c>
      <c r="D164" s="57" t="s">
        <v>1251</v>
      </c>
      <c r="E164" s="278" t="s">
        <v>1340</v>
      </c>
      <c r="F164" s="278" t="s">
        <v>7101</v>
      </c>
      <c r="G164" s="46"/>
      <c r="H164" s="278" t="s">
        <v>7102</v>
      </c>
      <c r="I164" s="46"/>
      <c r="J164" s="278" t="s">
        <v>7168</v>
      </c>
      <c r="K164" s="365" t="s">
        <v>1256</v>
      </c>
      <c r="L164" s="372" t="s">
        <v>7158</v>
      </c>
      <c r="M164" s="372" t="s">
        <v>1261</v>
      </c>
      <c r="N164" s="280">
        <v>11</v>
      </c>
      <c r="O164" s="47"/>
      <c r="P164" s="280">
        <v>0</v>
      </c>
      <c r="Q164" s="280">
        <v>0</v>
      </c>
      <c r="R164" s="280">
        <v>0</v>
      </c>
      <c r="S164" s="168">
        <v>0</v>
      </c>
      <c r="T164" s="166">
        <v>0</v>
      </c>
      <c r="U164" s="280">
        <v>0</v>
      </c>
      <c r="V164" s="280">
        <v>1</v>
      </c>
      <c r="W164" s="280">
        <v>0</v>
      </c>
      <c r="X164" s="280">
        <v>0</v>
      </c>
      <c r="Y164" s="168"/>
    </row>
    <row r="165" spans="1:25" ht="12.75" customHeight="1">
      <c r="A165" s="193">
        <v>164</v>
      </c>
      <c r="B165" s="281">
        <v>42170</v>
      </c>
      <c r="C165" s="57" t="s">
        <v>1321</v>
      </c>
      <c r="D165" s="57" t="s">
        <v>1251</v>
      </c>
      <c r="E165" s="278" t="s">
        <v>1340</v>
      </c>
      <c r="F165" s="278" t="s">
        <v>7101</v>
      </c>
      <c r="G165" s="46"/>
      <c r="H165" s="278" t="s">
        <v>7122</v>
      </c>
      <c r="I165" s="46"/>
      <c r="J165" s="278" t="s">
        <v>7172</v>
      </c>
      <c r="K165" s="365" t="s">
        <v>1256</v>
      </c>
      <c r="L165" s="372" t="s">
        <v>7158</v>
      </c>
      <c r="M165" s="372" t="s">
        <v>1261</v>
      </c>
      <c r="N165" s="280">
        <v>33</v>
      </c>
      <c r="O165" s="47"/>
      <c r="P165" s="280">
        <v>0</v>
      </c>
      <c r="Q165" s="280">
        <v>0</v>
      </c>
      <c r="R165" s="280">
        <v>0</v>
      </c>
      <c r="S165" s="168">
        <v>0</v>
      </c>
      <c r="T165" s="166">
        <v>0</v>
      </c>
      <c r="U165" s="280">
        <v>0</v>
      </c>
      <c r="V165" s="280">
        <v>2</v>
      </c>
      <c r="W165" s="280">
        <v>0</v>
      </c>
      <c r="X165" s="280">
        <v>0</v>
      </c>
      <c r="Y165" s="168"/>
    </row>
    <row r="166" spans="1:25" ht="12.75" customHeight="1">
      <c r="A166" s="158">
        <v>165</v>
      </c>
      <c r="B166" s="281">
        <v>42176</v>
      </c>
      <c r="C166" s="57" t="s">
        <v>1321</v>
      </c>
      <c r="D166" s="57" t="s">
        <v>1251</v>
      </c>
      <c r="E166" s="278" t="s">
        <v>1340</v>
      </c>
      <c r="F166" s="278" t="s">
        <v>7101</v>
      </c>
      <c r="G166" s="46"/>
      <c r="H166" s="278" t="s">
        <v>7314</v>
      </c>
      <c r="I166" s="46"/>
      <c r="J166" s="278" t="s">
        <v>7172</v>
      </c>
      <c r="K166" s="365" t="s">
        <v>1256</v>
      </c>
      <c r="L166" s="372" t="s">
        <v>7158</v>
      </c>
      <c r="M166" s="372" t="s">
        <v>1261</v>
      </c>
      <c r="N166" s="280">
        <v>29</v>
      </c>
      <c r="O166" s="47"/>
      <c r="P166" s="280">
        <v>29</v>
      </c>
      <c r="Q166" s="280">
        <v>0</v>
      </c>
      <c r="R166" s="280">
        <v>29</v>
      </c>
      <c r="S166" s="168">
        <v>0</v>
      </c>
      <c r="T166" s="166">
        <v>0</v>
      </c>
      <c r="U166" s="280">
        <v>0</v>
      </c>
      <c r="V166" s="280">
        <v>0</v>
      </c>
      <c r="W166" s="280">
        <v>0</v>
      </c>
      <c r="X166" s="280">
        <v>0</v>
      </c>
      <c r="Y166" s="168"/>
    </row>
    <row r="167" spans="1:25" ht="12.75" customHeight="1">
      <c r="A167" s="193">
        <v>166</v>
      </c>
      <c r="B167" s="369">
        <v>42178</v>
      </c>
      <c r="C167" s="57" t="s">
        <v>1289</v>
      </c>
      <c r="D167" s="57" t="s">
        <v>1251</v>
      </c>
      <c r="E167" s="57"/>
      <c r="F167" s="365" t="s">
        <v>7104</v>
      </c>
      <c r="G167" s="46"/>
      <c r="H167" s="365" t="s">
        <v>7105</v>
      </c>
      <c r="I167" s="46"/>
      <c r="J167" s="365" t="s">
        <v>7323</v>
      </c>
      <c r="K167" s="372" t="s">
        <v>1256</v>
      </c>
      <c r="L167" s="372" t="s">
        <v>7158</v>
      </c>
      <c r="M167" s="372" t="s">
        <v>1261</v>
      </c>
      <c r="N167" s="385">
        <v>0</v>
      </c>
      <c r="O167" s="47"/>
      <c r="P167" s="385">
        <v>3</v>
      </c>
      <c r="Q167" s="47">
        <v>0</v>
      </c>
      <c r="R167" s="47">
        <v>0</v>
      </c>
      <c r="S167" s="47">
        <v>0</v>
      </c>
      <c r="T167" s="47">
        <v>0</v>
      </c>
      <c r="U167" s="47">
        <v>0</v>
      </c>
      <c r="V167" s="47">
        <v>0</v>
      </c>
      <c r="W167" s="47">
        <v>0</v>
      </c>
      <c r="X167" s="47">
        <v>0</v>
      </c>
      <c r="Y167" s="372" t="s">
        <v>7324</v>
      </c>
    </row>
    <row r="168" spans="1:25" ht="12.75" customHeight="1">
      <c r="A168" s="158">
        <v>167</v>
      </c>
      <c r="B168" s="281">
        <v>42179</v>
      </c>
      <c r="C168" s="57" t="s">
        <v>1321</v>
      </c>
      <c r="D168" s="57" t="s">
        <v>1251</v>
      </c>
      <c r="E168" s="278" t="s">
        <v>1340</v>
      </c>
      <c r="F168" s="278" t="s">
        <v>7101</v>
      </c>
      <c r="G168" s="46"/>
      <c r="H168" s="278" t="s">
        <v>7122</v>
      </c>
      <c r="I168" s="46"/>
      <c r="J168" s="278" t="s">
        <v>7168</v>
      </c>
      <c r="K168" s="365" t="s">
        <v>1256</v>
      </c>
      <c r="L168" s="372" t="s">
        <v>7158</v>
      </c>
      <c r="M168" s="372" t="s">
        <v>1261</v>
      </c>
      <c r="N168" s="280">
        <v>15</v>
      </c>
      <c r="O168" s="47"/>
      <c r="P168" s="280">
        <v>0</v>
      </c>
      <c r="Q168" s="280">
        <v>0</v>
      </c>
      <c r="R168" s="280">
        <v>0</v>
      </c>
      <c r="S168" s="168">
        <v>0</v>
      </c>
      <c r="T168" s="166">
        <v>0</v>
      </c>
      <c r="U168" s="280">
        <v>0</v>
      </c>
      <c r="V168" s="280">
        <v>1</v>
      </c>
      <c r="W168" s="280">
        <v>0</v>
      </c>
      <c r="X168" s="280">
        <v>0</v>
      </c>
      <c r="Y168" s="168"/>
    </row>
    <row r="169" spans="1:25" ht="12.75" customHeight="1">
      <c r="A169" s="193">
        <v>168</v>
      </c>
      <c r="B169" s="281">
        <v>42180</v>
      </c>
      <c r="C169" s="57" t="s">
        <v>1321</v>
      </c>
      <c r="D169" s="57" t="s">
        <v>1251</v>
      </c>
      <c r="E169" s="278" t="s">
        <v>1266</v>
      </c>
      <c r="F169" s="278" t="s">
        <v>7082</v>
      </c>
      <c r="G169" s="46"/>
      <c r="H169" s="278" t="s">
        <v>7084</v>
      </c>
      <c r="I169" s="46"/>
      <c r="J169" s="278" t="s">
        <v>1262</v>
      </c>
      <c r="K169" s="365" t="s">
        <v>1256</v>
      </c>
      <c r="L169" s="372" t="s">
        <v>7158</v>
      </c>
      <c r="M169" s="372" t="s">
        <v>1261</v>
      </c>
      <c r="N169" s="280">
        <v>512</v>
      </c>
      <c r="O169" s="47"/>
      <c r="P169" s="280">
        <v>512</v>
      </c>
      <c r="Q169" s="280">
        <v>0</v>
      </c>
      <c r="R169" s="280">
        <v>512</v>
      </c>
      <c r="S169" s="168">
        <v>0</v>
      </c>
      <c r="T169" s="166">
        <v>0</v>
      </c>
      <c r="U169" s="280">
        <v>0</v>
      </c>
      <c r="V169" s="280">
        <v>0</v>
      </c>
      <c r="W169" s="280">
        <v>0</v>
      </c>
      <c r="X169" s="280">
        <v>0</v>
      </c>
      <c r="Y169" s="168"/>
    </row>
    <row r="170" spans="1:25" ht="12.75" customHeight="1">
      <c r="A170" s="193">
        <v>169</v>
      </c>
      <c r="B170" s="281">
        <v>42180</v>
      </c>
      <c r="C170" s="57" t="s">
        <v>1321</v>
      </c>
      <c r="D170" s="57" t="s">
        <v>1251</v>
      </c>
      <c r="E170" s="278" t="s">
        <v>1340</v>
      </c>
      <c r="F170" s="278" t="s">
        <v>7101</v>
      </c>
      <c r="G170" s="46"/>
      <c r="H170" s="278" t="s">
        <v>7102</v>
      </c>
      <c r="I170" s="46"/>
      <c r="J170" s="278" t="s">
        <v>7168</v>
      </c>
      <c r="K170" s="365" t="s">
        <v>1256</v>
      </c>
      <c r="L170" s="372" t="s">
        <v>7158</v>
      </c>
      <c r="M170" s="372" t="s">
        <v>1261</v>
      </c>
      <c r="N170" s="280">
        <v>50</v>
      </c>
      <c r="O170" s="47"/>
      <c r="P170" s="280">
        <v>0</v>
      </c>
      <c r="Q170" s="280">
        <v>0</v>
      </c>
      <c r="R170" s="280">
        <v>0</v>
      </c>
      <c r="S170" s="168">
        <v>0</v>
      </c>
      <c r="T170" s="166">
        <v>0</v>
      </c>
      <c r="U170" s="280">
        <v>0</v>
      </c>
      <c r="V170" s="280">
        <v>1</v>
      </c>
      <c r="W170" s="280">
        <v>0</v>
      </c>
      <c r="X170" s="280">
        <v>0</v>
      </c>
      <c r="Y170" s="168"/>
    </row>
    <row r="171" spans="1:25" ht="12.75" customHeight="1">
      <c r="A171" s="158">
        <v>170</v>
      </c>
      <c r="B171" s="281">
        <v>42184</v>
      </c>
      <c r="C171" s="57" t="s">
        <v>1321</v>
      </c>
      <c r="D171" s="57" t="s">
        <v>1251</v>
      </c>
      <c r="E171" s="278" t="s">
        <v>1293</v>
      </c>
      <c r="F171" s="282" t="s">
        <v>7108</v>
      </c>
      <c r="G171" s="46"/>
      <c r="H171" s="278" t="s">
        <v>7109</v>
      </c>
      <c r="I171" s="46"/>
      <c r="J171" s="278" t="s">
        <v>7168</v>
      </c>
      <c r="K171" s="365" t="s">
        <v>1256</v>
      </c>
      <c r="L171" s="372" t="s">
        <v>7158</v>
      </c>
      <c r="M171" s="372" t="s">
        <v>1261</v>
      </c>
      <c r="N171" s="279">
        <v>308</v>
      </c>
      <c r="O171" s="47"/>
      <c r="P171" s="280">
        <v>0</v>
      </c>
      <c r="Q171" s="280">
        <v>0</v>
      </c>
      <c r="R171" s="280">
        <v>0</v>
      </c>
      <c r="S171" s="168">
        <v>0</v>
      </c>
      <c r="T171" s="166">
        <v>0</v>
      </c>
      <c r="U171" s="280">
        <v>0</v>
      </c>
      <c r="V171" s="280">
        <v>89</v>
      </c>
      <c r="W171" s="280">
        <v>0</v>
      </c>
      <c r="X171" s="280">
        <v>0</v>
      </c>
      <c r="Y171" s="168"/>
    </row>
    <row r="172" spans="1:25" ht="12.75" customHeight="1">
      <c r="A172" s="193">
        <v>171</v>
      </c>
      <c r="B172" s="281">
        <v>42184</v>
      </c>
      <c r="C172" s="57" t="s">
        <v>1321</v>
      </c>
      <c r="D172" s="57" t="s">
        <v>1251</v>
      </c>
      <c r="E172" s="278" t="s">
        <v>1293</v>
      </c>
      <c r="F172" s="282" t="s">
        <v>7089</v>
      </c>
      <c r="G172" s="46"/>
      <c r="H172" s="278" t="s">
        <v>7090</v>
      </c>
      <c r="I172" s="46"/>
      <c r="J172" s="278" t="s">
        <v>7168</v>
      </c>
      <c r="K172" s="365" t="s">
        <v>1256</v>
      </c>
      <c r="L172" s="372" t="s">
        <v>7158</v>
      </c>
      <c r="M172" s="372" t="s">
        <v>1261</v>
      </c>
      <c r="N172" s="279">
        <v>559</v>
      </c>
      <c r="O172" s="47"/>
      <c r="P172" s="280">
        <v>0</v>
      </c>
      <c r="Q172" s="280">
        <v>0</v>
      </c>
      <c r="R172" s="280">
        <v>0</v>
      </c>
      <c r="S172" s="168">
        <v>0</v>
      </c>
      <c r="T172" s="166">
        <v>0</v>
      </c>
      <c r="U172" s="280">
        <v>0</v>
      </c>
      <c r="V172" s="280">
        <v>88</v>
      </c>
      <c r="W172" s="280">
        <v>0</v>
      </c>
      <c r="X172" s="280">
        <v>0</v>
      </c>
      <c r="Y172" s="168"/>
    </row>
    <row r="173" spans="1:25" ht="12.75" customHeight="1">
      <c r="A173" s="158">
        <v>172</v>
      </c>
      <c r="B173" s="281">
        <v>42184</v>
      </c>
      <c r="C173" s="57" t="s">
        <v>1321</v>
      </c>
      <c r="D173" s="57" t="s">
        <v>1251</v>
      </c>
      <c r="E173" s="278" t="s">
        <v>1340</v>
      </c>
      <c r="F173" s="282" t="s">
        <v>7101</v>
      </c>
      <c r="G173" s="46"/>
      <c r="H173" s="278" t="s">
        <v>7300</v>
      </c>
      <c r="I173" s="46"/>
      <c r="J173" s="278" t="s">
        <v>7172</v>
      </c>
      <c r="K173" s="365" t="s">
        <v>1256</v>
      </c>
      <c r="L173" s="372" t="s">
        <v>7158</v>
      </c>
      <c r="M173" s="372" t="s">
        <v>1261</v>
      </c>
      <c r="N173" s="279">
        <v>122</v>
      </c>
      <c r="O173" s="47"/>
      <c r="P173" s="280">
        <v>122</v>
      </c>
      <c r="Q173" s="280">
        <v>0</v>
      </c>
      <c r="R173" s="280">
        <v>122</v>
      </c>
      <c r="S173" s="168">
        <v>0</v>
      </c>
      <c r="T173" s="166">
        <v>0</v>
      </c>
      <c r="U173" s="280">
        <v>0</v>
      </c>
      <c r="V173" s="280">
        <v>0</v>
      </c>
      <c r="W173" s="280">
        <v>0</v>
      </c>
      <c r="X173" s="280">
        <v>0</v>
      </c>
      <c r="Y173" s="168"/>
    </row>
    <row r="174" spans="1:25" ht="12.75" customHeight="1">
      <c r="A174" s="193">
        <v>173</v>
      </c>
      <c r="B174" s="281">
        <v>42184</v>
      </c>
      <c r="C174" s="57" t="s">
        <v>1321</v>
      </c>
      <c r="D174" s="57" t="s">
        <v>1251</v>
      </c>
      <c r="E174" s="278" t="s">
        <v>1304</v>
      </c>
      <c r="F174" s="282" t="s">
        <v>1347</v>
      </c>
      <c r="G174" s="46"/>
      <c r="H174" s="278"/>
      <c r="I174" s="46"/>
      <c r="J174" s="278"/>
      <c r="K174" s="365" t="s">
        <v>1256</v>
      </c>
      <c r="L174" s="372" t="s">
        <v>7158</v>
      </c>
      <c r="M174" s="372" t="s">
        <v>1261</v>
      </c>
      <c r="N174" s="283">
        <v>180</v>
      </c>
      <c r="O174" s="47"/>
      <c r="P174" s="280">
        <v>0</v>
      </c>
      <c r="Q174" s="280">
        <v>0</v>
      </c>
      <c r="R174" s="280">
        <v>0</v>
      </c>
      <c r="S174" s="168">
        <v>0</v>
      </c>
      <c r="T174" s="166">
        <v>0</v>
      </c>
      <c r="U174" s="283">
        <v>156</v>
      </c>
      <c r="V174" s="280">
        <v>0</v>
      </c>
      <c r="W174" s="280">
        <v>0</v>
      </c>
      <c r="X174" s="280">
        <v>0</v>
      </c>
      <c r="Y174" s="168"/>
    </row>
    <row r="175" spans="1:25" ht="12.75" customHeight="1">
      <c r="A175" s="193">
        <v>174</v>
      </c>
      <c r="B175" s="281">
        <v>42184</v>
      </c>
      <c r="C175" s="57" t="s">
        <v>1321</v>
      </c>
      <c r="D175" s="57" t="s">
        <v>1251</v>
      </c>
      <c r="E175" s="278" t="s">
        <v>1304</v>
      </c>
      <c r="F175" s="282" t="s">
        <v>1347</v>
      </c>
      <c r="G175" s="46"/>
      <c r="H175" s="278"/>
      <c r="I175" s="46"/>
      <c r="J175" s="278"/>
      <c r="K175" s="365" t="s">
        <v>1256</v>
      </c>
      <c r="L175" s="372" t="s">
        <v>7158</v>
      </c>
      <c r="M175" s="372" t="s">
        <v>1261</v>
      </c>
      <c r="N175" s="283">
        <v>608</v>
      </c>
      <c r="O175" s="47"/>
      <c r="P175" s="280">
        <v>0</v>
      </c>
      <c r="Q175" s="280">
        <v>0</v>
      </c>
      <c r="R175" s="280">
        <v>0</v>
      </c>
      <c r="S175" s="168">
        <v>0</v>
      </c>
      <c r="T175" s="166">
        <v>0</v>
      </c>
      <c r="U175" s="283">
        <v>442</v>
      </c>
      <c r="V175" s="280">
        <v>0</v>
      </c>
      <c r="W175" s="280">
        <v>0</v>
      </c>
      <c r="X175" s="280">
        <v>0</v>
      </c>
      <c r="Y175" s="168"/>
    </row>
    <row r="176" spans="1:25" ht="12.75" customHeight="1">
      <c r="A176" s="158">
        <v>175</v>
      </c>
      <c r="B176" s="281">
        <v>42184</v>
      </c>
      <c r="C176" s="57" t="s">
        <v>1321</v>
      </c>
      <c r="D176" s="57" t="s">
        <v>1251</v>
      </c>
      <c r="E176" s="278"/>
      <c r="F176" s="282" t="s">
        <v>7085</v>
      </c>
      <c r="G176" s="46"/>
      <c r="H176" s="278" t="s">
        <v>7092</v>
      </c>
      <c r="I176" s="46"/>
      <c r="J176" s="278"/>
      <c r="K176" s="365" t="s">
        <v>1256</v>
      </c>
      <c r="L176" s="372" t="s">
        <v>7158</v>
      </c>
      <c r="M176" s="372" t="s">
        <v>1261</v>
      </c>
      <c r="N176" s="279">
        <v>50</v>
      </c>
      <c r="O176" s="47"/>
      <c r="P176" s="280">
        <v>50</v>
      </c>
      <c r="Q176" s="280">
        <v>0</v>
      </c>
      <c r="R176" s="280">
        <v>0</v>
      </c>
      <c r="S176" s="168">
        <v>0</v>
      </c>
      <c r="T176" s="166">
        <v>0</v>
      </c>
      <c r="U176" s="280">
        <v>0</v>
      </c>
      <c r="V176" s="280">
        <v>0</v>
      </c>
      <c r="W176" s="280">
        <v>0</v>
      </c>
      <c r="X176" s="280">
        <v>0</v>
      </c>
      <c r="Y176" s="168"/>
    </row>
    <row r="177" spans="1:25" ht="12.75" customHeight="1">
      <c r="A177" s="193">
        <v>176</v>
      </c>
      <c r="B177" s="281">
        <v>42184</v>
      </c>
      <c r="C177" s="57" t="s">
        <v>1321</v>
      </c>
      <c r="D177" s="57" t="s">
        <v>1251</v>
      </c>
      <c r="E177" s="278"/>
      <c r="F177" s="282" t="s">
        <v>7085</v>
      </c>
      <c r="G177" s="46"/>
      <c r="H177" s="278" t="s">
        <v>7092</v>
      </c>
      <c r="I177" s="46"/>
      <c r="J177" s="278"/>
      <c r="K177" s="365" t="s">
        <v>1256</v>
      </c>
      <c r="L177" s="372" t="s">
        <v>7158</v>
      </c>
      <c r="M177" s="372" t="s">
        <v>1261</v>
      </c>
      <c r="N177" s="279">
        <v>500</v>
      </c>
      <c r="O177" s="47"/>
      <c r="P177" s="280">
        <v>500</v>
      </c>
      <c r="Q177" s="280">
        <v>0</v>
      </c>
      <c r="R177" s="280">
        <v>0</v>
      </c>
      <c r="S177" s="168">
        <v>0</v>
      </c>
      <c r="T177" s="166">
        <v>0</v>
      </c>
      <c r="U177" s="280">
        <v>0</v>
      </c>
      <c r="V177" s="280">
        <v>0</v>
      </c>
      <c r="W177" s="280">
        <v>0</v>
      </c>
      <c r="X177" s="280">
        <v>0</v>
      </c>
      <c r="Y177" s="168"/>
    </row>
    <row r="178" spans="1:25" ht="12.75" customHeight="1">
      <c r="A178" s="158">
        <v>177</v>
      </c>
      <c r="B178" s="281">
        <v>42184</v>
      </c>
      <c r="C178" s="57" t="s">
        <v>1321</v>
      </c>
      <c r="D178" s="57" t="s">
        <v>1251</v>
      </c>
      <c r="E178" s="278" t="s">
        <v>1325</v>
      </c>
      <c r="F178" s="282" t="s">
        <v>7104</v>
      </c>
      <c r="G178" s="46"/>
      <c r="H178" s="278" t="s">
        <v>7105</v>
      </c>
      <c r="I178" s="46"/>
      <c r="J178" s="278" t="s">
        <v>1262</v>
      </c>
      <c r="K178" s="365" t="s">
        <v>1256</v>
      </c>
      <c r="L178" s="372" t="s">
        <v>7158</v>
      </c>
      <c r="M178" s="372" t="s">
        <v>1261</v>
      </c>
      <c r="N178" s="279">
        <v>694</v>
      </c>
      <c r="O178" s="47"/>
      <c r="P178" s="280">
        <v>694</v>
      </c>
      <c r="Q178" s="280">
        <v>0</v>
      </c>
      <c r="R178" s="280">
        <v>0</v>
      </c>
      <c r="S178" s="168">
        <v>0</v>
      </c>
      <c r="T178" s="166">
        <v>0</v>
      </c>
      <c r="U178" s="280">
        <v>0</v>
      </c>
      <c r="V178" s="280">
        <v>0</v>
      </c>
      <c r="W178" s="280">
        <v>0</v>
      </c>
      <c r="X178" s="280">
        <v>0</v>
      </c>
      <c r="Y178" s="168"/>
    </row>
    <row r="179" spans="1:25" ht="12.75" customHeight="1">
      <c r="A179" s="193">
        <v>178</v>
      </c>
      <c r="B179" s="277">
        <v>42184</v>
      </c>
      <c r="C179" s="57" t="s">
        <v>1321</v>
      </c>
      <c r="D179" s="57" t="s">
        <v>1251</v>
      </c>
      <c r="E179" s="278" t="s">
        <v>1325</v>
      </c>
      <c r="F179" s="282" t="s">
        <v>7104</v>
      </c>
      <c r="G179" s="46"/>
      <c r="H179" s="278" t="s">
        <v>7105</v>
      </c>
      <c r="I179" s="46"/>
      <c r="J179" s="278" t="s">
        <v>1262</v>
      </c>
      <c r="K179" s="365" t="s">
        <v>1256</v>
      </c>
      <c r="L179" s="372" t="s">
        <v>7158</v>
      </c>
      <c r="M179" s="372" t="s">
        <v>1261</v>
      </c>
      <c r="N179" s="279">
        <v>10</v>
      </c>
      <c r="O179" s="47"/>
      <c r="P179" s="280">
        <v>10</v>
      </c>
      <c r="Q179" s="280">
        <v>0</v>
      </c>
      <c r="R179" s="280">
        <v>0</v>
      </c>
      <c r="S179" s="168">
        <v>0</v>
      </c>
      <c r="T179" s="166">
        <v>0</v>
      </c>
      <c r="U179" s="280">
        <v>0</v>
      </c>
      <c r="V179" s="280">
        <v>0</v>
      </c>
      <c r="W179" s="280">
        <v>0</v>
      </c>
      <c r="X179" s="280">
        <v>0</v>
      </c>
      <c r="Y179" s="168"/>
    </row>
    <row r="180" spans="1:25" ht="12.75" customHeight="1">
      <c r="A180" s="193">
        <v>179</v>
      </c>
      <c r="B180" s="281">
        <v>42184</v>
      </c>
      <c r="C180" s="57" t="s">
        <v>1345</v>
      </c>
      <c r="D180" s="57" t="s">
        <v>1250</v>
      </c>
      <c r="E180" s="269" t="s">
        <v>1345</v>
      </c>
      <c r="F180" s="269" t="s">
        <v>7111</v>
      </c>
      <c r="G180" s="46"/>
      <c r="H180" s="269" t="s">
        <v>7217</v>
      </c>
      <c r="I180" s="46"/>
      <c r="J180" s="269"/>
      <c r="K180" s="365" t="s">
        <v>1256</v>
      </c>
      <c r="L180" s="372" t="s">
        <v>7158</v>
      </c>
      <c r="M180" s="372" t="s">
        <v>1261</v>
      </c>
      <c r="N180" s="47">
        <v>145</v>
      </c>
      <c r="O180" s="47"/>
      <c r="P180" s="47">
        <v>0</v>
      </c>
      <c r="Q180" s="47">
        <v>0</v>
      </c>
      <c r="R180" s="47">
        <v>0</v>
      </c>
      <c r="S180" s="47">
        <v>0</v>
      </c>
      <c r="T180" s="47">
        <v>0</v>
      </c>
      <c r="U180" s="168">
        <v>145</v>
      </c>
      <c r="V180" s="197">
        <v>0</v>
      </c>
      <c r="W180" s="168">
        <v>0</v>
      </c>
      <c r="X180" s="168">
        <v>0</v>
      </c>
      <c r="Y180" s="168"/>
    </row>
    <row r="181" spans="1:25" ht="12.75" customHeight="1">
      <c r="A181" s="158">
        <v>180</v>
      </c>
      <c r="B181" s="281">
        <v>42184</v>
      </c>
      <c r="C181" s="57" t="s">
        <v>1345</v>
      </c>
      <c r="D181" s="57" t="s">
        <v>1250</v>
      </c>
      <c r="E181" s="269" t="s">
        <v>1345</v>
      </c>
      <c r="F181" s="269" t="s">
        <v>7111</v>
      </c>
      <c r="G181" s="46"/>
      <c r="H181" s="269" t="s">
        <v>7217</v>
      </c>
      <c r="I181" s="46"/>
      <c r="J181" s="269"/>
      <c r="K181" s="365" t="s">
        <v>1256</v>
      </c>
      <c r="L181" s="372" t="s">
        <v>7158</v>
      </c>
      <c r="M181" s="372" t="s">
        <v>1261</v>
      </c>
      <c r="N181" s="47">
        <v>150</v>
      </c>
      <c r="O181" s="47"/>
      <c r="P181" s="47">
        <v>0</v>
      </c>
      <c r="Q181" s="47">
        <v>0</v>
      </c>
      <c r="R181" s="47">
        <v>0</v>
      </c>
      <c r="S181" s="47">
        <v>0</v>
      </c>
      <c r="T181" s="47">
        <v>0</v>
      </c>
      <c r="U181" s="168">
        <v>150</v>
      </c>
      <c r="V181" s="168">
        <v>0</v>
      </c>
      <c r="W181" s="168">
        <v>0</v>
      </c>
      <c r="X181" s="168">
        <v>0</v>
      </c>
      <c r="Y181" s="168"/>
    </row>
    <row r="182" spans="1:25" ht="12.75" customHeight="1">
      <c r="A182" s="193">
        <v>181</v>
      </c>
      <c r="B182" s="281">
        <v>42184</v>
      </c>
      <c r="C182" s="57" t="s">
        <v>1345</v>
      </c>
      <c r="D182" s="57" t="s">
        <v>1250</v>
      </c>
      <c r="E182" s="57" t="s">
        <v>1345</v>
      </c>
      <c r="F182" s="269" t="s">
        <v>7111</v>
      </c>
      <c r="G182" s="46"/>
      <c r="H182" s="372" t="s">
        <v>7112</v>
      </c>
      <c r="I182" s="46"/>
      <c r="J182" s="372"/>
      <c r="K182" s="365" t="s">
        <v>1256</v>
      </c>
      <c r="L182" s="372" t="s">
        <v>7158</v>
      </c>
      <c r="M182" s="372" t="s">
        <v>1261</v>
      </c>
      <c r="N182" s="47">
        <v>107</v>
      </c>
      <c r="O182" s="47"/>
      <c r="P182" s="47">
        <v>0</v>
      </c>
      <c r="Q182" s="47">
        <v>0</v>
      </c>
      <c r="R182" s="47">
        <v>0</v>
      </c>
      <c r="S182" s="47">
        <v>0</v>
      </c>
      <c r="T182" s="47">
        <v>0</v>
      </c>
      <c r="U182" s="47">
        <v>107</v>
      </c>
      <c r="V182" s="47">
        <v>0</v>
      </c>
      <c r="W182" s="47">
        <v>0</v>
      </c>
      <c r="X182" s="47">
        <v>0</v>
      </c>
      <c r="Y182" s="47"/>
    </row>
    <row r="183" spans="1:25" ht="12.75" customHeight="1">
      <c r="A183" s="158">
        <v>182</v>
      </c>
      <c r="B183" s="281">
        <v>42185</v>
      </c>
      <c r="C183" s="57" t="s">
        <v>1345</v>
      </c>
      <c r="D183" s="57" t="s">
        <v>1250</v>
      </c>
      <c r="E183" s="57" t="s">
        <v>1345</v>
      </c>
      <c r="F183" s="269" t="s">
        <v>7111</v>
      </c>
      <c r="G183" s="46"/>
      <c r="H183" s="372" t="s">
        <v>7112</v>
      </c>
      <c r="I183" s="46"/>
      <c r="J183" s="372"/>
      <c r="K183" s="365" t="s">
        <v>1256</v>
      </c>
      <c r="L183" s="372" t="s">
        <v>7158</v>
      </c>
      <c r="M183" s="372" t="s">
        <v>1261</v>
      </c>
      <c r="N183" s="47">
        <v>8</v>
      </c>
      <c r="O183" s="47"/>
      <c r="P183" s="47">
        <v>0</v>
      </c>
      <c r="Q183" s="47">
        <v>0</v>
      </c>
      <c r="R183" s="47">
        <v>0</v>
      </c>
      <c r="S183" s="47">
        <v>0</v>
      </c>
      <c r="T183" s="47">
        <v>0</v>
      </c>
      <c r="U183" s="47">
        <v>8</v>
      </c>
      <c r="V183" s="186">
        <v>0</v>
      </c>
      <c r="W183" s="47">
        <v>0</v>
      </c>
      <c r="X183" s="47">
        <v>0</v>
      </c>
      <c r="Y183" s="47"/>
    </row>
    <row r="184" spans="1:25" ht="12.75" customHeight="1">
      <c r="A184" s="193">
        <v>183</v>
      </c>
      <c r="B184" s="281">
        <v>42185</v>
      </c>
      <c r="C184" s="57" t="s">
        <v>1345</v>
      </c>
      <c r="D184" s="57" t="s">
        <v>1250</v>
      </c>
      <c r="E184" s="57" t="s">
        <v>1345</v>
      </c>
      <c r="F184" s="269" t="s">
        <v>7111</v>
      </c>
      <c r="G184" s="46"/>
      <c r="H184" s="372" t="s">
        <v>7112</v>
      </c>
      <c r="I184" s="46"/>
      <c r="J184" s="372"/>
      <c r="K184" s="365" t="s">
        <v>1256</v>
      </c>
      <c r="L184" s="372" t="s">
        <v>7158</v>
      </c>
      <c r="M184" s="372" t="s">
        <v>1261</v>
      </c>
      <c r="N184" s="47">
        <v>620</v>
      </c>
      <c r="O184" s="47"/>
      <c r="P184" s="47">
        <v>0</v>
      </c>
      <c r="Q184" s="47">
        <v>0</v>
      </c>
      <c r="R184" s="47">
        <v>0</v>
      </c>
      <c r="S184" s="47">
        <v>0</v>
      </c>
      <c r="T184" s="47">
        <v>0</v>
      </c>
      <c r="U184" s="47">
        <v>0</v>
      </c>
      <c r="V184" s="266">
        <v>110</v>
      </c>
      <c r="W184" s="47">
        <v>0</v>
      </c>
      <c r="X184" s="47">
        <v>0</v>
      </c>
      <c r="Y184" s="47"/>
    </row>
    <row r="185" spans="1:25" ht="12.75" customHeight="1">
      <c r="A185" s="193">
        <v>184</v>
      </c>
      <c r="B185" s="281">
        <v>42185</v>
      </c>
      <c r="C185" s="57" t="s">
        <v>1340</v>
      </c>
      <c r="D185" s="57" t="s">
        <v>1248</v>
      </c>
      <c r="E185" s="57" t="s">
        <v>1340</v>
      </c>
      <c r="F185" s="372" t="s">
        <v>7101</v>
      </c>
      <c r="G185" s="46"/>
      <c r="H185" s="372" t="s">
        <v>7122</v>
      </c>
      <c r="I185" s="46"/>
      <c r="J185" s="372"/>
      <c r="K185" s="372" t="s">
        <v>1256</v>
      </c>
      <c r="L185" s="372" t="s">
        <v>7158</v>
      </c>
      <c r="M185" s="372" t="s">
        <v>7125</v>
      </c>
      <c r="N185" s="47">
        <v>32</v>
      </c>
      <c r="O185" s="47"/>
      <c r="P185" s="47">
        <v>32</v>
      </c>
      <c r="Q185" s="47">
        <v>0</v>
      </c>
      <c r="R185" s="47">
        <v>0</v>
      </c>
      <c r="S185" s="47">
        <v>0</v>
      </c>
      <c r="T185" s="47">
        <v>0</v>
      </c>
      <c r="U185" s="47">
        <v>0</v>
      </c>
      <c r="V185" s="47">
        <v>0</v>
      </c>
      <c r="W185" s="47">
        <v>0</v>
      </c>
      <c r="X185" s="47">
        <v>0</v>
      </c>
      <c r="Y185" s="47"/>
    </row>
    <row r="186" spans="1:25" ht="12.75" customHeight="1">
      <c r="A186" s="158">
        <v>185</v>
      </c>
      <c r="B186" s="281">
        <v>42185</v>
      </c>
      <c r="C186" s="57" t="s">
        <v>1304</v>
      </c>
      <c r="D186" s="57" t="s">
        <v>1250</v>
      </c>
      <c r="E186" s="57" t="s">
        <v>1304</v>
      </c>
      <c r="F186" s="372" t="s">
        <v>1347</v>
      </c>
      <c r="G186" s="46"/>
      <c r="H186" s="372" t="s">
        <v>1348</v>
      </c>
      <c r="I186" s="46"/>
      <c r="J186" s="372"/>
      <c r="K186" s="372" t="s">
        <v>1256</v>
      </c>
      <c r="L186" s="372" t="s">
        <v>7158</v>
      </c>
      <c r="M186" s="372" t="s">
        <v>1261</v>
      </c>
      <c r="N186" s="47">
        <v>325</v>
      </c>
      <c r="O186" s="47"/>
      <c r="P186" s="47">
        <v>0</v>
      </c>
      <c r="Q186" s="47">
        <v>0</v>
      </c>
      <c r="R186" s="47">
        <v>0</v>
      </c>
      <c r="S186" s="47">
        <v>0</v>
      </c>
      <c r="T186" s="47">
        <v>0</v>
      </c>
      <c r="U186" s="47">
        <v>325</v>
      </c>
      <c r="V186" s="47">
        <v>0</v>
      </c>
      <c r="W186" s="47">
        <v>0</v>
      </c>
      <c r="X186" s="47">
        <v>0</v>
      </c>
      <c r="Y186" s="47"/>
    </row>
    <row r="187" spans="1:25" ht="12.75" customHeight="1">
      <c r="A187" s="193">
        <v>186</v>
      </c>
      <c r="B187" s="281">
        <v>42185</v>
      </c>
      <c r="C187" s="57" t="s">
        <v>1309</v>
      </c>
      <c r="D187" s="57" t="s">
        <v>1248</v>
      </c>
      <c r="E187" s="57" t="s">
        <v>1309</v>
      </c>
      <c r="F187" s="372" t="s">
        <v>7085</v>
      </c>
      <c r="G187" s="46"/>
      <c r="H187" s="372" t="s">
        <v>7092</v>
      </c>
      <c r="I187" s="46"/>
      <c r="J187" s="372"/>
      <c r="K187" s="372" t="s">
        <v>1256</v>
      </c>
      <c r="L187" s="372" t="s">
        <v>7158</v>
      </c>
      <c r="M187" s="372" t="s">
        <v>7125</v>
      </c>
      <c r="N187" s="47">
        <v>210</v>
      </c>
      <c r="O187" s="47"/>
      <c r="P187" s="47">
        <v>0</v>
      </c>
      <c r="Q187" s="47">
        <v>0</v>
      </c>
      <c r="R187" s="47">
        <v>0</v>
      </c>
      <c r="S187" s="47">
        <v>0</v>
      </c>
      <c r="T187" s="47">
        <v>0</v>
      </c>
      <c r="U187" s="47">
        <v>0</v>
      </c>
      <c r="V187" s="266">
        <v>1</v>
      </c>
      <c r="W187" s="47">
        <v>0</v>
      </c>
      <c r="X187" s="47">
        <v>0</v>
      </c>
      <c r="Y187" s="47"/>
    </row>
    <row r="188" spans="1:25" ht="12.75" customHeight="1">
      <c r="A188" s="158">
        <v>187</v>
      </c>
      <c r="B188" s="284">
        <v>42185</v>
      </c>
      <c r="C188" s="57" t="s">
        <v>1325</v>
      </c>
      <c r="D188" s="57" t="s">
        <v>1250</v>
      </c>
      <c r="E188" s="57" t="s">
        <v>1325</v>
      </c>
      <c r="F188" s="372" t="s">
        <v>7104</v>
      </c>
      <c r="G188" s="46"/>
      <c r="H188" s="372" t="s">
        <v>7105</v>
      </c>
      <c r="I188" s="46"/>
      <c r="J188" s="372"/>
      <c r="K188" s="372" t="s">
        <v>1256</v>
      </c>
      <c r="L188" s="372" t="s">
        <v>7158</v>
      </c>
      <c r="M188" s="372" t="s">
        <v>7125</v>
      </c>
      <c r="N188" s="47">
        <v>4</v>
      </c>
      <c r="O188" s="47"/>
      <c r="P188" s="47">
        <v>4</v>
      </c>
      <c r="Q188" s="47">
        <v>0</v>
      </c>
      <c r="R188" s="47">
        <v>0</v>
      </c>
      <c r="S188" s="47">
        <v>0</v>
      </c>
      <c r="T188" s="47">
        <v>0</v>
      </c>
      <c r="U188" s="47">
        <v>0</v>
      </c>
      <c r="V188" s="47">
        <v>0</v>
      </c>
      <c r="W188" s="47">
        <v>0</v>
      </c>
      <c r="X188" s="47">
        <v>0</v>
      </c>
      <c r="Y188" s="47"/>
    </row>
    <row r="189" spans="1:25" ht="12.75" customHeight="1">
      <c r="A189" s="193">
        <v>188</v>
      </c>
      <c r="B189" s="195">
        <v>42187</v>
      </c>
      <c r="C189" s="57" t="s">
        <v>1321</v>
      </c>
      <c r="D189" s="57" t="s">
        <v>1251</v>
      </c>
      <c r="E189" s="285" t="s">
        <v>1293</v>
      </c>
      <c r="F189" s="95" t="s">
        <v>7101</v>
      </c>
      <c r="G189" s="46"/>
      <c r="H189" s="94" t="s">
        <v>7300</v>
      </c>
      <c r="I189" s="46"/>
      <c r="J189" s="96" t="s">
        <v>7172</v>
      </c>
      <c r="K189" s="372" t="s">
        <v>1256</v>
      </c>
      <c r="L189" s="372" t="s">
        <v>7158</v>
      </c>
      <c r="M189" s="372" t="s">
        <v>1261</v>
      </c>
      <c r="N189" s="286">
        <v>250</v>
      </c>
      <c r="O189" s="47"/>
      <c r="P189" s="98">
        <v>250</v>
      </c>
      <c r="Q189" s="98">
        <v>0</v>
      </c>
      <c r="R189" s="98">
        <v>250</v>
      </c>
      <c r="S189" s="47">
        <v>0</v>
      </c>
      <c r="T189" s="47">
        <v>0</v>
      </c>
      <c r="U189" s="287">
        <v>0</v>
      </c>
      <c r="V189" s="288">
        <v>0</v>
      </c>
      <c r="W189" s="47">
        <v>0</v>
      </c>
      <c r="X189" s="47">
        <v>0</v>
      </c>
      <c r="Y189" s="47"/>
    </row>
    <row r="190" spans="1:25" ht="12.75" customHeight="1">
      <c r="A190" s="193">
        <v>189</v>
      </c>
      <c r="B190" s="369">
        <v>42193</v>
      </c>
      <c r="C190" s="57" t="s">
        <v>1321</v>
      </c>
      <c r="D190" s="57" t="s">
        <v>1251</v>
      </c>
      <c r="E190" s="269" t="s">
        <v>1309</v>
      </c>
      <c r="F190" s="95" t="s">
        <v>7082</v>
      </c>
      <c r="G190" s="46"/>
      <c r="H190" s="94" t="s">
        <v>7310</v>
      </c>
      <c r="I190" s="46"/>
      <c r="J190" s="96" t="s">
        <v>7169</v>
      </c>
      <c r="K190" s="372" t="s">
        <v>1256</v>
      </c>
      <c r="L190" s="372" t="s">
        <v>7158</v>
      </c>
      <c r="M190" s="372" t="s">
        <v>1261</v>
      </c>
      <c r="N190" s="97">
        <v>326</v>
      </c>
      <c r="O190" s="47"/>
      <c r="P190" s="98">
        <v>0</v>
      </c>
      <c r="Q190" s="98">
        <v>0</v>
      </c>
      <c r="R190" s="98">
        <v>0</v>
      </c>
      <c r="S190" s="47">
        <v>0</v>
      </c>
      <c r="T190" s="47">
        <v>0</v>
      </c>
      <c r="U190" s="287">
        <v>77</v>
      </c>
      <c r="V190" s="288">
        <v>0</v>
      </c>
      <c r="W190" s="47">
        <v>0</v>
      </c>
      <c r="X190" s="47">
        <v>0</v>
      </c>
      <c r="Y190" s="47"/>
    </row>
    <row r="191" spans="1:25" ht="12.75" customHeight="1">
      <c r="A191" s="158">
        <v>190</v>
      </c>
      <c r="B191" s="369">
        <v>42193</v>
      </c>
      <c r="C191" s="57" t="s">
        <v>1321</v>
      </c>
      <c r="D191" s="57" t="s">
        <v>1251</v>
      </c>
      <c r="E191" s="289" t="s">
        <v>1340</v>
      </c>
      <c r="F191" s="95" t="s">
        <v>7101</v>
      </c>
      <c r="G191" s="46"/>
      <c r="H191" s="94" t="s">
        <v>7339</v>
      </c>
      <c r="I191" s="46"/>
      <c r="J191" s="96" t="s">
        <v>7168</v>
      </c>
      <c r="K191" s="372" t="s">
        <v>1256</v>
      </c>
      <c r="L191" s="372" t="s">
        <v>7158</v>
      </c>
      <c r="M191" s="372" t="s">
        <v>1261</v>
      </c>
      <c r="N191" s="97">
        <v>40</v>
      </c>
      <c r="O191" s="47"/>
      <c r="P191" s="98">
        <v>0</v>
      </c>
      <c r="Q191" s="98">
        <v>0</v>
      </c>
      <c r="R191" s="98">
        <v>0</v>
      </c>
      <c r="S191" s="47">
        <v>0</v>
      </c>
      <c r="T191" s="47">
        <v>0</v>
      </c>
      <c r="U191" s="287">
        <v>0</v>
      </c>
      <c r="V191" s="288">
        <v>1</v>
      </c>
      <c r="W191" s="47">
        <v>0</v>
      </c>
      <c r="X191" s="47">
        <v>0</v>
      </c>
      <c r="Y191" s="47"/>
    </row>
    <row r="192" spans="1:25" ht="12.75" customHeight="1">
      <c r="A192" s="193">
        <v>191</v>
      </c>
      <c r="B192" s="369">
        <v>42193</v>
      </c>
      <c r="C192" s="57" t="s">
        <v>1321</v>
      </c>
      <c r="D192" s="57" t="s">
        <v>1251</v>
      </c>
      <c r="E192" s="289" t="s">
        <v>1340</v>
      </c>
      <c r="F192" s="95" t="s">
        <v>7101</v>
      </c>
      <c r="G192" s="46"/>
      <c r="H192" s="94" t="s">
        <v>7300</v>
      </c>
      <c r="I192" s="46"/>
      <c r="J192" s="96" t="s">
        <v>7168</v>
      </c>
      <c r="K192" s="372" t="s">
        <v>1256</v>
      </c>
      <c r="L192" s="372" t="s">
        <v>7158</v>
      </c>
      <c r="M192" s="372" t="s">
        <v>1261</v>
      </c>
      <c r="N192" s="286">
        <v>40</v>
      </c>
      <c r="O192" s="47"/>
      <c r="P192" s="98">
        <v>0</v>
      </c>
      <c r="Q192" s="98">
        <v>0</v>
      </c>
      <c r="R192" s="98">
        <v>0</v>
      </c>
      <c r="S192" s="47">
        <v>0</v>
      </c>
      <c r="T192" s="47">
        <v>0</v>
      </c>
      <c r="U192" s="287">
        <v>0</v>
      </c>
      <c r="V192" s="288">
        <v>1</v>
      </c>
      <c r="W192" s="47">
        <v>0</v>
      </c>
      <c r="X192" s="47">
        <v>0</v>
      </c>
      <c r="Y192" s="47"/>
    </row>
    <row r="193" spans="1:25" ht="12.75" customHeight="1">
      <c r="A193" s="158">
        <v>192</v>
      </c>
      <c r="B193" s="369">
        <v>42195</v>
      </c>
      <c r="C193" s="57" t="s">
        <v>1321</v>
      </c>
      <c r="D193" s="57" t="s">
        <v>1251</v>
      </c>
      <c r="E193" s="289" t="s">
        <v>1293</v>
      </c>
      <c r="F193" s="95" t="s">
        <v>1349</v>
      </c>
      <c r="G193" s="46"/>
      <c r="H193" s="94" t="s">
        <v>7280</v>
      </c>
      <c r="I193" s="46"/>
      <c r="J193" s="96" t="s">
        <v>7172</v>
      </c>
      <c r="K193" s="372" t="s">
        <v>1256</v>
      </c>
      <c r="L193" s="372" t="s">
        <v>7158</v>
      </c>
      <c r="M193" s="372" t="s">
        <v>1261</v>
      </c>
      <c r="N193" s="97">
        <v>260</v>
      </c>
      <c r="O193" s="47"/>
      <c r="P193" s="98">
        <v>260</v>
      </c>
      <c r="Q193" s="98">
        <v>0</v>
      </c>
      <c r="R193" s="98">
        <v>260</v>
      </c>
      <c r="S193" s="47">
        <v>0</v>
      </c>
      <c r="T193" s="47">
        <v>0</v>
      </c>
      <c r="U193" s="287">
        <v>0</v>
      </c>
      <c r="V193" s="288">
        <v>0</v>
      </c>
      <c r="W193" s="47">
        <v>0</v>
      </c>
      <c r="X193" s="47">
        <v>0</v>
      </c>
      <c r="Y193" s="47"/>
    </row>
    <row r="194" spans="1:25" ht="12.75" customHeight="1">
      <c r="A194" s="193">
        <v>193</v>
      </c>
      <c r="B194" s="369">
        <v>42197</v>
      </c>
      <c r="C194" s="57" t="s">
        <v>1289</v>
      </c>
      <c r="D194" s="57" t="s">
        <v>1251</v>
      </c>
      <c r="E194" s="57" t="s">
        <v>1289</v>
      </c>
      <c r="F194" s="372" t="s">
        <v>7095</v>
      </c>
      <c r="G194" s="46"/>
      <c r="H194" s="372" t="s">
        <v>7103</v>
      </c>
      <c r="I194" s="46"/>
      <c r="J194" s="372" t="s">
        <v>1262</v>
      </c>
      <c r="K194" s="372" t="s">
        <v>1256</v>
      </c>
      <c r="L194" s="372" t="s">
        <v>7158</v>
      </c>
      <c r="M194" s="372" t="s">
        <v>1261</v>
      </c>
      <c r="N194" s="47">
        <v>42</v>
      </c>
      <c r="O194" s="47"/>
      <c r="P194" s="47">
        <v>42</v>
      </c>
      <c r="Q194" s="47">
        <v>0</v>
      </c>
      <c r="R194" s="47">
        <v>0</v>
      </c>
      <c r="S194" s="47">
        <v>0</v>
      </c>
      <c r="T194" s="47">
        <v>0</v>
      </c>
      <c r="U194" s="47">
        <v>0</v>
      </c>
      <c r="V194" s="47">
        <v>0</v>
      </c>
      <c r="W194" s="47">
        <v>0</v>
      </c>
      <c r="X194" s="47">
        <v>0</v>
      </c>
      <c r="Y194" s="47"/>
    </row>
    <row r="195" spans="1:25" ht="12.75" customHeight="1">
      <c r="A195" s="193">
        <v>194</v>
      </c>
      <c r="B195" s="369">
        <v>42199</v>
      </c>
      <c r="C195" s="57" t="s">
        <v>1289</v>
      </c>
      <c r="D195" s="57" t="s">
        <v>1251</v>
      </c>
      <c r="E195" s="57" t="s">
        <v>1289</v>
      </c>
      <c r="F195" s="372" t="s">
        <v>1347</v>
      </c>
      <c r="G195" s="46"/>
      <c r="H195" s="372" t="s">
        <v>7091</v>
      </c>
      <c r="I195" s="46"/>
      <c r="J195" s="372" t="s">
        <v>1262</v>
      </c>
      <c r="K195" s="372" t="s">
        <v>1256</v>
      </c>
      <c r="L195" s="372" t="s">
        <v>7158</v>
      </c>
      <c r="M195" s="372" t="s">
        <v>1261</v>
      </c>
      <c r="N195" s="47">
        <v>345</v>
      </c>
      <c r="O195" s="47"/>
      <c r="P195" s="47">
        <v>0</v>
      </c>
      <c r="Q195" s="47">
        <v>0</v>
      </c>
      <c r="R195" s="47">
        <v>0</v>
      </c>
      <c r="S195" s="47">
        <v>345</v>
      </c>
      <c r="T195" s="47">
        <v>0</v>
      </c>
      <c r="U195" s="47">
        <v>0</v>
      </c>
      <c r="V195" s="47">
        <v>0</v>
      </c>
      <c r="W195" s="47">
        <v>0</v>
      </c>
      <c r="X195" s="47">
        <v>0</v>
      </c>
      <c r="Y195" s="47"/>
    </row>
    <row r="196" spans="1:25" ht="12.75" customHeight="1">
      <c r="A196" s="158">
        <v>195</v>
      </c>
      <c r="B196" s="368">
        <v>42200</v>
      </c>
      <c r="C196" s="199" t="s">
        <v>1304</v>
      </c>
      <c r="D196" s="57" t="s">
        <v>1250</v>
      </c>
      <c r="E196" s="372"/>
      <c r="F196" s="290" t="s">
        <v>7101</v>
      </c>
      <c r="G196" s="187" t="str">
        <f>IF(F196&lt;&gt;"",LOOKUP(F196,Governorate,data!$E$2:$E$19),"")</f>
        <v>IQ-G07</v>
      </c>
      <c r="H196" s="366" t="s">
        <v>7122</v>
      </c>
      <c r="I196" s="187" t="str">
        <f ca="1">IF(H196&lt;&gt;"",LOOKUP(H196,District2,data!$P$2:$P$19),"")</f>
        <v>IQ-D041</v>
      </c>
      <c r="J196" s="290" t="s">
        <v>7169</v>
      </c>
      <c r="K196" s="372" t="s">
        <v>1256</v>
      </c>
      <c r="L196" s="372" t="s">
        <v>7158</v>
      </c>
      <c r="M196" s="290" t="s">
        <v>7125</v>
      </c>
      <c r="N196" s="291">
        <v>45</v>
      </c>
      <c r="O196" s="47">
        <v>2000</v>
      </c>
      <c r="P196" s="47">
        <v>0</v>
      </c>
      <c r="Q196" s="47">
        <v>0</v>
      </c>
      <c r="R196" s="47">
        <v>0</v>
      </c>
      <c r="S196" s="47">
        <v>0</v>
      </c>
      <c r="T196" s="47">
        <v>0</v>
      </c>
      <c r="U196" s="168">
        <v>0</v>
      </c>
      <c r="V196" s="272">
        <v>7</v>
      </c>
      <c r="W196" s="168">
        <v>0</v>
      </c>
      <c r="X196" s="168">
        <v>0</v>
      </c>
      <c r="Y196" s="267"/>
    </row>
    <row r="197" spans="1:25" ht="12.75" customHeight="1">
      <c r="A197" s="193">
        <v>196</v>
      </c>
      <c r="B197" s="368">
        <v>42200</v>
      </c>
      <c r="C197" s="199" t="s">
        <v>1304</v>
      </c>
      <c r="D197" s="57" t="s">
        <v>1250</v>
      </c>
      <c r="E197" s="57"/>
      <c r="F197" s="290" t="s">
        <v>7101</v>
      </c>
      <c r="G197" s="187" t="str">
        <f>IF(F197&lt;&gt;"",LOOKUP(F197,Governorate,data!$E$2:$E$19),"")</f>
        <v>IQ-G07</v>
      </c>
      <c r="H197" s="366" t="s">
        <v>7102</v>
      </c>
      <c r="I197" s="187" t="str">
        <f ca="1">IF(H197&lt;&gt;"",LOOKUP(H197,District2,data!$P$2:$P$19),"")</f>
        <v>IQ-D044</v>
      </c>
      <c r="J197" s="290" t="s">
        <v>7169</v>
      </c>
      <c r="K197" s="372" t="s">
        <v>1256</v>
      </c>
      <c r="L197" s="372" t="s">
        <v>7158</v>
      </c>
      <c r="M197" s="290" t="s">
        <v>7125</v>
      </c>
      <c r="N197" s="291">
        <v>45</v>
      </c>
      <c r="O197" s="47">
        <v>2000</v>
      </c>
      <c r="P197" s="47">
        <v>0</v>
      </c>
      <c r="Q197" s="47">
        <v>0</v>
      </c>
      <c r="R197" s="47">
        <v>0</v>
      </c>
      <c r="S197" s="47">
        <v>0</v>
      </c>
      <c r="T197" s="47">
        <v>0</v>
      </c>
      <c r="U197" s="168">
        <v>0</v>
      </c>
      <c r="V197" s="272">
        <v>8</v>
      </c>
      <c r="W197" s="168">
        <v>0</v>
      </c>
      <c r="X197" s="168">
        <v>0</v>
      </c>
      <c r="Y197" s="267"/>
    </row>
    <row r="198" spans="1:25" ht="12.75" customHeight="1">
      <c r="A198" s="158">
        <v>197</v>
      </c>
      <c r="B198" s="369">
        <v>42200</v>
      </c>
      <c r="C198" s="57" t="s">
        <v>1321</v>
      </c>
      <c r="D198" s="57" t="s">
        <v>1251</v>
      </c>
      <c r="E198" s="292" t="s">
        <v>1292</v>
      </c>
      <c r="F198" s="293" t="s">
        <v>7085</v>
      </c>
      <c r="G198" s="46" t="str">
        <f>IF(F198&lt;&gt;"",LOOKUP(F198,Governorate,data!$E$2:$E$19),"")</f>
        <v>IQ-G13</v>
      </c>
      <c r="H198" s="294" t="s">
        <v>7302</v>
      </c>
      <c r="I198" s="46" t="str">
        <f ca="1">IF(H198&lt;&gt;"",LOOKUP(H198,District2,data!$P$2:$P$19),"")</f>
        <v>IQ-D076</v>
      </c>
      <c r="J198" s="295" t="s">
        <v>1262</v>
      </c>
      <c r="K198" s="372" t="s">
        <v>1256</v>
      </c>
      <c r="L198" s="372" t="s">
        <v>7158</v>
      </c>
      <c r="M198" s="372" t="s">
        <v>1261</v>
      </c>
      <c r="N198" s="291">
        <v>504</v>
      </c>
      <c r="O198" s="47"/>
      <c r="P198" s="296">
        <v>504</v>
      </c>
      <c r="Q198" s="296">
        <v>0</v>
      </c>
      <c r="R198" s="296">
        <v>504</v>
      </c>
      <c r="S198" s="47">
        <v>0</v>
      </c>
      <c r="T198" s="47">
        <v>0</v>
      </c>
      <c r="U198" s="297">
        <v>0</v>
      </c>
      <c r="V198" s="298">
        <v>0</v>
      </c>
      <c r="W198" s="47">
        <v>0</v>
      </c>
      <c r="X198" s="47">
        <v>0</v>
      </c>
      <c r="Y198" s="47"/>
    </row>
    <row r="199" spans="1:25" ht="12.75" customHeight="1">
      <c r="A199" s="193">
        <v>198</v>
      </c>
      <c r="B199" s="369">
        <v>42201</v>
      </c>
      <c r="C199" s="57" t="s">
        <v>1321</v>
      </c>
      <c r="D199" s="57" t="s">
        <v>1251</v>
      </c>
      <c r="E199" s="289" t="s">
        <v>1309</v>
      </c>
      <c r="F199" s="95" t="s">
        <v>7085</v>
      </c>
      <c r="G199" s="46"/>
      <c r="H199" s="94" t="s">
        <v>7302</v>
      </c>
      <c r="I199" s="46"/>
      <c r="J199" s="96" t="s">
        <v>7169</v>
      </c>
      <c r="K199" s="372" t="s">
        <v>1256</v>
      </c>
      <c r="L199" s="372" t="s">
        <v>7158</v>
      </c>
      <c r="M199" s="372" t="s">
        <v>1261</v>
      </c>
      <c r="N199" s="97">
        <v>210</v>
      </c>
      <c r="O199" s="47"/>
      <c r="P199" s="98">
        <v>0</v>
      </c>
      <c r="Q199" s="98">
        <v>0</v>
      </c>
      <c r="R199" s="98">
        <v>0</v>
      </c>
      <c r="S199" s="47">
        <v>0</v>
      </c>
      <c r="T199" s="47">
        <v>0</v>
      </c>
      <c r="U199" s="287">
        <v>97</v>
      </c>
      <c r="V199" s="288">
        <v>0</v>
      </c>
      <c r="W199" s="47">
        <v>0</v>
      </c>
      <c r="X199" s="47">
        <v>0</v>
      </c>
      <c r="Y199" s="47"/>
    </row>
    <row r="200" spans="1:25" ht="12.75" customHeight="1">
      <c r="A200" s="193">
        <v>199</v>
      </c>
      <c r="B200" s="369">
        <v>42204</v>
      </c>
      <c r="C200" s="57" t="s">
        <v>1321</v>
      </c>
      <c r="D200" s="57" t="s">
        <v>1251</v>
      </c>
      <c r="E200" s="292" t="s">
        <v>1292</v>
      </c>
      <c r="F200" s="293" t="s">
        <v>7085</v>
      </c>
      <c r="G200" s="46"/>
      <c r="H200" s="294" t="s">
        <v>7302</v>
      </c>
      <c r="I200" s="46"/>
      <c r="J200" s="295" t="s">
        <v>1262</v>
      </c>
      <c r="K200" s="372" t="s">
        <v>1256</v>
      </c>
      <c r="L200" s="372" t="s">
        <v>7158</v>
      </c>
      <c r="M200" s="372" t="s">
        <v>1261</v>
      </c>
      <c r="N200" s="291">
        <v>410</v>
      </c>
      <c r="O200" s="47"/>
      <c r="P200" s="296">
        <v>410</v>
      </c>
      <c r="Q200" s="296">
        <v>0</v>
      </c>
      <c r="R200" s="296">
        <v>0</v>
      </c>
      <c r="S200" s="47">
        <v>0</v>
      </c>
      <c r="T200" s="47">
        <v>0</v>
      </c>
      <c r="U200" s="297">
        <v>0</v>
      </c>
      <c r="V200" s="298">
        <v>0</v>
      </c>
      <c r="W200" s="47">
        <v>0</v>
      </c>
      <c r="X200" s="47">
        <v>0</v>
      </c>
      <c r="Y200" s="47"/>
    </row>
    <row r="201" spans="1:25" ht="12.75" customHeight="1">
      <c r="A201" s="158">
        <v>200</v>
      </c>
      <c r="B201" s="369">
        <v>42206</v>
      </c>
      <c r="C201" s="57" t="s">
        <v>1321</v>
      </c>
      <c r="D201" s="57" t="s">
        <v>1251</v>
      </c>
      <c r="E201" s="289" t="s">
        <v>1340</v>
      </c>
      <c r="F201" s="95" t="s">
        <v>7101</v>
      </c>
      <c r="G201" s="46"/>
      <c r="H201" s="94" t="s">
        <v>7300</v>
      </c>
      <c r="I201" s="46"/>
      <c r="J201" s="96" t="s">
        <v>7172</v>
      </c>
      <c r="K201" s="372" t="s">
        <v>1256</v>
      </c>
      <c r="L201" s="372" t="s">
        <v>7158</v>
      </c>
      <c r="M201" s="372" t="s">
        <v>1261</v>
      </c>
      <c r="N201" s="97">
        <v>33</v>
      </c>
      <c r="O201" s="47"/>
      <c r="P201" s="98">
        <v>0</v>
      </c>
      <c r="Q201" s="98">
        <v>0</v>
      </c>
      <c r="R201" s="98">
        <v>0</v>
      </c>
      <c r="S201" s="47">
        <v>0</v>
      </c>
      <c r="T201" s="47">
        <v>0</v>
      </c>
      <c r="U201" s="287">
        <v>0</v>
      </c>
      <c r="V201" s="288">
        <v>2</v>
      </c>
      <c r="W201" s="47">
        <v>0</v>
      </c>
      <c r="X201" s="47">
        <v>0</v>
      </c>
      <c r="Y201" s="47"/>
    </row>
    <row r="202" spans="1:25" ht="12.75" customHeight="1">
      <c r="A202" s="193">
        <v>201</v>
      </c>
      <c r="B202" s="369">
        <v>42208</v>
      </c>
      <c r="C202" s="57" t="s">
        <v>1321</v>
      </c>
      <c r="D202" s="57" t="s">
        <v>1251</v>
      </c>
      <c r="E202" s="292" t="s">
        <v>1340</v>
      </c>
      <c r="F202" s="293" t="s">
        <v>7101</v>
      </c>
      <c r="G202" s="46"/>
      <c r="H202" s="294" t="s">
        <v>7300</v>
      </c>
      <c r="I202" s="46"/>
      <c r="J202" s="295" t="s">
        <v>7168</v>
      </c>
      <c r="K202" s="372" t="s">
        <v>1256</v>
      </c>
      <c r="L202" s="372" t="s">
        <v>7158</v>
      </c>
      <c r="M202" s="372" t="s">
        <v>1261</v>
      </c>
      <c r="N202" s="291">
        <v>8</v>
      </c>
      <c r="O202" s="47"/>
      <c r="P202" s="296">
        <v>0</v>
      </c>
      <c r="Q202" s="296">
        <v>0</v>
      </c>
      <c r="R202" s="296">
        <v>0</v>
      </c>
      <c r="S202" s="47">
        <v>0</v>
      </c>
      <c r="T202" s="47">
        <v>0</v>
      </c>
      <c r="U202" s="297">
        <v>0</v>
      </c>
      <c r="V202" s="298">
        <v>1</v>
      </c>
      <c r="W202" s="47">
        <v>0</v>
      </c>
      <c r="X202" s="47">
        <v>0</v>
      </c>
      <c r="Y202" s="47"/>
    </row>
    <row r="203" spans="1:25" ht="12.75" customHeight="1">
      <c r="A203" s="158">
        <v>202</v>
      </c>
      <c r="B203" s="369">
        <v>42209</v>
      </c>
      <c r="C203" s="57" t="s">
        <v>1321</v>
      </c>
      <c r="D203" s="57" t="s">
        <v>1251</v>
      </c>
      <c r="E203" s="285" t="s">
        <v>1293</v>
      </c>
      <c r="F203" s="95" t="s">
        <v>7099</v>
      </c>
      <c r="G203" s="46"/>
      <c r="H203" s="94" t="s">
        <v>7313</v>
      </c>
      <c r="I203" s="46"/>
      <c r="J203" s="96" t="s">
        <v>7168</v>
      </c>
      <c r="K203" s="372" t="s">
        <v>1256</v>
      </c>
      <c r="L203" s="372" t="s">
        <v>7158</v>
      </c>
      <c r="M203" s="372" t="s">
        <v>1261</v>
      </c>
      <c r="N203" s="97">
        <v>282</v>
      </c>
      <c r="O203" s="47"/>
      <c r="P203" s="98">
        <v>0</v>
      </c>
      <c r="Q203" s="98">
        <v>0</v>
      </c>
      <c r="R203" s="98">
        <v>0</v>
      </c>
      <c r="S203" s="47">
        <v>0</v>
      </c>
      <c r="T203" s="47">
        <v>0</v>
      </c>
      <c r="U203" s="287">
        <v>0</v>
      </c>
      <c r="V203" s="288">
        <v>74</v>
      </c>
      <c r="W203" s="47">
        <v>0</v>
      </c>
      <c r="X203" s="47">
        <v>0</v>
      </c>
      <c r="Y203" s="47"/>
    </row>
    <row r="204" spans="1:25" ht="12.75" customHeight="1">
      <c r="A204" s="193">
        <v>203</v>
      </c>
      <c r="B204" s="369">
        <v>42209</v>
      </c>
      <c r="C204" s="372" t="s">
        <v>1325</v>
      </c>
      <c r="D204" s="372" t="s">
        <v>1250</v>
      </c>
      <c r="E204" s="57" t="s">
        <v>1325</v>
      </c>
      <c r="F204" s="372" t="s">
        <v>7104</v>
      </c>
      <c r="G204" s="46"/>
      <c r="H204" s="372" t="s">
        <v>7105</v>
      </c>
      <c r="I204" s="46"/>
      <c r="J204" s="372"/>
      <c r="K204" s="372" t="s">
        <v>1256</v>
      </c>
      <c r="L204" s="372" t="s">
        <v>7158</v>
      </c>
      <c r="M204" s="372" t="s">
        <v>1261</v>
      </c>
      <c r="N204" s="47">
        <v>204</v>
      </c>
      <c r="O204" s="47"/>
      <c r="P204" s="47">
        <v>204</v>
      </c>
      <c r="Q204" s="296">
        <v>0</v>
      </c>
      <c r="R204" s="296">
        <v>0</v>
      </c>
      <c r="S204" s="47">
        <v>0</v>
      </c>
      <c r="T204" s="47">
        <v>0</v>
      </c>
      <c r="U204" s="297">
        <v>0</v>
      </c>
      <c r="V204" s="298">
        <v>0</v>
      </c>
      <c r="W204" s="47">
        <v>0</v>
      </c>
      <c r="X204" s="47">
        <v>0</v>
      </c>
      <c r="Y204" s="47"/>
    </row>
    <row r="205" spans="1:25" ht="12.75" customHeight="1">
      <c r="A205" s="193">
        <v>204</v>
      </c>
      <c r="B205" s="195">
        <v>42210</v>
      </c>
      <c r="C205" s="57" t="s">
        <v>1321</v>
      </c>
      <c r="D205" s="57" t="s">
        <v>1251</v>
      </c>
      <c r="E205" s="289" t="s">
        <v>1293</v>
      </c>
      <c r="F205" s="95" t="s">
        <v>7101</v>
      </c>
      <c r="G205" s="46"/>
      <c r="H205" s="94" t="s">
        <v>7314</v>
      </c>
      <c r="I205" s="46"/>
      <c r="J205" s="96" t="s">
        <v>7172</v>
      </c>
      <c r="K205" s="372" t="s">
        <v>1256</v>
      </c>
      <c r="L205" s="372" t="s">
        <v>7158</v>
      </c>
      <c r="M205" s="372" t="s">
        <v>1261</v>
      </c>
      <c r="N205" s="97">
        <v>325</v>
      </c>
      <c r="O205" s="47"/>
      <c r="P205" s="98">
        <v>325</v>
      </c>
      <c r="Q205" s="98">
        <v>0</v>
      </c>
      <c r="R205" s="98">
        <v>325</v>
      </c>
      <c r="S205" s="47">
        <v>0</v>
      </c>
      <c r="T205" s="47">
        <v>0</v>
      </c>
      <c r="U205" s="287">
        <v>0</v>
      </c>
      <c r="V205" s="288">
        <v>0</v>
      </c>
      <c r="W205" s="47">
        <v>0</v>
      </c>
      <c r="X205" s="47">
        <v>0</v>
      </c>
      <c r="Y205" s="47"/>
    </row>
    <row r="206" spans="1:25" ht="12.75" customHeight="1">
      <c r="A206" s="158">
        <v>205</v>
      </c>
      <c r="B206" s="195">
        <v>42229</v>
      </c>
      <c r="C206" s="372" t="s">
        <v>1321</v>
      </c>
      <c r="D206" s="372" t="s">
        <v>1251</v>
      </c>
      <c r="E206" s="99" t="s">
        <v>1340</v>
      </c>
      <c r="F206" s="100" t="s">
        <v>7101</v>
      </c>
      <c r="G206" s="46"/>
      <c r="H206" s="101" t="s">
        <v>7300</v>
      </c>
      <c r="I206" s="46"/>
      <c r="J206" s="299" t="s">
        <v>7168</v>
      </c>
      <c r="K206" s="103" t="s">
        <v>1256</v>
      </c>
      <c r="L206" s="372" t="s">
        <v>7158</v>
      </c>
      <c r="M206" s="372" t="s">
        <v>1261</v>
      </c>
      <c r="N206" s="104">
        <v>10</v>
      </c>
      <c r="O206" s="47"/>
      <c r="P206" s="47">
        <v>0</v>
      </c>
      <c r="Q206" s="47">
        <v>0</v>
      </c>
      <c r="R206" s="47">
        <v>0</v>
      </c>
      <c r="S206" s="47">
        <v>0</v>
      </c>
      <c r="T206" s="47">
        <v>0</v>
      </c>
      <c r="U206" s="47">
        <v>0</v>
      </c>
      <c r="V206" s="105">
        <v>1</v>
      </c>
      <c r="W206" s="47">
        <v>0</v>
      </c>
      <c r="X206" s="47">
        <v>0</v>
      </c>
      <c r="Y206" s="47"/>
    </row>
    <row r="207" spans="1:25" ht="12.75" customHeight="1">
      <c r="A207" s="193">
        <v>206</v>
      </c>
      <c r="B207" s="369">
        <v>42229</v>
      </c>
      <c r="C207" s="372" t="s">
        <v>1321</v>
      </c>
      <c r="D207" s="372" t="s">
        <v>1251</v>
      </c>
      <c r="E207" s="99" t="s">
        <v>1340</v>
      </c>
      <c r="F207" s="100" t="s">
        <v>7101</v>
      </c>
      <c r="G207" s="46"/>
      <c r="H207" s="101" t="s">
        <v>7300</v>
      </c>
      <c r="I207" s="46"/>
      <c r="J207" s="299" t="s">
        <v>7168</v>
      </c>
      <c r="K207" s="103" t="s">
        <v>1256</v>
      </c>
      <c r="L207" s="372" t="s">
        <v>7158</v>
      </c>
      <c r="M207" s="372" t="s">
        <v>1261</v>
      </c>
      <c r="N207" s="104">
        <v>7</v>
      </c>
      <c r="O207" s="47"/>
      <c r="P207" s="47">
        <v>0</v>
      </c>
      <c r="Q207" s="47">
        <v>0</v>
      </c>
      <c r="R207" s="47">
        <v>0</v>
      </c>
      <c r="S207" s="47">
        <v>0</v>
      </c>
      <c r="T207" s="47">
        <v>0</v>
      </c>
      <c r="U207" s="47">
        <v>0</v>
      </c>
      <c r="V207" s="105">
        <v>1</v>
      </c>
      <c r="W207" s="47">
        <v>0</v>
      </c>
      <c r="X207" s="47">
        <v>0</v>
      </c>
      <c r="Y207" s="47"/>
    </row>
    <row r="208" spans="1:25" ht="12.75" customHeight="1">
      <c r="A208" s="158">
        <v>207</v>
      </c>
      <c r="B208" s="369">
        <v>42234</v>
      </c>
      <c r="C208" s="372" t="s">
        <v>1321</v>
      </c>
      <c r="D208" s="372" t="s">
        <v>1251</v>
      </c>
      <c r="E208" s="99" t="s">
        <v>1266</v>
      </c>
      <c r="F208" s="100" t="s">
        <v>7082</v>
      </c>
      <c r="G208" s="46"/>
      <c r="H208" s="101" t="s">
        <v>7310</v>
      </c>
      <c r="I208" s="46"/>
      <c r="J208" s="102" t="s">
        <v>1262</v>
      </c>
      <c r="K208" s="103" t="s">
        <v>1256</v>
      </c>
      <c r="L208" s="372" t="s">
        <v>7158</v>
      </c>
      <c r="M208" s="372" t="s">
        <v>1261</v>
      </c>
      <c r="N208" s="104">
        <v>512</v>
      </c>
      <c r="O208" s="47"/>
      <c r="P208" s="47">
        <v>512</v>
      </c>
      <c r="Q208" s="47">
        <v>0</v>
      </c>
      <c r="R208" s="47">
        <v>512</v>
      </c>
      <c r="S208" s="47">
        <v>0</v>
      </c>
      <c r="T208" s="47">
        <v>0</v>
      </c>
      <c r="U208" s="47">
        <v>0</v>
      </c>
      <c r="V208" s="105">
        <v>0</v>
      </c>
      <c r="W208" s="47">
        <v>0</v>
      </c>
      <c r="X208" s="47">
        <v>0</v>
      </c>
      <c r="Y208" s="47"/>
    </row>
    <row r="209" spans="1:25" ht="12.75" customHeight="1">
      <c r="A209" s="193">
        <v>208</v>
      </c>
      <c r="B209" s="369">
        <v>42235</v>
      </c>
      <c r="C209" s="372" t="s">
        <v>1321</v>
      </c>
      <c r="D209" s="372" t="s">
        <v>1251</v>
      </c>
      <c r="E209" s="99" t="s">
        <v>1340</v>
      </c>
      <c r="F209" s="100" t="s">
        <v>7097</v>
      </c>
      <c r="G209" s="46"/>
      <c r="H209" s="101" t="s">
        <v>7304</v>
      </c>
      <c r="I209" s="46"/>
      <c r="J209" s="102" t="s">
        <v>7168</v>
      </c>
      <c r="K209" s="103" t="s">
        <v>1256</v>
      </c>
      <c r="L209" s="372" t="s">
        <v>7158</v>
      </c>
      <c r="M209" s="372" t="s">
        <v>1261</v>
      </c>
      <c r="N209" s="104">
        <v>46</v>
      </c>
      <c r="O209" s="47"/>
      <c r="P209" s="47">
        <v>0</v>
      </c>
      <c r="Q209" s="47">
        <v>0</v>
      </c>
      <c r="R209" s="47">
        <v>0</v>
      </c>
      <c r="S209" s="47">
        <v>0</v>
      </c>
      <c r="T209" s="47">
        <v>0</v>
      </c>
      <c r="U209" s="47">
        <v>0</v>
      </c>
      <c r="V209" s="300">
        <v>7</v>
      </c>
      <c r="W209" s="47">
        <v>0</v>
      </c>
      <c r="X209" s="47">
        <v>0</v>
      </c>
      <c r="Y209" s="47"/>
    </row>
    <row r="210" spans="1:25" ht="12.75" customHeight="1">
      <c r="A210" s="193">
        <v>209</v>
      </c>
      <c r="B210" s="369">
        <v>42235</v>
      </c>
      <c r="C210" s="372" t="s">
        <v>1321</v>
      </c>
      <c r="D210" s="372" t="s">
        <v>1251</v>
      </c>
      <c r="E210" s="99" t="s">
        <v>1340</v>
      </c>
      <c r="F210" s="100" t="s">
        <v>7097</v>
      </c>
      <c r="G210" s="46"/>
      <c r="H210" s="101" t="s">
        <v>7358</v>
      </c>
      <c r="I210" s="46"/>
      <c r="J210" s="102" t="s">
        <v>7168</v>
      </c>
      <c r="K210" s="103" t="s">
        <v>1256</v>
      </c>
      <c r="L210" s="372" t="s">
        <v>7158</v>
      </c>
      <c r="M210" s="372" t="s">
        <v>1261</v>
      </c>
      <c r="N210" s="104">
        <v>128</v>
      </c>
      <c r="O210" s="47"/>
      <c r="P210" s="47">
        <v>0</v>
      </c>
      <c r="Q210" s="47">
        <v>0</v>
      </c>
      <c r="R210" s="47">
        <v>0</v>
      </c>
      <c r="S210" s="47">
        <v>0</v>
      </c>
      <c r="T210" s="47">
        <v>0</v>
      </c>
      <c r="U210" s="47">
        <v>0</v>
      </c>
      <c r="V210" s="300">
        <v>11</v>
      </c>
      <c r="W210" s="47">
        <v>0</v>
      </c>
      <c r="X210" s="47">
        <v>0</v>
      </c>
      <c r="Y210" s="47"/>
    </row>
    <row r="211" spans="1:25" ht="12.75" customHeight="1">
      <c r="A211" s="158">
        <v>210</v>
      </c>
      <c r="B211" s="369">
        <v>42235</v>
      </c>
      <c r="C211" s="372" t="s">
        <v>1321</v>
      </c>
      <c r="D211" s="372" t="s">
        <v>1251</v>
      </c>
      <c r="E211" s="99" t="s">
        <v>1340</v>
      </c>
      <c r="F211" s="100" t="s">
        <v>7097</v>
      </c>
      <c r="G211" s="46"/>
      <c r="H211" s="101" t="s">
        <v>7304</v>
      </c>
      <c r="I211" s="46"/>
      <c r="J211" s="102" t="s">
        <v>7168</v>
      </c>
      <c r="K211" s="103" t="s">
        <v>1256</v>
      </c>
      <c r="L211" s="372" t="s">
        <v>7158</v>
      </c>
      <c r="M211" s="372" t="s">
        <v>1261</v>
      </c>
      <c r="N211" s="301">
        <v>48</v>
      </c>
      <c r="O211" s="47"/>
      <c r="P211" s="47">
        <v>0</v>
      </c>
      <c r="Q211" s="47">
        <v>0</v>
      </c>
      <c r="R211" s="47">
        <v>0</v>
      </c>
      <c r="S211" s="47">
        <v>0</v>
      </c>
      <c r="T211" s="47">
        <v>0</v>
      </c>
      <c r="U211" s="47">
        <v>0</v>
      </c>
      <c r="V211" s="300">
        <v>7</v>
      </c>
      <c r="W211" s="47">
        <v>0</v>
      </c>
      <c r="X211" s="47">
        <v>0</v>
      </c>
      <c r="Y211" s="47"/>
    </row>
    <row r="212" spans="1:25" ht="12.75" customHeight="1">
      <c r="A212" s="193">
        <v>211</v>
      </c>
      <c r="B212" s="369">
        <v>42235</v>
      </c>
      <c r="C212" s="372" t="s">
        <v>1321</v>
      </c>
      <c r="D212" s="372" t="s">
        <v>1251</v>
      </c>
      <c r="E212" s="99" t="s">
        <v>1340</v>
      </c>
      <c r="F212" s="100" t="s">
        <v>7097</v>
      </c>
      <c r="G212" s="46"/>
      <c r="H212" s="101" t="s">
        <v>7359</v>
      </c>
      <c r="I212" s="46"/>
      <c r="J212" s="102" t="s">
        <v>7168</v>
      </c>
      <c r="K212" s="103" t="s">
        <v>1256</v>
      </c>
      <c r="L212" s="372" t="s">
        <v>7158</v>
      </c>
      <c r="M212" s="372" t="s">
        <v>1261</v>
      </c>
      <c r="N212" s="301">
        <v>10</v>
      </c>
      <c r="O212" s="47"/>
      <c r="P212" s="47">
        <v>0</v>
      </c>
      <c r="Q212" s="47">
        <v>0</v>
      </c>
      <c r="R212" s="47">
        <v>0</v>
      </c>
      <c r="S212" s="47">
        <v>0</v>
      </c>
      <c r="T212" s="47">
        <v>0</v>
      </c>
      <c r="U212" s="47">
        <v>0</v>
      </c>
      <c r="V212" s="300">
        <v>1</v>
      </c>
      <c r="W212" s="47">
        <v>0</v>
      </c>
      <c r="X212" s="47">
        <v>0</v>
      </c>
      <c r="Y212" s="47"/>
    </row>
    <row r="213" spans="1:25" ht="12.75" customHeight="1">
      <c r="A213" s="158">
        <v>212</v>
      </c>
      <c r="B213" s="369">
        <v>42235</v>
      </c>
      <c r="C213" s="372" t="s">
        <v>1321</v>
      </c>
      <c r="D213" s="372" t="s">
        <v>1251</v>
      </c>
      <c r="E213" s="99" t="s">
        <v>1340</v>
      </c>
      <c r="F213" s="100" t="s">
        <v>7097</v>
      </c>
      <c r="G213" s="46"/>
      <c r="H213" s="101" t="s">
        <v>7305</v>
      </c>
      <c r="I213" s="46"/>
      <c r="J213" s="102" t="s">
        <v>7168</v>
      </c>
      <c r="K213" s="103" t="s">
        <v>1256</v>
      </c>
      <c r="L213" s="372" t="s">
        <v>7158</v>
      </c>
      <c r="M213" s="372" t="s">
        <v>1261</v>
      </c>
      <c r="N213" s="104">
        <v>18</v>
      </c>
      <c r="O213" s="47"/>
      <c r="P213" s="47">
        <v>0</v>
      </c>
      <c r="Q213" s="47">
        <v>0</v>
      </c>
      <c r="R213" s="47">
        <v>0</v>
      </c>
      <c r="S213" s="47">
        <v>0</v>
      </c>
      <c r="T213" s="47">
        <v>0</v>
      </c>
      <c r="U213" s="47">
        <v>0</v>
      </c>
      <c r="V213" s="300">
        <v>1</v>
      </c>
      <c r="W213" s="47">
        <v>0</v>
      </c>
      <c r="X213" s="47">
        <v>0</v>
      </c>
      <c r="Y213" s="47"/>
    </row>
    <row r="214" spans="1:25" ht="12.75" customHeight="1">
      <c r="A214" s="193">
        <v>213</v>
      </c>
      <c r="B214" s="369">
        <v>42235</v>
      </c>
      <c r="C214" s="372" t="s">
        <v>1321</v>
      </c>
      <c r="D214" s="372" t="s">
        <v>1251</v>
      </c>
      <c r="E214" s="99" t="s">
        <v>1340</v>
      </c>
      <c r="F214" s="100" t="s">
        <v>7101</v>
      </c>
      <c r="G214" s="46"/>
      <c r="H214" s="101" t="s">
        <v>7299</v>
      </c>
      <c r="I214" s="46"/>
      <c r="J214" s="299" t="s">
        <v>7168</v>
      </c>
      <c r="K214" s="103" t="s">
        <v>1256</v>
      </c>
      <c r="L214" s="372" t="s">
        <v>7158</v>
      </c>
      <c r="M214" s="372" t="s">
        <v>1261</v>
      </c>
      <c r="N214" s="104">
        <v>10</v>
      </c>
      <c r="O214" s="47"/>
      <c r="P214" s="47">
        <v>0</v>
      </c>
      <c r="Q214" s="47">
        <v>0</v>
      </c>
      <c r="R214" s="47">
        <v>0</v>
      </c>
      <c r="S214" s="47">
        <v>0</v>
      </c>
      <c r="T214" s="47">
        <v>0</v>
      </c>
      <c r="U214" s="47">
        <v>0</v>
      </c>
      <c r="V214" s="105">
        <v>1</v>
      </c>
      <c r="W214" s="47">
        <v>0</v>
      </c>
      <c r="X214" s="47">
        <v>0</v>
      </c>
      <c r="Y214" s="47"/>
    </row>
    <row r="215" spans="1:25" ht="12.75" customHeight="1">
      <c r="A215" s="193">
        <v>214</v>
      </c>
      <c r="B215" s="369">
        <v>42235</v>
      </c>
      <c r="C215" s="372" t="s">
        <v>1321</v>
      </c>
      <c r="D215" s="372" t="s">
        <v>1251</v>
      </c>
      <c r="E215" s="99" t="s">
        <v>1340</v>
      </c>
      <c r="F215" s="100" t="s">
        <v>7101</v>
      </c>
      <c r="G215" s="46"/>
      <c r="H215" s="101" t="s">
        <v>7299</v>
      </c>
      <c r="I215" s="46"/>
      <c r="J215" s="299" t="s">
        <v>7168</v>
      </c>
      <c r="K215" s="103" t="s">
        <v>1256</v>
      </c>
      <c r="L215" s="372" t="s">
        <v>7158</v>
      </c>
      <c r="M215" s="372" t="s">
        <v>1261</v>
      </c>
      <c r="N215" s="104">
        <v>7</v>
      </c>
      <c r="O215" s="47"/>
      <c r="P215" s="47">
        <v>0</v>
      </c>
      <c r="Q215" s="47">
        <v>0</v>
      </c>
      <c r="R215" s="47">
        <v>0</v>
      </c>
      <c r="S215" s="47">
        <v>0</v>
      </c>
      <c r="T215" s="47">
        <v>0</v>
      </c>
      <c r="U215" s="47">
        <v>0</v>
      </c>
      <c r="V215" s="105">
        <v>1</v>
      </c>
      <c r="W215" s="47">
        <v>0</v>
      </c>
      <c r="X215" s="47">
        <v>0</v>
      </c>
      <c r="Y215" s="47"/>
    </row>
    <row r="216" spans="1:25" ht="12.75" customHeight="1">
      <c r="A216" s="158">
        <v>215</v>
      </c>
      <c r="B216" s="369">
        <v>42235</v>
      </c>
      <c r="C216" s="372" t="s">
        <v>1321</v>
      </c>
      <c r="D216" s="372" t="s">
        <v>1251</v>
      </c>
      <c r="E216" s="99" t="s">
        <v>1340</v>
      </c>
      <c r="F216" s="100" t="s">
        <v>7101</v>
      </c>
      <c r="G216" s="46"/>
      <c r="H216" s="101" t="s">
        <v>7299</v>
      </c>
      <c r="I216" s="46"/>
      <c r="J216" s="299" t="s">
        <v>7168</v>
      </c>
      <c r="K216" s="103" t="s">
        <v>1256</v>
      </c>
      <c r="L216" s="372" t="s">
        <v>7158</v>
      </c>
      <c r="M216" s="372" t="s">
        <v>1261</v>
      </c>
      <c r="N216" s="104">
        <v>10</v>
      </c>
      <c r="O216" s="47"/>
      <c r="P216" s="47">
        <v>0</v>
      </c>
      <c r="Q216" s="47">
        <v>0</v>
      </c>
      <c r="R216" s="47">
        <v>0</v>
      </c>
      <c r="S216" s="47">
        <v>0</v>
      </c>
      <c r="T216" s="47">
        <v>0</v>
      </c>
      <c r="U216" s="47">
        <v>0</v>
      </c>
      <c r="V216" s="302">
        <v>1</v>
      </c>
      <c r="W216" s="47">
        <v>0</v>
      </c>
      <c r="X216" s="47">
        <v>0</v>
      </c>
      <c r="Y216" s="47"/>
    </row>
    <row r="217" spans="1:25" ht="12.75" customHeight="1">
      <c r="A217" s="193">
        <v>216</v>
      </c>
      <c r="B217" s="369">
        <v>42236</v>
      </c>
      <c r="C217" s="372" t="s">
        <v>1321</v>
      </c>
      <c r="D217" s="372" t="s">
        <v>1251</v>
      </c>
      <c r="E217" s="99" t="s">
        <v>1293</v>
      </c>
      <c r="F217" s="100" t="s">
        <v>7082</v>
      </c>
      <c r="G217" s="46"/>
      <c r="H217" s="101" t="s">
        <v>7316</v>
      </c>
      <c r="I217" s="46"/>
      <c r="J217" s="102" t="s">
        <v>7164</v>
      </c>
      <c r="K217" s="103" t="s">
        <v>1256</v>
      </c>
      <c r="L217" s="372" t="s">
        <v>7158</v>
      </c>
      <c r="M217" s="372" t="s">
        <v>1261</v>
      </c>
      <c r="N217" s="104">
        <v>125</v>
      </c>
      <c r="O217" s="47"/>
      <c r="P217" s="47">
        <v>0</v>
      </c>
      <c r="Q217" s="47">
        <v>0</v>
      </c>
      <c r="R217" s="47">
        <v>0</v>
      </c>
      <c r="S217" s="47">
        <v>0</v>
      </c>
      <c r="T217" s="47">
        <v>0</v>
      </c>
      <c r="U217" s="47">
        <v>0</v>
      </c>
      <c r="V217" s="105">
        <v>0</v>
      </c>
      <c r="W217" s="47">
        <v>125</v>
      </c>
      <c r="X217" s="47">
        <v>0</v>
      </c>
      <c r="Y217" s="47"/>
    </row>
    <row r="218" spans="1:25" ht="12.75" customHeight="1">
      <c r="A218" s="158">
        <v>217</v>
      </c>
      <c r="B218" s="369">
        <v>42242</v>
      </c>
      <c r="C218" s="372" t="s">
        <v>1321</v>
      </c>
      <c r="D218" s="372" t="s">
        <v>1251</v>
      </c>
      <c r="E218" s="99" t="s">
        <v>7357</v>
      </c>
      <c r="F218" s="100" t="s">
        <v>7082</v>
      </c>
      <c r="G218" s="46"/>
      <c r="H218" s="101" t="s">
        <v>7315</v>
      </c>
      <c r="I218" s="46"/>
      <c r="J218" s="102" t="s">
        <v>7164</v>
      </c>
      <c r="K218" s="103" t="s">
        <v>1256</v>
      </c>
      <c r="L218" s="372" t="s">
        <v>7158</v>
      </c>
      <c r="M218" s="372" t="s">
        <v>1261</v>
      </c>
      <c r="N218" s="104">
        <v>170</v>
      </c>
      <c r="O218" s="47"/>
      <c r="P218" s="47">
        <v>0</v>
      </c>
      <c r="Q218" s="47">
        <v>0</v>
      </c>
      <c r="R218" s="47">
        <v>0</v>
      </c>
      <c r="S218" s="47">
        <v>0</v>
      </c>
      <c r="T218" s="47">
        <v>0</v>
      </c>
      <c r="U218" s="47">
        <v>0</v>
      </c>
      <c r="V218" s="105">
        <v>0</v>
      </c>
      <c r="W218" s="47">
        <v>170</v>
      </c>
      <c r="X218" s="47">
        <v>0</v>
      </c>
      <c r="Y218" s="47"/>
    </row>
    <row r="219" spans="1:25" s="110" customFormat="1" ht="12.75" customHeight="1">
      <c r="A219" s="303">
        <v>218</v>
      </c>
      <c r="B219" s="106">
        <v>42243</v>
      </c>
      <c r="C219" s="107" t="s">
        <v>1321</v>
      </c>
      <c r="D219" s="107" t="s">
        <v>1251</v>
      </c>
      <c r="E219" s="304" t="s">
        <v>1309</v>
      </c>
      <c r="F219" s="305" t="s">
        <v>7082</v>
      </c>
      <c r="G219" s="108"/>
      <c r="H219" s="306" t="s">
        <v>7310</v>
      </c>
      <c r="I219" s="108"/>
      <c r="J219" s="307" t="s">
        <v>7172</v>
      </c>
      <c r="K219" s="308" t="s">
        <v>1256</v>
      </c>
      <c r="L219" s="107" t="s">
        <v>7158</v>
      </c>
      <c r="M219" s="107" t="s">
        <v>1261</v>
      </c>
      <c r="N219" s="309">
        <v>40</v>
      </c>
      <c r="O219" s="109"/>
      <c r="P219" s="109">
        <v>0</v>
      </c>
      <c r="Q219" s="109">
        <v>0</v>
      </c>
      <c r="R219" s="109">
        <v>0</v>
      </c>
      <c r="S219" s="109">
        <v>0</v>
      </c>
      <c r="T219" s="109">
        <v>0</v>
      </c>
      <c r="U219" s="109">
        <v>0</v>
      </c>
      <c r="V219" s="310">
        <v>4</v>
      </c>
      <c r="W219" s="109">
        <v>0</v>
      </c>
      <c r="X219" s="109">
        <v>0</v>
      </c>
      <c r="Y219" s="111" t="s">
        <v>7376</v>
      </c>
    </row>
    <row r="220" spans="1:25" ht="12.75" customHeight="1">
      <c r="A220" s="193">
        <v>219</v>
      </c>
      <c r="B220" s="369">
        <v>42246</v>
      </c>
      <c r="C220" s="372" t="s">
        <v>1321</v>
      </c>
      <c r="D220" s="372" t="s">
        <v>1251</v>
      </c>
      <c r="E220" s="99" t="s">
        <v>1340</v>
      </c>
      <c r="F220" s="100" t="s">
        <v>7231</v>
      </c>
      <c r="G220" s="46"/>
      <c r="H220" s="101" t="s">
        <v>7337</v>
      </c>
      <c r="I220" s="46"/>
      <c r="J220" s="102" t="s">
        <v>7167</v>
      </c>
      <c r="K220" s="103" t="s">
        <v>1256</v>
      </c>
      <c r="L220" s="372" t="s">
        <v>7158</v>
      </c>
      <c r="M220" s="372" t="s">
        <v>1261</v>
      </c>
      <c r="N220" s="328">
        <v>263</v>
      </c>
      <c r="O220" s="47"/>
      <c r="P220" s="47">
        <v>0</v>
      </c>
      <c r="Q220" s="47">
        <v>0</v>
      </c>
      <c r="R220" s="47">
        <v>0</v>
      </c>
      <c r="S220" s="47">
        <v>0</v>
      </c>
      <c r="T220" s="47">
        <v>0</v>
      </c>
      <c r="U220" s="47">
        <v>0</v>
      </c>
      <c r="V220" s="105">
        <v>7</v>
      </c>
      <c r="W220" s="47">
        <v>0</v>
      </c>
      <c r="X220" s="47">
        <v>0</v>
      </c>
      <c r="Y220" s="47"/>
    </row>
    <row r="221" spans="1:25" ht="12.75" customHeight="1">
      <c r="A221" s="158">
        <v>220</v>
      </c>
      <c r="B221" s="369">
        <v>42246</v>
      </c>
      <c r="C221" s="372" t="s">
        <v>1340</v>
      </c>
      <c r="D221" s="372" t="s">
        <v>1248</v>
      </c>
      <c r="E221" s="372" t="s">
        <v>1340</v>
      </c>
      <c r="F221" s="100" t="s">
        <v>7101</v>
      </c>
      <c r="G221" s="46"/>
      <c r="H221" s="372"/>
      <c r="I221" s="46"/>
      <c r="J221" s="372"/>
      <c r="K221" s="372" t="s">
        <v>1256</v>
      </c>
      <c r="L221" s="372" t="s">
        <v>7158</v>
      </c>
      <c r="M221" s="372" t="s">
        <v>7125</v>
      </c>
      <c r="N221" s="47">
        <v>72</v>
      </c>
      <c r="O221" s="47"/>
      <c r="P221" s="47">
        <v>0</v>
      </c>
      <c r="Q221" s="47">
        <v>0</v>
      </c>
      <c r="R221" s="47">
        <v>0</v>
      </c>
      <c r="S221" s="47">
        <v>0</v>
      </c>
      <c r="T221" s="47">
        <v>0</v>
      </c>
      <c r="U221" s="47">
        <v>0</v>
      </c>
      <c r="V221" s="47">
        <v>12</v>
      </c>
      <c r="W221" s="47">
        <v>0</v>
      </c>
      <c r="X221" s="47">
        <v>0</v>
      </c>
      <c r="Y221" s="47"/>
    </row>
    <row r="222" spans="1:25" ht="12.75" customHeight="1">
      <c r="A222" s="193">
        <v>221</v>
      </c>
      <c r="B222" s="369">
        <v>42246</v>
      </c>
      <c r="C222" s="372" t="s">
        <v>1309</v>
      </c>
      <c r="D222" s="372" t="s">
        <v>1248</v>
      </c>
      <c r="E222" s="372" t="s">
        <v>1309</v>
      </c>
      <c r="F222" s="372" t="s">
        <v>7082</v>
      </c>
      <c r="G222" s="46"/>
      <c r="H222" s="372" t="s">
        <v>7084</v>
      </c>
      <c r="I222" s="46"/>
      <c r="J222" s="372"/>
      <c r="K222" s="372" t="s">
        <v>1256</v>
      </c>
      <c r="L222" s="372" t="s">
        <v>7158</v>
      </c>
      <c r="M222" s="372" t="s">
        <v>7125</v>
      </c>
      <c r="N222" s="47">
        <v>86</v>
      </c>
      <c r="O222" s="47"/>
      <c r="P222" s="47">
        <v>0</v>
      </c>
      <c r="Q222" s="47">
        <v>0</v>
      </c>
      <c r="R222" s="47">
        <v>0</v>
      </c>
      <c r="S222" s="47">
        <v>0</v>
      </c>
      <c r="T222" s="47">
        <v>0</v>
      </c>
      <c r="U222" s="47">
        <v>86</v>
      </c>
      <c r="V222" s="47">
        <v>0</v>
      </c>
      <c r="W222" s="47">
        <v>0</v>
      </c>
      <c r="X222" s="47">
        <v>0</v>
      </c>
      <c r="Y222" s="47"/>
    </row>
    <row r="223" spans="1:25" ht="12.75" customHeight="1">
      <c r="A223" s="158">
        <v>222</v>
      </c>
      <c r="B223" s="369">
        <v>42246</v>
      </c>
      <c r="C223" s="372" t="s">
        <v>1309</v>
      </c>
      <c r="D223" s="372" t="s">
        <v>1248</v>
      </c>
      <c r="E223" s="372" t="s">
        <v>1309</v>
      </c>
      <c r="F223" s="372" t="s">
        <v>7095</v>
      </c>
      <c r="G223" s="46"/>
      <c r="H223" s="372" t="s">
        <v>7103</v>
      </c>
      <c r="I223" s="46"/>
      <c r="J223" s="372"/>
      <c r="K223" s="372" t="s">
        <v>1256</v>
      </c>
      <c r="L223" s="90" t="s">
        <v>7159</v>
      </c>
      <c r="M223" s="372" t="s">
        <v>7125</v>
      </c>
      <c r="N223" s="91">
        <v>248</v>
      </c>
      <c r="O223" s="91">
        <v>400</v>
      </c>
      <c r="P223" s="219"/>
      <c r="Q223" s="219"/>
      <c r="R223" s="219"/>
      <c r="S223" s="219"/>
      <c r="T223" s="219"/>
      <c r="U223" s="219"/>
      <c r="V223" s="219"/>
      <c r="W223" s="219"/>
      <c r="X223" s="219"/>
      <c r="Y223" s="47"/>
    </row>
    <row r="224" spans="1:25" ht="12.75" customHeight="1">
      <c r="A224" s="193">
        <v>223</v>
      </c>
      <c r="B224" s="369">
        <v>42246</v>
      </c>
      <c r="C224" s="372" t="s">
        <v>1309</v>
      </c>
      <c r="D224" s="372" t="s">
        <v>1248</v>
      </c>
      <c r="E224" s="372" t="s">
        <v>1309</v>
      </c>
      <c r="F224" s="372" t="s">
        <v>7085</v>
      </c>
      <c r="G224" s="46"/>
      <c r="H224" s="372" t="s">
        <v>7092</v>
      </c>
      <c r="I224" s="46"/>
      <c r="J224" s="372"/>
      <c r="K224" s="372" t="s">
        <v>1256</v>
      </c>
      <c r="L224" s="90" t="s">
        <v>7159</v>
      </c>
      <c r="M224" s="372" t="s">
        <v>7125</v>
      </c>
      <c r="N224" s="91">
        <v>275</v>
      </c>
      <c r="O224" s="91">
        <v>400</v>
      </c>
      <c r="P224" s="219"/>
      <c r="Q224" s="219"/>
      <c r="R224" s="219"/>
      <c r="S224" s="219"/>
      <c r="T224" s="219"/>
      <c r="U224" s="219"/>
      <c r="V224" s="219"/>
      <c r="W224" s="219"/>
      <c r="X224" s="219"/>
      <c r="Y224" s="47"/>
    </row>
    <row r="225" spans="1:25" ht="12.75" customHeight="1">
      <c r="A225" s="193">
        <v>224</v>
      </c>
      <c r="B225" s="369">
        <v>42246</v>
      </c>
      <c r="C225" s="372" t="s">
        <v>1309</v>
      </c>
      <c r="D225" s="372" t="s">
        <v>1248</v>
      </c>
      <c r="E225" s="372" t="s">
        <v>1309</v>
      </c>
      <c r="F225" s="372" t="s">
        <v>7085</v>
      </c>
      <c r="G225" s="46"/>
      <c r="H225" s="372" t="s">
        <v>7092</v>
      </c>
      <c r="I225" s="46"/>
      <c r="J225" s="372"/>
      <c r="K225" s="372" t="s">
        <v>1256</v>
      </c>
      <c r="L225" s="372" t="s">
        <v>7158</v>
      </c>
      <c r="M225" s="372" t="s">
        <v>7125</v>
      </c>
      <c r="N225" s="47">
        <v>503</v>
      </c>
      <c r="O225" s="47"/>
      <c r="P225" s="47">
        <v>0</v>
      </c>
      <c r="Q225" s="47">
        <v>0</v>
      </c>
      <c r="R225" s="47">
        <v>0</v>
      </c>
      <c r="S225" s="47">
        <v>0</v>
      </c>
      <c r="T225" s="47">
        <v>0</v>
      </c>
      <c r="U225" s="47">
        <v>503</v>
      </c>
      <c r="V225" s="47">
        <v>0</v>
      </c>
      <c r="W225" s="47">
        <v>0</v>
      </c>
      <c r="X225" s="47">
        <v>0</v>
      </c>
      <c r="Y225" s="47"/>
    </row>
    <row r="226" spans="1:25" ht="12.75" customHeight="1">
      <c r="A226" s="158">
        <v>225</v>
      </c>
      <c r="B226" s="369">
        <v>42246</v>
      </c>
      <c r="C226" s="372" t="s">
        <v>1325</v>
      </c>
      <c r="D226" s="372" t="s">
        <v>1250</v>
      </c>
      <c r="E226" s="372" t="s">
        <v>1325</v>
      </c>
      <c r="F226" s="372" t="s">
        <v>7104</v>
      </c>
      <c r="G226" s="46"/>
      <c r="H226" s="372" t="s">
        <v>7105</v>
      </c>
      <c r="I226" s="46"/>
      <c r="J226" s="372"/>
      <c r="K226" s="372" t="s">
        <v>1256</v>
      </c>
      <c r="L226" s="372" t="s">
        <v>7158</v>
      </c>
      <c r="M226" s="372" t="s">
        <v>7125</v>
      </c>
      <c r="N226" s="47">
        <v>4</v>
      </c>
      <c r="O226" s="47"/>
      <c r="P226" s="47">
        <v>4</v>
      </c>
      <c r="Q226" s="47">
        <v>0</v>
      </c>
      <c r="R226" s="47">
        <v>0</v>
      </c>
      <c r="S226" s="47">
        <v>0</v>
      </c>
      <c r="T226" s="47">
        <v>0</v>
      </c>
      <c r="U226" s="47">
        <v>0</v>
      </c>
      <c r="V226" s="47">
        <v>0</v>
      </c>
      <c r="W226" s="47">
        <v>0</v>
      </c>
      <c r="X226" s="47">
        <v>0</v>
      </c>
      <c r="Y226" s="47"/>
    </row>
    <row r="227" spans="1:25" ht="12" customHeight="1">
      <c r="A227" s="193">
        <v>226</v>
      </c>
      <c r="B227" s="195">
        <v>42247</v>
      </c>
      <c r="C227" s="372" t="s">
        <v>1321</v>
      </c>
      <c r="D227" s="372" t="s">
        <v>1251</v>
      </c>
      <c r="E227" s="99" t="s">
        <v>1293</v>
      </c>
      <c r="F227" s="100" t="s">
        <v>7228</v>
      </c>
      <c r="G227" s="46"/>
      <c r="H227" s="101" t="s">
        <v>7360</v>
      </c>
      <c r="I227" s="46"/>
      <c r="J227" s="102" t="s">
        <v>7166</v>
      </c>
      <c r="K227" s="103" t="s">
        <v>1256</v>
      </c>
      <c r="L227" s="372" t="s">
        <v>7158</v>
      </c>
      <c r="M227" s="372" t="s">
        <v>1261</v>
      </c>
      <c r="N227" s="104">
        <v>45</v>
      </c>
      <c r="O227" s="47"/>
      <c r="P227" s="47">
        <v>0</v>
      </c>
      <c r="Q227" s="47">
        <v>0</v>
      </c>
      <c r="R227" s="47">
        <v>0</v>
      </c>
      <c r="S227" s="47">
        <v>0</v>
      </c>
      <c r="T227" s="47">
        <v>0</v>
      </c>
      <c r="U227" s="47">
        <v>45</v>
      </c>
      <c r="V227" s="105">
        <v>0</v>
      </c>
      <c r="W227" s="47">
        <v>0</v>
      </c>
      <c r="X227" s="47">
        <v>0</v>
      </c>
      <c r="Y227" s="47"/>
    </row>
    <row r="228" spans="1:25" ht="12.75" customHeight="1">
      <c r="A228" s="158">
        <v>227</v>
      </c>
      <c r="B228" s="195">
        <v>42255</v>
      </c>
      <c r="C228" s="372" t="s">
        <v>1321</v>
      </c>
      <c r="D228" s="372" t="s">
        <v>1251</v>
      </c>
      <c r="E228" s="372" t="s">
        <v>1308</v>
      </c>
      <c r="F228" s="372" t="s">
        <v>1347</v>
      </c>
      <c r="G228" s="46"/>
      <c r="H228" s="366" t="s">
        <v>7220</v>
      </c>
      <c r="I228" s="46"/>
      <c r="J228" s="355" t="s">
        <v>7379</v>
      </c>
      <c r="K228" s="372" t="s">
        <v>1256</v>
      </c>
      <c r="L228" s="372" t="s">
        <v>7158</v>
      </c>
      <c r="M228" s="372" t="s">
        <v>1261</v>
      </c>
      <c r="N228" s="47">
        <v>5</v>
      </c>
      <c r="O228" s="47"/>
      <c r="P228" s="47">
        <v>5</v>
      </c>
      <c r="Q228" s="47">
        <v>0</v>
      </c>
      <c r="R228" s="47">
        <v>0</v>
      </c>
      <c r="S228" s="47">
        <v>0</v>
      </c>
      <c r="T228" s="47">
        <v>0</v>
      </c>
      <c r="U228" s="47">
        <v>0</v>
      </c>
      <c r="V228" s="47">
        <v>0</v>
      </c>
      <c r="W228" s="47">
        <v>0</v>
      </c>
      <c r="X228" s="47">
        <v>0</v>
      </c>
      <c r="Y228" s="47"/>
    </row>
    <row r="229" spans="1:25" ht="12.75" customHeight="1">
      <c r="A229" s="193">
        <v>228</v>
      </c>
      <c r="B229" s="369">
        <v>42256</v>
      </c>
      <c r="C229" s="372" t="s">
        <v>1289</v>
      </c>
      <c r="D229" s="372" t="s">
        <v>1251</v>
      </c>
      <c r="E229" s="372" t="s">
        <v>1289</v>
      </c>
      <c r="F229" s="365" t="s">
        <v>7104</v>
      </c>
      <c r="G229" s="187"/>
      <c r="H229" s="365" t="s">
        <v>7105</v>
      </c>
      <c r="I229" s="187"/>
      <c r="J229" s="365" t="s">
        <v>7323</v>
      </c>
      <c r="K229" s="365" t="s">
        <v>1256</v>
      </c>
      <c r="L229" s="365" t="s">
        <v>7158</v>
      </c>
      <c r="M229" s="365" t="s">
        <v>1261</v>
      </c>
      <c r="N229" s="189">
        <v>400</v>
      </c>
      <c r="O229" s="186"/>
      <c r="P229" s="194">
        <v>400</v>
      </c>
      <c r="Q229" s="47">
        <v>0</v>
      </c>
      <c r="R229" s="47">
        <v>0</v>
      </c>
      <c r="S229" s="47">
        <v>0</v>
      </c>
      <c r="T229" s="47">
        <v>0</v>
      </c>
      <c r="U229" s="47">
        <v>0</v>
      </c>
      <c r="V229" s="47">
        <v>0</v>
      </c>
      <c r="W229" s="47">
        <v>0</v>
      </c>
      <c r="X229" s="47">
        <v>0</v>
      </c>
      <c r="Y229" s="365" t="s">
        <v>7363</v>
      </c>
    </row>
    <row r="230" spans="1:25" ht="12.75" customHeight="1">
      <c r="A230" s="193">
        <v>229</v>
      </c>
      <c r="B230" s="369">
        <v>42256</v>
      </c>
      <c r="C230" s="372" t="s">
        <v>1321</v>
      </c>
      <c r="D230" s="372" t="s">
        <v>1251</v>
      </c>
      <c r="E230" s="156" t="s">
        <v>1293</v>
      </c>
      <c r="F230" s="311" t="s">
        <v>7082</v>
      </c>
      <c r="G230" s="187"/>
      <c r="H230" s="311" t="s">
        <v>7316</v>
      </c>
      <c r="I230" s="187"/>
      <c r="J230" s="311" t="s">
        <v>7164</v>
      </c>
      <c r="K230" s="365" t="s">
        <v>1256</v>
      </c>
      <c r="L230" s="365" t="s">
        <v>7158</v>
      </c>
      <c r="M230" s="365" t="s">
        <v>1261</v>
      </c>
      <c r="N230" s="155">
        <v>125</v>
      </c>
      <c r="O230" s="186"/>
      <c r="P230" s="155">
        <v>0</v>
      </c>
      <c r="Q230" s="47">
        <v>0</v>
      </c>
      <c r="R230" s="47">
        <v>0</v>
      </c>
      <c r="S230" s="47">
        <v>0</v>
      </c>
      <c r="T230" s="47">
        <v>0</v>
      </c>
      <c r="U230" s="47">
        <v>0</v>
      </c>
      <c r="V230" s="47">
        <v>0</v>
      </c>
      <c r="W230" s="154">
        <v>125</v>
      </c>
      <c r="X230" s="47"/>
      <c r="Y230" s="153"/>
    </row>
    <row r="231" spans="1:25" ht="12.75" customHeight="1">
      <c r="A231" s="158">
        <v>230</v>
      </c>
      <c r="B231" s="369">
        <v>42257</v>
      </c>
      <c r="C231" s="372" t="s">
        <v>1289</v>
      </c>
      <c r="D231" s="372" t="s">
        <v>1251</v>
      </c>
      <c r="E231" s="372" t="s">
        <v>1289</v>
      </c>
      <c r="F231" s="365" t="s">
        <v>7104</v>
      </c>
      <c r="G231" s="46"/>
      <c r="H231" s="365" t="s">
        <v>7105</v>
      </c>
      <c r="I231" s="46"/>
      <c r="J231" s="365" t="s">
        <v>7323</v>
      </c>
      <c r="K231" s="372" t="s">
        <v>1256</v>
      </c>
      <c r="L231" s="372" t="s">
        <v>7158</v>
      </c>
      <c r="M231" s="372" t="s">
        <v>1261</v>
      </c>
      <c r="N231" s="385">
        <v>200</v>
      </c>
      <c r="O231" s="47"/>
      <c r="P231" s="386">
        <v>213</v>
      </c>
      <c r="Q231" s="47">
        <v>0</v>
      </c>
      <c r="R231" s="47">
        <v>0</v>
      </c>
      <c r="S231" s="47">
        <v>0</v>
      </c>
      <c r="T231" s="47">
        <v>0</v>
      </c>
      <c r="U231" s="47">
        <v>0</v>
      </c>
      <c r="V231" s="47">
        <v>0</v>
      </c>
      <c r="W231" s="47">
        <v>0</v>
      </c>
      <c r="X231" s="47">
        <v>0</v>
      </c>
      <c r="Y231" s="365" t="s">
        <v>7363</v>
      </c>
    </row>
    <row r="232" spans="1:25" ht="12.75" customHeight="1">
      <c r="A232" s="193">
        <v>231</v>
      </c>
      <c r="B232" s="369">
        <v>42263</v>
      </c>
      <c r="C232" s="372" t="s">
        <v>1321</v>
      </c>
      <c r="D232" s="372" t="s">
        <v>1251</v>
      </c>
      <c r="E232" s="372" t="s">
        <v>1308</v>
      </c>
      <c r="F232" s="372" t="s">
        <v>1347</v>
      </c>
      <c r="G232" s="46"/>
      <c r="H232" s="366" t="s">
        <v>7220</v>
      </c>
      <c r="I232" s="46"/>
      <c r="J232" s="355" t="s">
        <v>7379</v>
      </c>
      <c r="K232" s="372" t="s">
        <v>1256</v>
      </c>
      <c r="L232" s="372" t="s">
        <v>7158</v>
      </c>
      <c r="M232" s="372" t="s">
        <v>1261</v>
      </c>
      <c r="N232" s="47">
        <v>24</v>
      </c>
      <c r="O232" s="47"/>
      <c r="P232" s="47">
        <v>24</v>
      </c>
      <c r="Q232" s="47">
        <v>0</v>
      </c>
      <c r="R232" s="47">
        <v>0</v>
      </c>
      <c r="S232" s="47">
        <v>0</v>
      </c>
      <c r="T232" s="47">
        <v>0</v>
      </c>
      <c r="U232" s="47">
        <v>0</v>
      </c>
      <c r="V232" s="47">
        <v>0</v>
      </c>
      <c r="W232" s="47">
        <v>0</v>
      </c>
      <c r="X232" s="47">
        <v>0</v>
      </c>
      <c r="Y232" s="47"/>
    </row>
    <row r="233" spans="1:25" ht="12.75" customHeight="1">
      <c r="A233" s="158">
        <v>232</v>
      </c>
      <c r="B233" s="369">
        <v>42264</v>
      </c>
      <c r="C233" s="372" t="s">
        <v>1321</v>
      </c>
      <c r="D233" s="372" t="s">
        <v>1251</v>
      </c>
      <c r="E233" s="156" t="s">
        <v>1293</v>
      </c>
      <c r="F233" s="156" t="s">
        <v>7101</v>
      </c>
      <c r="G233" s="46"/>
      <c r="H233" s="156" t="s">
        <v>7314</v>
      </c>
      <c r="I233" s="46"/>
      <c r="J233" s="156" t="s">
        <v>7164</v>
      </c>
      <c r="K233" s="372" t="s">
        <v>1256</v>
      </c>
      <c r="L233" s="372" t="s">
        <v>7158</v>
      </c>
      <c r="M233" s="372" t="s">
        <v>1261</v>
      </c>
      <c r="N233" s="154">
        <v>50</v>
      </c>
      <c r="O233" s="47"/>
      <c r="P233" s="154">
        <v>0</v>
      </c>
      <c r="Q233" s="47">
        <v>0</v>
      </c>
      <c r="R233" s="47">
        <v>0</v>
      </c>
      <c r="S233" s="47">
        <v>0</v>
      </c>
      <c r="T233" s="47">
        <v>0</v>
      </c>
      <c r="U233" s="47">
        <v>0</v>
      </c>
      <c r="V233" s="47">
        <v>0</v>
      </c>
      <c r="W233" s="154">
        <v>50</v>
      </c>
      <c r="X233" s="47"/>
      <c r="Y233" s="153"/>
    </row>
    <row r="234" spans="1:25" ht="12.75" customHeight="1">
      <c r="A234" s="193">
        <v>233</v>
      </c>
      <c r="B234" s="369">
        <v>42264</v>
      </c>
      <c r="C234" s="372" t="s">
        <v>1321</v>
      </c>
      <c r="D234" s="372" t="s">
        <v>1251</v>
      </c>
      <c r="E234" s="372" t="s">
        <v>1308</v>
      </c>
      <c r="F234" s="372" t="s">
        <v>1347</v>
      </c>
      <c r="G234" s="46"/>
      <c r="H234" s="366" t="s">
        <v>7220</v>
      </c>
      <c r="I234" s="46"/>
      <c r="J234" s="355" t="s">
        <v>7379</v>
      </c>
      <c r="K234" s="372" t="s">
        <v>1256</v>
      </c>
      <c r="L234" s="372" t="s">
        <v>7158</v>
      </c>
      <c r="M234" s="372" t="s">
        <v>1261</v>
      </c>
      <c r="N234" s="47">
        <v>255</v>
      </c>
      <c r="O234" s="47"/>
      <c r="P234" s="47">
        <v>255</v>
      </c>
      <c r="Q234" s="47">
        <v>0</v>
      </c>
      <c r="R234" s="47">
        <v>0</v>
      </c>
      <c r="S234" s="47">
        <v>0</v>
      </c>
      <c r="T234" s="47">
        <v>0</v>
      </c>
      <c r="U234" s="47">
        <v>0</v>
      </c>
      <c r="V234" s="47">
        <v>0</v>
      </c>
      <c r="W234" s="47">
        <v>0</v>
      </c>
      <c r="X234" s="47">
        <v>0</v>
      </c>
      <c r="Y234" s="47"/>
    </row>
    <row r="235" spans="1:25" ht="12.75" customHeight="1">
      <c r="A235" s="193">
        <v>234</v>
      </c>
      <c r="B235" s="369">
        <v>42268</v>
      </c>
      <c r="C235" s="372" t="s">
        <v>1321</v>
      </c>
      <c r="D235" s="372" t="s">
        <v>1251</v>
      </c>
      <c r="E235" s="372" t="s">
        <v>1308</v>
      </c>
      <c r="F235" s="372" t="s">
        <v>1347</v>
      </c>
      <c r="G235" s="46"/>
      <c r="H235" s="366" t="s">
        <v>7220</v>
      </c>
      <c r="I235" s="46"/>
      <c r="J235" s="355" t="s">
        <v>7379</v>
      </c>
      <c r="K235" s="372" t="s">
        <v>1256</v>
      </c>
      <c r="L235" s="372" t="s">
        <v>7158</v>
      </c>
      <c r="M235" s="372" t="s">
        <v>1261</v>
      </c>
      <c r="N235" s="47">
        <v>14</v>
      </c>
      <c r="O235" s="47"/>
      <c r="P235" s="47">
        <v>14</v>
      </c>
      <c r="Q235" s="47">
        <v>0</v>
      </c>
      <c r="R235" s="47">
        <v>0</v>
      </c>
      <c r="S235" s="47">
        <v>0</v>
      </c>
      <c r="T235" s="47">
        <v>0</v>
      </c>
      <c r="U235" s="47">
        <v>0</v>
      </c>
      <c r="V235" s="47">
        <v>0</v>
      </c>
      <c r="W235" s="47">
        <v>0</v>
      </c>
      <c r="X235" s="47">
        <v>0</v>
      </c>
      <c r="Y235" s="47"/>
    </row>
    <row r="236" spans="1:25" ht="12.75" customHeight="1">
      <c r="A236" s="158">
        <v>235</v>
      </c>
      <c r="B236" s="369">
        <v>42269</v>
      </c>
      <c r="C236" s="372" t="s">
        <v>1321</v>
      </c>
      <c r="D236" s="372" t="s">
        <v>1251</v>
      </c>
      <c r="E236" s="156" t="s">
        <v>1293</v>
      </c>
      <c r="F236" s="156" t="s">
        <v>1349</v>
      </c>
      <c r="G236" s="46"/>
      <c r="H236" s="156" t="s">
        <v>7280</v>
      </c>
      <c r="I236" s="46"/>
      <c r="J236" s="120" t="s">
        <v>1262</v>
      </c>
      <c r="K236" s="372" t="s">
        <v>1256</v>
      </c>
      <c r="L236" s="372" t="s">
        <v>7158</v>
      </c>
      <c r="M236" s="372" t="s">
        <v>1261</v>
      </c>
      <c r="N236" s="154">
        <v>500</v>
      </c>
      <c r="O236" s="47"/>
      <c r="P236" s="154">
        <v>500</v>
      </c>
      <c r="Q236" s="47">
        <v>0</v>
      </c>
      <c r="R236" s="47">
        <v>500</v>
      </c>
      <c r="S236" s="47">
        <v>0</v>
      </c>
      <c r="T236" s="47">
        <v>0</v>
      </c>
      <c r="U236" s="47">
        <v>0</v>
      </c>
      <c r="V236" s="47">
        <v>0</v>
      </c>
      <c r="W236" s="154">
        <v>0</v>
      </c>
      <c r="X236" s="47"/>
      <c r="Y236" s="156" t="s">
        <v>7372</v>
      </c>
    </row>
    <row r="237" spans="1:25" s="110" customFormat="1" ht="12.75" customHeight="1">
      <c r="A237" s="193">
        <v>236</v>
      </c>
      <c r="B237" s="369">
        <v>42272</v>
      </c>
      <c r="C237" s="372" t="s">
        <v>1321</v>
      </c>
      <c r="D237" s="372" t="s">
        <v>1251</v>
      </c>
      <c r="E237" s="156" t="s">
        <v>1340</v>
      </c>
      <c r="F237" s="156" t="s">
        <v>7101</v>
      </c>
      <c r="G237" s="46"/>
      <c r="H237" s="156" t="s">
        <v>7300</v>
      </c>
      <c r="I237" s="46"/>
      <c r="J237" s="120" t="s">
        <v>7172</v>
      </c>
      <c r="K237" s="372" t="s">
        <v>1256</v>
      </c>
      <c r="L237" s="372" t="s">
        <v>7158</v>
      </c>
      <c r="M237" s="372" t="s">
        <v>1261</v>
      </c>
      <c r="N237" s="154">
        <v>98</v>
      </c>
      <c r="O237" s="47"/>
      <c r="P237" s="154">
        <v>0</v>
      </c>
      <c r="Q237" s="47">
        <v>0</v>
      </c>
      <c r="R237" s="47">
        <v>0</v>
      </c>
      <c r="S237" s="47">
        <v>0</v>
      </c>
      <c r="T237" s="47">
        <v>0</v>
      </c>
      <c r="U237" s="47">
        <v>0</v>
      </c>
      <c r="V237" s="47">
        <v>0</v>
      </c>
      <c r="W237" s="154">
        <v>0</v>
      </c>
      <c r="X237" s="47"/>
      <c r="Y237" s="156" t="s">
        <v>7373</v>
      </c>
    </row>
    <row r="238" spans="1:25" ht="12.75" customHeight="1">
      <c r="A238" s="158">
        <v>237</v>
      </c>
      <c r="B238" s="369">
        <v>42273</v>
      </c>
      <c r="C238" s="372" t="s">
        <v>1320</v>
      </c>
      <c r="D238" s="372" t="s">
        <v>1251</v>
      </c>
      <c r="E238" s="156" t="s">
        <v>1320</v>
      </c>
      <c r="F238" s="156" t="s">
        <v>1347</v>
      </c>
      <c r="G238" s="46"/>
      <c r="H238" s="156"/>
      <c r="I238" s="46"/>
      <c r="J238" s="120"/>
      <c r="K238" s="372" t="s">
        <v>1256</v>
      </c>
      <c r="L238" s="372" t="s">
        <v>7158</v>
      </c>
      <c r="M238" s="372" t="s">
        <v>1261</v>
      </c>
      <c r="N238" s="154">
        <v>400</v>
      </c>
      <c r="O238" s="47"/>
      <c r="P238" s="154">
        <v>0</v>
      </c>
      <c r="Q238" s="47">
        <v>0</v>
      </c>
      <c r="R238" s="47">
        <v>0</v>
      </c>
      <c r="S238" s="47">
        <v>400</v>
      </c>
      <c r="T238" s="47">
        <v>0</v>
      </c>
      <c r="U238" s="47">
        <v>0</v>
      </c>
      <c r="V238" s="47">
        <v>0</v>
      </c>
      <c r="W238" s="47">
        <v>0</v>
      </c>
      <c r="X238" s="47">
        <v>0</v>
      </c>
      <c r="Y238" s="156" t="s">
        <v>7374</v>
      </c>
    </row>
    <row r="239" spans="1:25" ht="12.75" customHeight="1">
      <c r="A239" s="193">
        <v>238</v>
      </c>
      <c r="B239" s="369">
        <v>42274</v>
      </c>
      <c r="C239" s="372" t="s">
        <v>1320</v>
      </c>
      <c r="D239" s="372" t="s">
        <v>1251</v>
      </c>
      <c r="E239" s="156" t="s">
        <v>1320</v>
      </c>
      <c r="F239" s="156" t="s">
        <v>7104</v>
      </c>
      <c r="G239" s="46"/>
      <c r="H239" s="156"/>
      <c r="I239" s="46"/>
      <c r="J239" s="120"/>
      <c r="K239" s="372" t="s">
        <v>1256</v>
      </c>
      <c r="L239" s="372" t="s">
        <v>7158</v>
      </c>
      <c r="M239" s="372" t="s">
        <v>1261</v>
      </c>
      <c r="N239" s="154">
        <v>150</v>
      </c>
      <c r="O239" s="47"/>
      <c r="P239" s="154">
        <v>0</v>
      </c>
      <c r="Q239" s="47">
        <v>0</v>
      </c>
      <c r="R239" s="47">
        <v>0</v>
      </c>
      <c r="S239" s="47">
        <v>150</v>
      </c>
      <c r="T239" s="47">
        <v>0</v>
      </c>
      <c r="U239" s="47">
        <v>0</v>
      </c>
      <c r="V239" s="47">
        <v>0</v>
      </c>
      <c r="W239" s="47">
        <v>0</v>
      </c>
      <c r="X239" s="47">
        <v>0</v>
      </c>
      <c r="Y239" s="156" t="s">
        <v>7374</v>
      </c>
    </row>
    <row r="240" spans="1:25" ht="12.75" customHeight="1">
      <c r="A240" s="193">
        <v>239</v>
      </c>
      <c r="B240" s="369">
        <v>42275</v>
      </c>
      <c r="C240" s="372" t="s">
        <v>1309</v>
      </c>
      <c r="D240" s="372" t="s">
        <v>1248</v>
      </c>
      <c r="E240" s="156" t="s">
        <v>1309</v>
      </c>
      <c r="F240" s="156" t="s">
        <v>7082</v>
      </c>
      <c r="G240" s="46"/>
      <c r="H240" s="156" t="s">
        <v>7084</v>
      </c>
      <c r="I240" s="46"/>
      <c r="J240" s="120"/>
      <c r="K240" s="372" t="s">
        <v>1256</v>
      </c>
      <c r="L240" s="372" t="s">
        <v>7158</v>
      </c>
      <c r="M240" s="372" t="s">
        <v>7125</v>
      </c>
      <c r="N240" s="154">
        <v>126</v>
      </c>
      <c r="O240" s="47"/>
      <c r="P240" s="154">
        <v>0</v>
      </c>
      <c r="Q240" s="47">
        <v>0</v>
      </c>
      <c r="R240" s="47">
        <v>0</v>
      </c>
      <c r="S240" s="47">
        <v>0</v>
      </c>
      <c r="T240" s="47">
        <v>0</v>
      </c>
      <c r="U240" s="47">
        <v>126</v>
      </c>
      <c r="V240" s="47">
        <v>0</v>
      </c>
      <c r="W240" s="154">
        <v>0</v>
      </c>
      <c r="X240" s="47">
        <v>0</v>
      </c>
      <c r="Y240" s="156"/>
    </row>
    <row r="241" spans="1:25" ht="12.75" customHeight="1">
      <c r="A241" s="312">
        <v>240</v>
      </c>
      <c r="B241" s="106">
        <v>42277</v>
      </c>
      <c r="C241" s="107" t="s">
        <v>1309</v>
      </c>
      <c r="D241" s="107" t="s">
        <v>1248</v>
      </c>
      <c r="E241" s="313" t="s">
        <v>1309</v>
      </c>
      <c r="F241" s="313" t="s">
        <v>7082</v>
      </c>
      <c r="G241" s="108"/>
      <c r="H241" s="313" t="s">
        <v>7084</v>
      </c>
      <c r="I241" s="108"/>
      <c r="J241" s="314"/>
      <c r="K241" s="107" t="s">
        <v>1256</v>
      </c>
      <c r="L241" s="107" t="s">
        <v>7158</v>
      </c>
      <c r="M241" s="107" t="s">
        <v>7125</v>
      </c>
      <c r="N241" s="315" t="s">
        <v>7380</v>
      </c>
      <c r="O241" s="109"/>
      <c r="P241" s="315">
        <v>0</v>
      </c>
      <c r="Q241" s="109">
        <v>0</v>
      </c>
      <c r="R241" s="109">
        <v>0</v>
      </c>
      <c r="S241" s="109">
        <v>0</v>
      </c>
      <c r="T241" s="109">
        <v>0</v>
      </c>
      <c r="U241" s="109">
        <v>0</v>
      </c>
      <c r="V241" s="109" t="s">
        <v>7361</v>
      </c>
      <c r="W241" s="315">
        <v>0</v>
      </c>
      <c r="X241" s="109">
        <v>0</v>
      </c>
      <c r="Y241" s="313" t="s">
        <v>7377</v>
      </c>
    </row>
    <row r="242" spans="1:25" ht="12.75" customHeight="1">
      <c r="A242" s="193">
        <v>241</v>
      </c>
      <c r="B242" s="369">
        <v>42277</v>
      </c>
      <c r="C242" s="372" t="s">
        <v>1309</v>
      </c>
      <c r="D242" s="372" t="s">
        <v>1248</v>
      </c>
      <c r="E242" s="156" t="s">
        <v>1309</v>
      </c>
      <c r="F242" s="156" t="s">
        <v>7095</v>
      </c>
      <c r="G242" s="46"/>
      <c r="H242" s="156" t="s">
        <v>7103</v>
      </c>
      <c r="I242" s="46"/>
      <c r="J242" s="120"/>
      <c r="K242" s="372" t="s">
        <v>1256</v>
      </c>
      <c r="L242" s="90" t="s">
        <v>7159</v>
      </c>
      <c r="M242" s="372" t="s">
        <v>7125</v>
      </c>
      <c r="N242" s="364">
        <v>430</v>
      </c>
      <c r="O242" s="91">
        <v>400</v>
      </c>
      <c r="P242" s="363"/>
      <c r="Q242" s="219"/>
      <c r="R242" s="219"/>
      <c r="S242" s="219"/>
      <c r="T242" s="219"/>
      <c r="U242" s="219"/>
      <c r="V242" s="219"/>
      <c r="W242" s="363"/>
      <c r="X242" s="219"/>
      <c r="Y242" s="156" t="s">
        <v>7375</v>
      </c>
    </row>
    <row r="243" spans="1:25" ht="12.75" customHeight="1">
      <c r="A243" s="158">
        <v>242</v>
      </c>
      <c r="B243" s="369">
        <v>42277</v>
      </c>
      <c r="C243" s="372" t="s">
        <v>1309</v>
      </c>
      <c r="D243" s="372" t="s">
        <v>1248</v>
      </c>
      <c r="E243" s="156" t="s">
        <v>1309</v>
      </c>
      <c r="F243" s="156" t="s">
        <v>7085</v>
      </c>
      <c r="G243" s="46"/>
      <c r="H243" s="156" t="s">
        <v>7092</v>
      </c>
      <c r="I243" s="46"/>
      <c r="J243" s="120"/>
      <c r="K243" s="372" t="s">
        <v>1256</v>
      </c>
      <c r="L243" s="372" t="s">
        <v>7158</v>
      </c>
      <c r="M243" s="372" t="s">
        <v>7125</v>
      </c>
      <c r="N243" s="154">
        <v>1016</v>
      </c>
      <c r="O243" s="47"/>
      <c r="P243" s="154">
        <v>1016</v>
      </c>
      <c r="Q243" s="47">
        <v>0</v>
      </c>
      <c r="R243" s="47">
        <v>0</v>
      </c>
      <c r="S243" s="47">
        <v>0</v>
      </c>
      <c r="T243" s="47">
        <v>0</v>
      </c>
      <c r="U243" s="47">
        <v>0</v>
      </c>
      <c r="V243" s="47">
        <v>0</v>
      </c>
      <c r="W243" s="154">
        <v>0</v>
      </c>
      <c r="X243" s="47">
        <v>0</v>
      </c>
      <c r="Y243" s="156"/>
    </row>
    <row r="244" spans="1:25" ht="12.75" customHeight="1">
      <c r="A244" s="193">
        <v>243</v>
      </c>
      <c r="B244" s="195">
        <v>42277</v>
      </c>
      <c r="C244" s="372" t="s">
        <v>1309</v>
      </c>
      <c r="D244" s="372" t="s">
        <v>1248</v>
      </c>
      <c r="E244" s="156" t="s">
        <v>1309</v>
      </c>
      <c r="F244" s="156" t="s">
        <v>7085</v>
      </c>
      <c r="G244" s="46"/>
      <c r="H244" s="156" t="s">
        <v>7092</v>
      </c>
      <c r="I244" s="46"/>
      <c r="J244" s="120"/>
      <c r="K244" s="372" t="s">
        <v>1256</v>
      </c>
      <c r="L244" s="372" t="s">
        <v>7158</v>
      </c>
      <c r="M244" s="372" t="s">
        <v>7125</v>
      </c>
      <c r="N244" s="154">
        <v>516</v>
      </c>
      <c r="O244" s="47"/>
      <c r="P244" s="154">
        <v>0</v>
      </c>
      <c r="Q244" s="47">
        <v>0</v>
      </c>
      <c r="R244" s="47">
        <v>0</v>
      </c>
      <c r="S244" s="47">
        <v>0</v>
      </c>
      <c r="T244" s="47">
        <v>0</v>
      </c>
      <c r="U244" s="47">
        <v>516</v>
      </c>
      <c r="V244" s="47">
        <v>0</v>
      </c>
      <c r="W244" s="154">
        <v>0</v>
      </c>
      <c r="X244" s="47">
        <v>0</v>
      </c>
      <c r="Y244" s="156"/>
    </row>
    <row r="245" spans="1:25" ht="12.75" customHeight="1">
      <c r="A245" s="193">
        <v>244</v>
      </c>
      <c r="B245" s="195">
        <v>42278</v>
      </c>
      <c r="C245" s="372" t="s">
        <v>1321</v>
      </c>
      <c r="D245" s="372" t="s">
        <v>1251</v>
      </c>
      <c r="E245" s="316" t="s">
        <v>7389</v>
      </c>
      <c r="F245" s="316" t="s">
        <v>7085</v>
      </c>
      <c r="G245" s="46"/>
      <c r="H245" s="316" t="s">
        <v>7390</v>
      </c>
      <c r="I245" s="46"/>
      <c r="J245" s="317" t="s">
        <v>7169</v>
      </c>
      <c r="K245" s="372" t="s">
        <v>1256</v>
      </c>
      <c r="L245" s="372" t="s">
        <v>7158</v>
      </c>
      <c r="M245" s="372" t="s">
        <v>1261</v>
      </c>
      <c r="N245" s="47">
        <v>236</v>
      </c>
      <c r="O245" s="47"/>
      <c r="P245" s="318">
        <v>0</v>
      </c>
      <c r="Q245" s="318">
        <v>0</v>
      </c>
      <c r="R245" s="318">
        <v>0</v>
      </c>
      <c r="S245" s="318">
        <v>0</v>
      </c>
      <c r="T245" s="318">
        <v>0</v>
      </c>
      <c r="U245" s="318">
        <v>139</v>
      </c>
      <c r="V245" s="318">
        <v>0</v>
      </c>
      <c r="W245" s="318">
        <v>0</v>
      </c>
      <c r="X245" s="318">
        <v>0</v>
      </c>
      <c r="Y245" s="316" t="s">
        <v>7391</v>
      </c>
    </row>
    <row r="246" spans="1:25" ht="12.75" customHeight="1">
      <c r="A246" s="158">
        <v>245</v>
      </c>
      <c r="B246" s="369">
        <v>42281</v>
      </c>
      <c r="C246" s="372" t="s">
        <v>1289</v>
      </c>
      <c r="D246" s="372" t="s">
        <v>1251</v>
      </c>
      <c r="E246" s="372" t="s">
        <v>1289</v>
      </c>
      <c r="F246" s="365" t="s">
        <v>1347</v>
      </c>
      <c r="G246" s="46"/>
      <c r="H246" s="365" t="s">
        <v>7091</v>
      </c>
      <c r="I246" s="46"/>
      <c r="J246" s="365" t="s">
        <v>7323</v>
      </c>
      <c r="K246" s="372" t="s">
        <v>1256</v>
      </c>
      <c r="L246" s="372" t="s">
        <v>7158</v>
      </c>
      <c r="M246" s="372" t="s">
        <v>1261</v>
      </c>
      <c r="N246" s="371">
        <v>5</v>
      </c>
      <c r="O246" s="47"/>
      <c r="P246" s="194">
        <v>5</v>
      </c>
      <c r="Q246" s="47">
        <v>0</v>
      </c>
      <c r="R246" s="47">
        <v>0</v>
      </c>
      <c r="S246" s="47">
        <v>0</v>
      </c>
      <c r="T246" s="47">
        <v>0</v>
      </c>
      <c r="U246" s="47">
        <v>0</v>
      </c>
      <c r="V246" s="47">
        <v>0</v>
      </c>
      <c r="W246" s="47">
        <v>0</v>
      </c>
      <c r="X246" s="47">
        <v>0</v>
      </c>
      <c r="Y246" s="365"/>
    </row>
    <row r="247" spans="1:25" ht="12.75" customHeight="1">
      <c r="A247" s="193">
        <v>246</v>
      </c>
      <c r="B247" s="369">
        <v>42282</v>
      </c>
      <c r="C247" s="372" t="s">
        <v>1289</v>
      </c>
      <c r="D247" s="372" t="s">
        <v>1251</v>
      </c>
      <c r="E247" s="372" t="s">
        <v>1289</v>
      </c>
      <c r="F247" s="365" t="s">
        <v>7104</v>
      </c>
      <c r="G247" s="46"/>
      <c r="H247" s="365" t="s">
        <v>7105</v>
      </c>
      <c r="I247" s="46"/>
      <c r="J247" s="365" t="s">
        <v>7323</v>
      </c>
      <c r="K247" s="372" t="s">
        <v>1256</v>
      </c>
      <c r="L247" s="372" t="s">
        <v>7158</v>
      </c>
      <c r="M247" s="372" t="s">
        <v>1261</v>
      </c>
      <c r="N247" s="371">
        <v>40</v>
      </c>
      <c r="O247" s="47"/>
      <c r="P247" s="194">
        <v>40</v>
      </c>
      <c r="Q247" s="47">
        <v>0</v>
      </c>
      <c r="R247" s="47">
        <v>0</v>
      </c>
      <c r="S247" s="47">
        <v>0</v>
      </c>
      <c r="T247" s="47">
        <v>0</v>
      </c>
      <c r="U247" s="47">
        <v>0</v>
      </c>
      <c r="V247" s="47">
        <v>0</v>
      </c>
      <c r="W247" s="47">
        <v>0</v>
      </c>
      <c r="X247" s="47">
        <v>0</v>
      </c>
      <c r="Y247" s="365" t="s">
        <v>7363</v>
      </c>
    </row>
    <row r="248" spans="1:25" ht="12.75" customHeight="1">
      <c r="A248" s="158">
        <v>247</v>
      </c>
      <c r="B248" s="369">
        <v>42283</v>
      </c>
      <c r="C248" s="372" t="s">
        <v>1321</v>
      </c>
      <c r="D248" s="372" t="s">
        <v>1251</v>
      </c>
      <c r="E248" s="316" t="s">
        <v>1293</v>
      </c>
      <c r="F248" s="316" t="s">
        <v>7101</v>
      </c>
      <c r="G248" s="46"/>
      <c r="H248" s="316" t="s">
        <v>7314</v>
      </c>
      <c r="I248" s="46"/>
      <c r="J248" s="316" t="s">
        <v>7164</v>
      </c>
      <c r="K248" s="372" t="s">
        <v>1256</v>
      </c>
      <c r="L248" s="372" t="s">
        <v>7158</v>
      </c>
      <c r="M248" s="372" t="s">
        <v>1261</v>
      </c>
      <c r="N248" s="47">
        <v>110</v>
      </c>
      <c r="O248" s="47"/>
      <c r="P248" s="318">
        <v>0</v>
      </c>
      <c r="Q248" s="318">
        <v>0</v>
      </c>
      <c r="R248" s="318">
        <v>0</v>
      </c>
      <c r="S248" s="318">
        <v>0</v>
      </c>
      <c r="T248" s="318">
        <v>0</v>
      </c>
      <c r="U248" s="318">
        <v>0</v>
      </c>
      <c r="V248" s="318">
        <v>0</v>
      </c>
      <c r="W248" s="318">
        <v>110</v>
      </c>
      <c r="X248" s="318">
        <v>0</v>
      </c>
      <c r="Y248" s="316" t="s">
        <v>7392</v>
      </c>
    </row>
    <row r="249" spans="1:25" ht="12.75" customHeight="1">
      <c r="A249" s="193">
        <v>248</v>
      </c>
      <c r="B249" s="369">
        <v>42283</v>
      </c>
      <c r="C249" s="372" t="s">
        <v>1321</v>
      </c>
      <c r="D249" s="372" t="s">
        <v>1251</v>
      </c>
      <c r="E249" s="316" t="s">
        <v>1293</v>
      </c>
      <c r="F249" s="316" t="s">
        <v>7101</v>
      </c>
      <c r="G249" s="46"/>
      <c r="H249" s="316" t="s">
        <v>7314</v>
      </c>
      <c r="I249" s="46"/>
      <c r="J249" s="316" t="s">
        <v>7164</v>
      </c>
      <c r="K249" s="372" t="s">
        <v>1256</v>
      </c>
      <c r="L249" s="372" t="s">
        <v>7158</v>
      </c>
      <c r="M249" s="372" t="s">
        <v>1261</v>
      </c>
      <c r="N249" s="47">
        <v>50</v>
      </c>
      <c r="O249" s="47"/>
      <c r="P249" s="318">
        <v>0</v>
      </c>
      <c r="Q249" s="318">
        <v>0</v>
      </c>
      <c r="R249" s="318">
        <v>0</v>
      </c>
      <c r="S249" s="318">
        <v>0</v>
      </c>
      <c r="T249" s="318">
        <v>0</v>
      </c>
      <c r="U249" s="318">
        <v>0</v>
      </c>
      <c r="V249" s="318">
        <v>0</v>
      </c>
      <c r="W249" s="318">
        <v>50</v>
      </c>
      <c r="X249" s="318">
        <v>0</v>
      </c>
      <c r="Y249" s="316" t="s">
        <v>7393</v>
      </c>
    </row>
    <row r="250" spans="1:25" ht="12.75" customHeight="1">
      <c r="A250" s="193">
        <v>249</v>
      </c>
      <c r="B250" s="369">
        <v>42292</v>
      </c>
      <c r="C250" s="372" t="s">
        <v>1321</v>
      </c>
      <c r="D250" s="372" t="s">
        <v>1251</v>
      </c>
      <c r="E250" s="316" t="s">
        <v>1340</v>
      </c>
      <c r="F250" s="316" t="s">
        <v>7231</v>
      </c>
      <c r="G250" s="46"/>
      <c r="H250" s="316" t="s">
        <v>7337</v>
      </c>
      <c r="I250" s="46"/>
      <c r="J250" s="316" t="s">
        <v>7167</v>
      </c>
      <c r="K250" s="372" t="s">
        <v>1256</v>
      </c>
      <c r="L250" s="372" t="s">
        <v>7158</v>
      </c>
      <c r="M250" s="372" t="s">
        <v>1261</v>
      </c>
      <c r="N250" s="329">
        <v>263</v>
      </c>
      <c r="O250" s="47"/>
      <c r="P250" s="318">
        <v>0</v>
      </c>
      <c r="Q250" s="318">
        <v>0</v>
      </c>
      <c r="R250" s="318">
        <v>0</v>
      </c>
      <c r="S250" s="318">
        <v>0</v>
      </c>
      <c r="T250" s="318">
        <v>0</v>
      </c>
      <c r="U250" s="318">
        <v>0</v>
      </c>
      <c r="V250" s="318">
        <v>7</v>
      </c>
      <c r="W250" s="318">
        <v>0</v>
      </c>
      <c r="X250" s="318">
        <v>0</v>
      </c>
      <c r="Y250" s="316" t="s">
        <v>7391</v>
      </c>
    </row>
    <row r="251" spans="1:25" ht="12.75" customHeight="1">
      <c r="A251" s="158">
        <v>250</v>
      </c>
      <c r="B251" s="369">
        <v>42296</v>
      </c>
      <c r="C251" s="372" t="s">
        <v>1289</v>
      </c>
      <c r="D251" s="372" t="s">
        <v>1251</v>
      </c>
      <c r="E251" s="372" t="s">
        <v>1289</v>
      </c>
      <c r="F251" s="365" t="s">
        <v>7082</v>
      </c>
      <c r="G251" s="46"/>
      <c r="H251" s="365" t="s">
        <v>7083</v>
      </c>
      <c r="I251" s="46"/>
      <c r="J251" s="365" t="s">
        <v>7164</v>
      </c>
      <c r="K251" s="372" t="s">
        <v>1256</v>
      </c>
      <c r="L251" s="372" t="s">
        <v>7158</v>
      </c>
      <c r="M251" s="372" t="s">
        <v>1261</v>
      </c>
      <c r="N251" s="371">
        <v>100</v>
      </c>
      <c r="O251" s="47"/>
      <c r="P251" s="194">
        <v>100</v>
      </c>
      <c r="Q251" s="47">
        <v>0</v>
      </c>
      <c r="R251" s="47">
        <v>0</v>
      </c>
      <c r="S251" s="47">
        <v>0</v>
      </c>
      <c r="T251" s="47">
        <v>0</v>
      </c>
      <c r="U251" s="47">
        <v>0</v>
      </c>
      <c r="V251" s="47">
        <v>0</v>
      </c>
      <c r="W251" s="47">
        <v>0</v>
      </c>
      <c r="X251" s="47">
        <v>0</v>
      </c>
      <c r="Y251" s="365" t="s">
        <v>7381</v>
      </c>
    </row>
    <row r="252" spans="1:25" ht="12.75" customHeight="1">
      <c r="A252" s="193">
        <v>251</v>
      </c>
      <c r="B252" s="369">
        <v>42302</v>
      </c>
      <c r="C252" s="372" t="s">
        <v>1321</v>
      </c>
      <c r="D252" s="372" t="s">
        <v>1251</v>
      </c>
      <c r="E252" s="316" t="s">
        <v>7285</v>
      </c>
      <c r="F252" s="316" t="s">
        <v>7082</v>
      </c>
      <c r="G252" s="46"/>
      <c r="H252" s="316" t="s">
        <v>7315</v>
      </c>
      <c r="I252" s="46"/>
      <c r="J252" s="316" t="s">
        <v>7164</v>
      </c>
      <c r="K252" s="372" t="s">
        <v>1256</v>
      </c>
      <c r="L252" s="372" t="s">
        <v>7158</v>
      </c>
      <c r="M252" s="372" t="s">
        <v>1261</v>
      </c>
      <c r="N252" s="47">
        <v>125</v>
      </c>
      <c r="O252" s="47"/>
      <c r="P252" s="318">
        <v>0</v>
      </c>
      <c r="Q252" s="318">
        <v>0</v>
      </c>
      <c r="R252" s="318">
        <v>0</v>
      </c>
      <c r="S252" s="318">
        <v>0</v>
      </c>
      <c r="T252" s="318">
        <v>0</v>
      </c>
      <c r="U252" s="318">
        <v>0</v>
      </c>
      <c r="V252" s="318">
        <v>0</v>
      </c>
      <c r="W252" s="318">
        <v>125</v>
      </c>
      <c r="X252" s="318">
        <v>0</v>
      </c>
      <c r="Y252" s="316" t="s">
        <v>7391</v>
      </c>
    </row>
    <row r="253" spans="1:25" ht="12.75" customHeight="1">
      <c r="A253" s="158">
        <v>252</v>
      </c>
      <c r="B253" s="369">
        <v>42303</v>
      </c>
      <c r="C253" s="372" t="s">
        <v>1289</v>
      </c>
      <c r="D253" s="372" t="s">
        <v>1251</v>
      </c>
      <c r="E253" s="372" t="s">
        <v>1289</v>
      </c>
      <c r="F253" s="365" t="s">
        <v>7231</v>
      </c>
      <c r="G253" s="46"/>
      <c r="H253" s="365" t="s">
        <v>7251</v>
      </c>
      <c r="I253" s="46"/>
      <c r="J253" s="365" t="s">
        <v>7169</v>
      </c>
      <c r="K253" s="372" t="s">
        <v>1256</v>
      </c>
      <c r="L253" s="372" t="s">
        <v>7158</v>
      </c>
      <c r="M253" s="372" t="s">
        <v>1261</v>
      </c>
      <c r="N253" s="371">
        <v>100</v>
      </c>
      <c r="O253" s="47"/>
      <c r="P253" s="194">
        <v>0</v>
      </c>
      <c r="Q253" s="47">
        <v>0</v>
      </c>
      <c r="R253" s="47">
        <v>0</v>
      </c>
      <c r="S253" s="47">
        <v>0</v>
      </c>
      <c r="T253" s="47">
        <v>100</v>
      </c>
      <c r="U253" s="47">
        <v>0</v>
      </c>
      <c r="V253" s="47">
        <v>0</v>
      </c>
      <c r="W253" s="47">
        <v>0</v>
      </c>
      <c r="X253" s="47">
        <v>0</v>
      </c>
      <c r="Y253" s="365" t="s">
        <v>7258</v>
      </c>
    </row>
    <row r="254" spans="1:25" ht="12.75" customHeight="1">
      <c r="A254" s="193">
        <v>253</v>
      </c>
      <c r="B254" s="369">
        <v>42304</v>
      </c>
      <c r="C254" s="372" t="s">
        <v>1289</v>
      </c>
      <c r="D254" s="372" t="s">
        <v>1251</v>
      </c>
      <c r="E254" s="372" t="s">
        <v>1289</v>
      </c>
      <c r="F254" s="365" t="s">
        <v>1347</v>
      </c>
      <c r="G254" s="46"/>
      <c r="H254" s="365" t="s">
        <v>7091</v>
      </c>
      <c r="I254" s="46"/>
      <c r="J254" s="365" t="s">
        <v>1262</v>
      </c>
      <c r="K254" s="372" t="s">
        <v>1256</v>
      </c>
      <c r="L254" s="372" t="s">
        <v>7158</v>
      </c>
      <c r="M254" s="372" t="s">
        <v>1261</v>
      </c>
      <c r="N254" s="189">
        <v>5</v>
      </c>
      <c r="O254" s="186"/>
      <c r="P254" s="194">
        <v>5</v>
      </c>
      <c r="Q254" s="47">
        <v>0</v>
      </c>
      <c r="R254" s="47">
        <v>0</v>
      </c>
      <c r="S254" s="47">
        <v>0</v>
      </c>
      <c r="T254" s="47">
        <v>0</v>
      </c>
      <c r="U254" s="47">
        <v>0</v>
      </c>
      <c r="V254" s="47">
        <v>0</v>
      </c>
      <c r="W254" s="47">
        <v>0</v>
      </c>
      <c r="X254" s="47">
        <v>0</v>
      </c>
      <c r="Y254" s="365" t="s">
        <v>7382</v>
      </c>
    </row>
    <row r="255" spans="1:25" ht="12.75" customHeight="1">
      <c r="A255" s="193">
        <v>254</v>
      </c>
      <c r="B255" s="369">
        <v>42305</v>
      </c>
      <c r="C255" s="372" t="s">
        <v>1321</v>
      </c>
      <c r="D255" s="372" t="s">
        <v>1251</v>
      </c>
      <c r="E255" s="316" t="s">
        <v>7285</v>
      </c>
      <c r="F255" s="316" t="s">
        <v>7101</v>
      </c>
      <c r="G255" s="46"/>
      <c r="H255" s="316" t="s">
        <v>7306</v>
      </c>
      <c r="I255" s="46"/>
      <c r="J255" s="316" t="s">
        <v>7164</v>
      </c>
      <c r="K255" s="372" t="s">
        <v>1256</v>
      </c>
      <c r="L255" s="372" t="s">
        <v>7158</v>
      </c>
      <c r="M255" s="372" t="s">
        <v>1261</v>
      </c>
      <c r="N255" s="47">
        <v>80</v>
      </c>
      <c r="O255" s="47"/>
      <c r="P255" s="318">
        <v>0</v>
      </c>
      <c r="Q255" s="318">
        <v>0</v>
      </c>
      <c r="R255" s="318">
        <v>0</v>
      </c>
      <c r="S255" s="318">
        <v>0</v>
      </c>
      <c r="T255" s="318">
        <v>0</v>
      </c>
      <c r="U255" s="318">
        <v>0</v>
      </c>
      <c r="V255" s="318">
        <v>0</v>
      </c>
      <c r="W255" s="318">
        <v>80</v>
      </c>
      <c r="X255" s="318">
        <v>0</v>
      </c>
      <c r="Y255" s="316" t="s">
        <v>7392</v>
      </c>
    </row>
    <row r="256" spans="1:25" ht="12.75" customHeight="1">
      <c r="A256" s="158">
        <v>255</v>
      </c>
      <c r="B256" s="369">
        <v>42308</v>
      </c>
      <c r="C256" s="372" t="s">
        <v>1309</v>
      </c>
      <c r="D256" s="372" t="s">
        <v>1248</v>
      </c>
      <c r="E256" s="372" t="s">
        <v>1309</v>
      </c>
      <c r="F256" s="372" t="s">
        <v>7082</v>
      </c>
      <c r="G256" s="46"/>
      <c r="H256" s="372" t="s">
        <v>7084</v>
      </c>
      <c r="I256" s="46"/>
      <c r="J256" s="372" t="s">
        <v>7396</v>
      </c>
      <c r="K256" s="372" t="s">
        <v>1256</v>
      </c>
      <c r="L256" s="372" t="s">
        <v>7158</v>
      </c>
      <c r="M256" s="372" t="s">
        <v>7125</v>
      </c>
      <c r="N256" s="47">
        <v>3</v>
      </c>
      <c r="O256" s="47"/>
      <c r="P256" s="47">
        <v>0</v>
      </c>
      <c r="Q256" s="47">
        <v>0</v>
      </c>
      <c r="R256" s="47">
        <v>0</v>
      </c>
      <c r="S256" s="47">
        <v>0</v>
      </c>
      <c r="T256" s="47">
        <v>0</v>
      </c>
      <c r="U256" s="47">
        <v>3</v>
      </c>
      <c r="V256" s="47">
        <v>0</v>
      </c>
      <c r="W256" s="47">
        <v>0</v>
      </c>
      <c r="X256" s="47">
        <v>0</v>
      </c>
      <c r="Y256" s="47"/>
    </row>
    <row r="257" spans="1:25" ht="12.75" customHeight="1">
      <c r="A257" s="193">
        <v>256</v>
      </c>
      <c r="B257" s="369">
        <v>42308</v>
      </c>
      <c r="C257" s="372" t="s">
        <v>1309</v>
      </c>
      <c r="D257" s="372" t="s">
        <v>1248</v>
      </c>
      <c r="E257" s="372" t="s">
        <v>1309</v>
      </c>
      <c r="F257" s="372" t="s">
        <v>7095</v>
      </c>
      <c r="G257" s="46"/>
      <c r="H257" s="372" t="s">
        <v>7103</v>
      </c>
      <c r="I257" s="46"/>
      <c r="J257" s="372" t="s">
        <v>7396</v>
      </c>
      <c r="K257" s="372" t="s">
        <v>1256</v>
      </c>
      <c r="L257" s="90" t="s">
        <v>7159</v>
      </c>
      <c r="M257" s="372" t="s">
        <v>7125</v>
      </c>
      <c r="N257" s="91">
        <v>126</v>
      </c>
      <c r="O257" s="91">
        <v>400</v>
      </c>
      <c r="P257" s="219"/>
      <c r="Q257" s="219"/>
      <c r="R257" s="219"/>
      <c r="S257" s="219"/>
      <c r="T257" s="219"/>
      <c r="U257" s="219"/>
      <c r="V257" s="219"/>
      <c r="W257" s="219"/>
      <c r="X257" s="219"/>
      <c r="Y257" s="47"/>
    </row>
    <row r="258" spans="1:25" ht="12.75" customHeight="1">
      <c r="A258" s="158">
        <v>257</v>
      </c>
      <c r="B258" s="369">
        <v>42308</v>
      </c>
      <c r="C258" s="372" t="s">
        <v>1309</v>
      </c>
      <c r="D258" s="372" t="s">
        <v>1248</v>
      </c>
      <c r="E258" s="372" t="s">
        <v>1309</v>
      </c>
      <c r="F258" s="372" t="s">
        <v>7085</v>
      </c>
      <c r="G258" s="46"/>
      <c r="H258" s="372" t="s">
        <v>7092</v>
      </c>
      <c r="I258" s="46"/>
      <c r="J258" s="372" t="s">
        <v>7396</v>
      </c>
      <c r="K258" s="372" t="s">
        <v>1256</v>
      </c>
      <c r="L258" s="372" t="s">
        <v>7158</v>
      </c>
      <c r="M258" s="372" t="s">
        <v>7125</v>
      </c>
      <c r="N258" s="47">
        <v>437</v>
      </c>
      <c r="O258" s="47"/>
      <c r="P258" s="47">
        <v>437</v>
      </c>
      <c r="Q258" s="47">
        <v>0</v>
      </c>
      <c r="R258" s="47">
        <v>0</v>
      </c>
      <c r="S258" s="47">
        <v>0</v>
      </c>
      <c r="T258" s="47">
        <v>0</v>
      </c>
      <c r="U258" s="47">
        <v>0</v>
      </c>
      <c r="V258" s="47">
        <v>0</v>
      </c>
      <c r="W258" s="47">
        <v>0</v>
      </c>
      <c r="X258" s="47">
        <v>0</v>
      </c>
      <c r="Y258" s="47"/>
    </row>
    <row r="259" spans="1:25" ht="12.75" customHeight="1">
      <c r="A259" s="193">
        <v>258</v>
      </c>
      <c r="B259" s="369">
        <v>42308</v>
      </c>
      <c r="C259" s="372" t="s">
        <v>1309</v>
      </c>
      <c r="D259" s="372" t="s">
        <v>1248</v>
      </c>
      <c r="E259" s="372" t="s">
        <v>1309</v>
      </c>
      <c r="F259" s="372" t="s">
        <v>7085</v>
      </c>
      <c r="G259" s="46"/>
      <c r="H259" s="372" t="s">
        <v>7092</v>
      </c>
      <c r="I259" s="46"/>
      <c r="J259" s="372" t="s">
        <v>7396</v>
      </c>
      <c r="K259" s="372" t="s">
        <v>1256</v>
      </c>
      <c r="L259" s="372" t="s">
        <v>7158</v>
      </c>
      <c r="M259" s="372" t="s">
        <v>7125</v>
      </c>
      <c r="N259" s="47">
        <v>623</v>
      </c>
      <c r="O259" s="47"/>
      <c r="P259" s="47">
        <v>0</v>
      </c>
      <c r="Q259" s="47">
        <v>0</v>
      </c>
      <c r="R259" s="47">
        <v>0</v>
      </c>
      <c r="S259" s="47">
        <v>0</v>
      </c>
      <c r="T259" s="47">
        <v>0</v>
      </c>
      <c r="U259" s="47">
        <v>623</v>
      </c>
      <c r="V259" s="47">
        <v>0</v>
      </c>
      <c r="W259" s="47">
        <v>0</v>
      </c>
      <c r="X259" s="47">
        <v>0</v>
      </c>
      <c r="Y259" s="47"/>
    </row>
    <row r="260" spans="1:25" ht="12.75" customHeight="1">
      <c r="A260" s="193">
        <v>259</v>
      </c>
      <c r="B260" s="369">
        <v>42308</v>
      </c>
      <c r="C260" s="372" t="s">
        <v>1308</v>
      </c>
      <c r="D260" s="372" t="s">
        <v>1250</v>
      </c>
      <c r="E260" s="372" t="s">
        <v>1308</v>
      </c>
      <c r="F260" s="372" t="s">
        <v>1347</v>
      </c>
      <c r="G260" s="46"/>
      <c r="H260" s="372" t="s">
        <v>7110</v>
      </c>
      <c r="I260" s="46"/>
      <c r="J260" s="372" t="s">
        <v>1262</v>
      </c>
      <c r="K260" s="372" t="s">
        <v>1256</v>
      </c>
      <c r="L260" s="372" t="s">
        <v>7158</v>
      </c>
      <c r="M260" s="372" t="s">
        <v>7125</v>
      </c>
      <c r="N260" s="47">
        <v>463</v>
      </c>
      <c r="O260" s="47"/>
      <c r="P260" s="47">
        <v>463</v>
      </c>
      <c r="Q260" s="47">
        <v>0</v>
      </c>
      <c r="R260" s="47">
        <v>0</v>
      </c>
      <c r="S260" s="47">
        <v>0</v>
      </c>
      <c r="T260" s="47">
        <v>0</v>
      </c>
      <c r="U260" s="47">
        <v>0</v>
      </c>
      <c r="V260" s="47">
        <v>0</v>
      </c>
      <c r="W260" s="47">
        <v>0</v>
      </c>
      <c r="X260" s="47">
        <v>0</v>
      </c>
      <c r="Y260" s="47"/>
    </row>
    <row r="261" spans="1:25" ht="12.75" customHeight="1">
      <c r="A261" s="158">
        <v>260</v>
      </c>
      <c r="B261" s="369">
        <v>42308</v>
      </c>
      <c r="C261" s="372" t="s">
        <v>1308</v>
      </c>
      <c r="D261" s="372" t="s">
        <v>1250</v>
      </c>
      <c r="E261" s="372" t="s">
        <v>1308</v>
      </c>
      <c r="F261" s="372" t="s">
        <v>1347</v>
      </c>
      <c r="G261" s="46"/>
      <c r="H261" s="372" t="s">
        <v>1348</v>
      </c>
      <c r="I261" s="46"/>
      <c r="J261" s="372" t="s">
        <v>1262</v>
      </c>
      <c r="K261" s="372" t="s">
        <v>1256</v>
      </c>
      <c r="L261" s="372" t="s">
        <v>7158</v>
      </c>
      <c r="M261" s="372" t="s">
        <v>7125</v>
      </c>
      <c r="N261" s="47">
        <v>3</v>
      </c>
      <c r="O261" s="47"/>
      <c r="P261" s="47">
        <v>3</v>
      </c>
      <c r="Q261" s="47">
        <v>0</v>
      </c>
      <c r="R261" s="47">
        <v>0</v>
      </c>
      <c r="S261" s="47">
        <v>0</v>
      </c>
      <c r="T261" s="47">
        <v>0</v>
      </c>
      <c r="U261" s="47">
        <v>0</v>
      </c>
      <c r="V261" s="47">
        <v>0</v>
      </c>
      <c r="W261" s="47">
        <v>0</v>
      </c>
      <c r="X261" s="47">
        <v>0</v>
      </c>
      <c r="Y261" s="47"/>
    </row>
    <row r="262" spans="1:25" ht="12.75" customHeight="1">
      <c r="A262" s="193">
        <v>261</v>
      </c>
      <c r="B262" s="369">
        <v>42308</v>
      </c>
      <c r="C262" s="372" t="s">
        <v>1304</v>
      </c>
      <c r="D262" s="372" t="s">
        <v>1250</v>
      </c>
      <c r="E262" s="372" t="s">
        <v>1304</v>
      </c>
      <c r="F262" s="372" t="s">
        <v>1347</v>
      </c>
      <c r="G262" s="46"/>
      <c r="H262" s="372" t="s">
        <v>7110</v>
      </c>
      <c r="I262" s="46"/>
      <c r="J262" s="372" t="s">
        <v>7396</v>
      </c>
      <c r="K262" s="372" t="s">
        <v>1256</v>
      </c>
      <c r="L262" s="372" t="s">
        <v>7158</v>
      </c>
      <c r="M262" s="372" t="s">
        <v>1261</v>
      </c>
      <c r="N262" s="47">
        <v>235</v>
      </c>
      <c r="O262" s="47"/>
      <c r="P262" s="47">
        <v>0</v>
      </c>
      <c r="Q262" s="47">
        <v>0</v>
      </c>
      <c r="R262" s="47">
        <v>0</v>
      </c>
      <c r="S262" s="47">
        <v>0</v>
      </c>
      <c r="T262" s="47">
        <v>0</v>
      </c>
      <c r="U262" s="47">
        <v>235</v>
      </c>
      <c r="V262" s="47">
        <v>0</v>
      </c>
      <c r="W262" s="47">
        <v>0</v>
      </c>
      <c r="X262" s="47">
        <v>0</v>
      </c>
      <c r="Y262" s="47"/>
    </row>
    <row r="263" spans="1:25" ht="12.75" customHeight="1">
      <c r="A263" s="193">
        <v>262</v>
      </c>
      <c r="B263" s="369">
        <v>42308</v>
      </c>
      <c r="C263" s="372" t="s">
        <v>1304</v>
      </c>
      <c r="D263" s="372" t="s">
        <v>1250</v>
      </c>
      <c r="E263" s="372" t="s">
        <v>1304</v>
      </c>
      <c r="F263" s="372" t="s">
        <v>1347</v>
      </c>
      <c r="G263" s="46"/>
      <c r="H263" s="372" t="s">
        <v>1348</v>
      </c>
      <c r="I263" s="46"/>
      <c r="J263" s="372" t="s">
        <v>7396</v>
      </c>
      <c r="K263" s="372" t="s">
        <v>1256</v>
      </c>
      <c r="L263" s="372" t="s">
        <v>7158</v>
      </c>
      <c r="M263" s="372" t="s">
        <v>1261</v>
      </c>
      <c r="N263" s="47">
        <v>230</v>
      </c>
      <c r="O263" s="47"/>
      <c r="P263" s="47">
        <v>0</v>
      </c>
      <c r="Q263" s="47">
        <v>0</v>
      </c>
      <c r="R263" s="47">
        <v>0</v>
      </c>
      <c r="S263" s="47">
        <v>0</v>
      </c>
      <c r="T263" s="47">
        <v>0</v>
      </c>
      <c r="U263" s="47">
        <v>230</v>
      </c>
      <c r="V263" s="47">
        <v>0</v>
      </c>
      <c r="W263" s="47">
        <v>0</v>
      </c>
      <c r="X263" s="47">
        <v>0</v>
      </c>
      <c r="Y263" s="47"/>
    </row>
    <row r="264" spans="1:25" ht="12.75" customHeight="1">
      <c r="A264" s="158">
        <v>263</v>
      </c>
      <c r="B264" s="195">
        <v>42308</v>
      </c>
      <c r="C264" s="372" t="s">
        <v>1340</v>
      </c>
      <c r="D264" s="372" t="s">
        <v>1250</v>
      </c>
      <c r="E264" s="372" t="s">
        <v>1340</v>
      </c>
      <c r="F264" s="372" t="s">
        <v>7101</v>
      </c>
      <c r="G264" s="46"/>
      <c r="H264" s="327"/>
      <c r="I264" s="46"/>
      <c r="J264" s="372" t="s">
        <v>1262</v>
      </c>
      <c r="K264" s="372" t="s">
        <v>1256</v>
      </c>
      <c r="L264" s="372" t="s">
        <v>7158</v>
      </c>
      <c r="M264" s="372" t="s">
        <v>7125</v>
      </c>
      <c r="N264" s="47">
        <v>62</v>
      </c>
      <c r="O264" s="47"/>
      <c r="P264" s="47">
        <v>62</v>
      </c>
      <c r="Q264" s="47">
        <v>0</v>
      </c>
      <c r="R264" s="47">
        <v>0</v>
      </c>
      <c r="S264" s="47">
        <v>0</v>
      </c>
      <c r="T264" s="47">
        <v>0</v>
      </c>
      <c r="U264" s="47">
        <v>0</v>
      </c>
      <c r="V264" s="47">
        <v>0</v>
      </c>
      <c r="W264" s="47">
        <v>0</v>
      </c>
      <c r="X264" s="47">
        <v>0</v>
      </c>
      <c r="Y264" s="47"/>
    </row>
    <row r="265" spans="1:25" ht="12.75" customHeight="1">
      <c r="A265" s="193">
        <v>264</v>
      </c>
      <c r="B265" s="195">
        <v>42310</v>
      </c>
      <c r="C265" s="372" t="s">
        <v>1321</v>
      </c>
      <c r="D265" s="372" t="s">
        <v>1251</v>
      </c>
      <c r="E265" s="373" t="s">
        <v>7385</v>
      </c>
      <c r="F265" s="375" t="s">
        <v>7085</v>
      </c>
      <c r="G265" s="46"/>
      <c r="H265" s="375" t="s">
        <v>7390</v>
      </c>
      <c r="I265" s="46"/>
      <c r="J265" s="377" t="s">
        <v>1262</v>
      </c>
      <c r="K265" s="372" t="s">
        <v>1256</v>
      </c>
      <c r="L265" s="373" t="s">
        <v>7158</v>
      </c>
      <c r="M265" s="372" t="s">
        <v>1261</v>
      </c>
      <c r="N265" s="380">
        <v>44</v>
      </c>
      <c r="O265" s="47"/>
      <c r="P265" s="380">
        <v>44</v>
      </c>
      <c r="Q265" s="380">
        <v>0</v>
      </c>
      <c r="R265" s="380">
        <v>0</v>
      </c>
      <c r="S265" s="380">
        <v>0</v>
      </c>
      <c r="T265" s="380">
        <v>0</v>
      </c>
      <c r="U265" s="380">
        <v>0</v>
      </c>
      <c r="V265" s="380">
        <v>0</v>
      </c>
      <c r="W265" s="380">
        <v>0</v>
      </c>
      <c r="X265" s="380">
        <v>0</v>
      </c>
      <c r="Y265" s="156" t="s">
        <v>7418</v>
      </c>
    </row>
    <row r="266" spans="1:25" ht="12.75" customHeight="1">
      <c r="A266" s="158">
        <v>265</v>
      </c>
      <c r="B266" s="369">
        <v>42311</v>
      </c>
      <c r="C266" s="372" t="s">
        <v>1321</v>
      </c>
      <c r="D266" s="372" t="s">
        <v>1251</v>
      </c>
      <c r="E266" s="373" t="s">
        <v>7385</v>
      </c>
      <c r="F266" s="373" t="s">
        <v>7085</v>
      </c>
      <c r="G266" s="46"/>
      <c r="H266" s="375" t="s">
        <v>7390</v>
      </c>
      <c r="I266" s="46"/>
      <c r="J266" s="377" t="s">
        <v>1262</v>
      </c>
      <c r="K266" s="372" t="s">
        <v>1256</v>
      </c>
      <c r="L266" s="373" t="s">
        <v>7158</v>
      </c>
      <c r="M266" s="372" t="s">
        <v>1261</v>
      </c>
      <c r="N266" s="380">
        <v>57</v>
      </c>
      <c r="O266" s="47"/>
      <c r="P266" s="380">
        <v>57</v>
      </c>
      <c r="Q266" s="380">
        <v>0</v>
      </c>
      <c r="R266" s="380">
        <v>0</v>
      </c>
      <c r="S266" s="380">
        <v>0</v>
      </c>
      <c r="T266" s="380">
        <v>0</v>
      </c>
      <c r="U266" s="380">
        <v>0</v>
      </c>
      <c r="V266" s="380">
        <v>0</v>
      </c>
      <c r="W266" s="380">
        <v>0</v>
      </c>
      <c r="X266" s="380">
        <v>0</v>
      </c>
      <c r="Y266" s="156" t="s">
        <v>7418</v>
      </c>
    </row>
    <row r="267" spans="1:25" ht="12.75" customHeight="1">
      <c r="A267" s="193">
        <v>266</v>
      </c>
      <c r="B267" s="369">
        <v>42312</v>
      </c>
      <c r="C267" s="372" t="s">
        <v>1321</v>
      </c>
      <c r="D267" s="372" t="s">
        <v>1251</v>
      </c>
      <c r="E267" s="373" t="s">
        <v>7385</v>
      </c>
      <c r="F267" s="373" t="s">
        <v>7085</v>
      </c>
      <c r="G267" s="46"/>
      <c r="H267" s="375" t="s">
        <v>7390</v>
      </c>
      <c r="I267" s="46"/>
      <c r="J267" s="377" t="s">
        <v>1262</v>
      </c>
      <c r="K267" s="372" t="s">
        <v>1256</v>
      </c>
      <c r="L267" s="373" t="s">
        <v>7158</v>
      </c>
      <c r="M267" s="372" t="s">
        <v>1261</v>
      </c>
      <c r="N267" s="380">
        <v>66</v>
      </c>
      <c r="O267" s="47"/>
      <c r="P267" s="380">
        <v>66</v>
      </c>
      <c r="Q267" s="380">
        <v>0</v>
      </c>
      <c r="R267" s="380">
        <v>0</v>
      </c>
      <c r="S267" s="380">
        <v>0</v>
      </c>
      <c r="T267" s="380">
        <v>0</v>
      </c>
      <c r="U267" s="380">
        <v>0</v>
      </c>
      <c r="V267" s="380">
        <v>0</v>
      </c>
      <c r="W267" s="380">
        <v>0</v>
      </c>
      <c r="X267" s="380">
        <v>0</v>
      </c>
      <c r="Y267" s="156" t="s">
        <v>7418</v>
      </c>
    </row>
    <row r="268" spans="1:25" ht="12.75" customHeight="1">
      <c r="A268" s="193">
        <v>267</v>
      </c>
      <c r="B268" s="369">
        <v>42313</v>
      </c>
      <c r="C268" s="372" t="s">
        <v>1321</v>
      </c>
      <c r="D268" s="372" t="s">
        <v>1251</v>
      </c>
      <c r="E268" s="373" t="s">
        <v>7385</v>
      </c>
      <c r="F268" s="375" t="s">
        <v>7085</v>
      </c>
      <c r="G268" s="46"/>
      <c r="H268" s="375" t="s">
        <v>7390</v>
      </c>
      <c r="I268" s="46"/>
      <c r="J268" s="377" t="s">
        <v>1262</v>
      </c>
      <c r="K268" s="372" t="s">
        <v>1256</v>
      </c>
      <c r="L268" s="373" t="s">
        <v>7158</v>
      </c>
      <c r="M268" s="372" t="s">
        <v>1261</v>
      </c>
      <c r="N268" s="380">
        <v>141</v>
      </c>
      <c r="O268" s="47"/>
      <c r="P268" s="380">
        <v>141</v>
      </c>
      <c r="Q268" s="380">
        <v>0</v>
      </c>
      <c r="R268" s="380">
        <v>0</v>
      </c>
      <c r="S268" s="380">
        <v>0</v>
      </c>
      <c r="T268" s="380">
        <v>0</v>
      </c>
      <c r="U268" s="380">
        <v>0</v>
      </c>
      <c r="V268" s="380">
        <v>0</v>
      </c>
      <c r="W268" s="380">
        <v>0</v>
      </c>
      <c r="X268" s="380">
        <v>0</v>
      </c>
      <c r="Y268" s="156" t="s">
        <v>7418</v>
      </c>
    </row>
    <row r="269" spans="1:25" ht="12.75" customHeight="1">
      <c r="A269" s="158">
        <v>268</v>
      </c>
      <c r="B269" s="369">
        <v>42313</v>
      </c>
      <c r="C269" s="372" t="s">
        <v>1321</v>
      </c>
      <c r="D269" s="372" t="s">
        <v>1251</v>
      </c>
      <c r="E269" s="373" t="s">
        <v>1340</v>
      </c>
      <c r="F269" s="375" t="s">
        <v>7231</v>
      </c>
      <c r="G269" s="46"/>
      <c r="H269" s="375" t="s">
        <v>7423</v>
      </c>
      <c r="I269" s="46"/>
      <c r="J269" s="377" t="s">
        <v>7167</v>
      </c>
      <c r="K269" s="372" t="s">
        <v>1256</v>
      </c>
      <c r="L269" s="373" t="s">
        <v>7158</v>
      </c>
      <c r="M269" s="372" t="s">
        <v>1261</v>
      </c>
      <c r="N269" s="380">
        <v>63</v>
      </c>
      <c r="O269" s="47"/>
      <c r="P269" s="380">
        <v>0</v>
      </c>
      <c r="Q269" s="380">
        <v>0</v>
      </c>
      <c r="R269" s="380">
        <v>0</v>
      </c>
      <c r="S269" s="380">
        <v>0</v>
      </c>
      <c r="T269" s="380">
        <v>0</v>
      </c>
      <c r="U269" s="380">
        <v>0</v>
      </c>
      <c r="V269" s="380">
        <v>4</v>
      </c>
      <c r="W269" s="380">
        <v>0</v>
      </c>
      <c r="X269" s="380">
        <v>0</v>
      </c>
      <c r="Y269" s="156"/>
    </row>
    <row r="270" spans="1:25" ht="12.75" customHeight="1">
      <c r="A270" s="193">
        <v>269</v>
      </c>
      <c r="B270" s="369">
        <v>42316</v>
      </c>
      <c r="C270" s="365" t="s">
        <v>1289</v>
      </c>
      <c r="D270" s="372" t="s">
        <v>1251</v>
      </c>
      <c r="E270" s="372" t="s">
        <v>1289</v>
      </c>
      <c r="F270" s="367" t="s">
        <v>1347</v>
      </c>
      <c r="G270" s="46"/>
      <c r="H270" s="367" t="s">
        <v>7091</v>
      </c>
      <c r="I270" s="46"/>
      <c r="J270" s="367" t="s">
        <v>1262</v>
      </c>
      <c r="K270" s="372" t="s">
        <v>1256</v>
      </c>
      <c r="L270" s="372" t="s">
        <v>7158</v>
      </c>
      <c r="M270" s="372" t="s">
        <v>1261</v>
      </c>
      <c r="N270" s="371">
        <v>552</v>
      </c>
      <c r="O270" s="47"/>
      <c r="P270" s="371">
        <v>552</v>
      </c>
      <c r="Q270" s="47">
        <v>0</v>
      </c>
      <c r="R270" s="47">
        <v>0</v>
      </c>
      <c r="S270" s="47">
        <v>0</v>
      </c>
      <c r="T270" s="47">
        <v>0</v>
      </c>
      <c r="U270" s="47">
        <v>0</v>
      </c>
      <c r="V270" s="47">
        <v>0</v>
      </c>
      <c r="W270" s="47">
        <v>0</v>
      </c>
      <c r="X270" s="47">
        <v>0</v>
      </c>
      <c r="Y270" s="47"/>
    </row>
    <row r="271" spans="1:25" ht="12.75" customHeight="1">
      <c r="A271" s="193">
        <v>270</v>
      </c>
      <c r="B271" s="369">
        <v>42316</v>
      </c>
      <c r="C271" s="372" t="s">
        <v>1321</v>
      </c>
      <c r="D271" s="372" t="s">
        <v>1251</v>
      </c>
      <c r="E271" s="373" t="s">
        <v>7385</v>
      </c>
      <c r="F271" s="373" t="s">
        <v>7085</v>
      </c>
      <c r="G271" s="46"/>
      <c r="H271" s="373" t="s">
        <v>7390</v>
      </c>
      <c r="I271" s="46"/>
      <c r="J271" s="378" t="s">
        <v>1262</v>
      </c>
      <c r="K271" s="372" t="s">
        <v>1256</v>
      </c>
      <c r="L271" s="373" t="s">
        <v>7158</v>
      </c>
      <c r="M271" s="372" t="s">
        <v>1261</v>
      </c>
      <c r="N271" s="380">
        <v>63</v>
      </c>
      <c r="O271" s="47"/>
      <c r="P271" s="380">
        <v>63</v>
      </c>
      <c r="Q271" s="380">
        <v>0</v>
      </c>
      <c r="R271" s="380">
        <v>0</v>
      </c>
      <c r="S271" s="380">
        <v>0</v>
      </c>
      <c r="T271" s="380">
        <v>0</v>
      </c>
      <c r="U271" s="380">
        <v>0</v>
      </c>
      <c r="V271" s="380">
        <v>0</v>
      </c>
      <c r="W271" s="380">
        <v>0</v>
      </c>
      <c r="X271" s="380">
        <v>0</v>
      </c>
      <c r="Y271" s="156" t="s">
        <v>7418</v>
      </c>
    </row>
    <row r="272" spans="1:25" ht="12.75" customHeight="1">
      <c r="A272" s="158">
        <v>271</v>
      </c>
      <c r="B272" s="369">
        <v>42318</v>
      </c>
      <c r="C272" s="372" t="s">
        <v>1321</v>
      </c>
      <c r="D272" s="372" t="s">
        <v>1251</v>
      </c>
      <c r="E272" s="373" t="s">
        <v>1340</v>
      </c>
      <c r="F272" s="373" t="s">
        <v>7101</v>
      </c>
      <c r="G272" s="46"/>
      <c r="H272" s="373" t="s">
        <v>7314</v>
      </c>
      <c r="I272" s="46"/>
      <c r="J272" s="378" t="s">
        <v>1262</v>
      </c>
      <c r="K272" s="372" t="s">
        <v>1256</v>
      </c>
      <c r="L272" s="373" t="s">
        <v>7158</v>
      </c>
      <c r="M272" s="372" t="s">
        <v>1261</v>
      </c>
      <c r="N272" s="380">
        <v>30</v>
      </c>
      <c r="O272" s="47"/>
      <c r="P272" s="380">
        <v>30</v>
      </c>
      <c r="Q272" s="380">
        <v>0</v>
      </c>
      <c r="R272" s="380">
        <v>0</v>
      </c>
      <c r="S272" s="380">
        <v>0</v>
      </c>
      <c r="T272" s="380">
        <v>0</v>
      </c>
      <c r="U272" s="380">
        <v>0</v>
      </c>
      <c r="V272" s="380">
        <v>0</v>
      </c>
      <c r="W272" s="380">
        <v>0</v>
      </c>
      <c r="X272" s="380">
        <v>0</v>
      </c>
      <c r="Y272" s="156" t="s">
        <v>7419</v>
      </c>
    </row>
    <row r="273" spans="1:25" ht="12.75" customHeight="1">
      <c r="A273" s="193">
        <v>272</v>
      </c>
      <c r="B273" s="369">
        <v>42324</v>
      </c>
      <c r="C273" s="372" t="s">
        <v>1321</v>
      </c>
      <c r="D273" s="372" t="s">
        <v>1251</v>
      </c>
      <c r="E273" s="373" t="s">
        <v>1340</v>
      </c>
      <c r="F273" s="373" t="s">
        <v>1349</v>
      </c>
      <c r="G273" s="46"/>
      <c r="H273" s="373" t="s">
        <v>7280</v>
      </c>
      <c r="I273" s="46"/>
      <c r="J273" s="378" t="s">
        <v>7172</v>
      </c>
      <c r="K273" s="372" t="s">
        <v>1256</v>
      </c>
      <c r="L273" s="373" t="s">
        <v>7158</v>
      </c>
      <c r="M273" s="372" t="s">
        <v>1261</v>
      </c>
      <c r="N273" s="380">
        <v>100</v>
      </c>
      <c r="O273" s="47"/>
      <c r="P273" s="380">
        <v>0</v>
      </c>
      <c r="Q273" s="380">
        <v>0</v>
      </c>
      <c r="R273" s="380">
        <v>0</v>
      </c>
      <c r="S273" s="380">
        <v>0</v>
      </c>
      <c r="T273" s="380">
        <v>0</v>
      </c>
      <c r="U273" s="380">
        <v>0</v>
      </c>
      <c r="V273" s="380">
        <v>10</v>
      </c>
      <c r="W273" s="380">
        <v>0</v>
      </c>
      <c r="X273" s="380">
        <v>0</v>
      </c>
      <c r="Y273" s="156" t="s">
        <v>7420</v>
      </c>
    </row>
    <row r="274" spans="1:25" ht="12.75" customHeight="1">
      <c r="A274" s="158">
        <v>273</v>
      </c>
      <c r="B274" s="369">
        <v>42324</v>
      </c>
      <c r="C274" s="372" t="s">
        <v>1321</v>
      </c>
      <c r="D274" s="372" t="s">
        <v>1251</v>
      </c>
      <c r="E274" s="373" t="s">
        <v>1270</v>
      </c>
      <c r="F274" s="373" t="s">
        <v>1349</v>
      </c>
      <c r="G274" s="46"/>
      <c r="H274" s="373" t="s">
        <v>7311</v>
      </c>
      <c r="I274" s="46"/>
      <c r="J274" s="378" t="s">
        <v>7172</v>
      </c>
      <c r="K274" s="372" t="s">
        <v>1256</v>
      </c>
      <c r="L274" s="373" t="s">
        <v>7158</v>
      </c>
      <c r="M274" s="372" t="s">
        <v>1261</v>
      </c>
      <c r="N274" s="380">
        <v>90</v>
      </c>
      <c r="O274" s="47"/>
      <c r="P274" s="380">
        <v>0</v>
      </c>
      <c r="Q274" s="380">
        <v>0</v>
      </c>
      <c r="R274" s="380">
        <v>0</v>
      </c>
      <c r="S274" s="380">
        <v>0</v>
      </c>
      <c r="T274" s="380">
        <v>0</v>
      </c>
      <c r="U274" s="380">
        <v>0</v>
      </c>
      <c r="V274" s="380">
        <v>9</v>
      </c>
      <c r="W274" s="380">
        <v>0</v>
      </c>
      <c r="X274" s="380">
        <v>0</v>
      </c>
      <c r="Y274" s="156" t="s">
        <v>7420</v>
      </c>
    </row>
    <row r="275" spans="1:25" ht="12.75" customHeight="1">
      <c r="A275" s="193">
        <v>274</v>
      </c>
      <c r="B275" s="369">
        <v>42325</v>
      </c>
      <c r="C275" s="365" t="s">
        <v>1289</v>
      </c>
      <c r="D275" s="372" t="s">
        <v>1251</v>
      </c>
      <c r="E275" s="372" t="s">
        <v>1289</v>
      </c>
      <c r="F275" s="366" t="s">
        <v>7101</v>
      </c>
      <c r="G275" s="46"/>
      <c r="H275" s="365" t="s">
        <v>7234</v>
      </c>
      <c r="I275" s="46"/>
      <c r="J275" s="365" t="s">
        <v>7168</v>
      </c>
      <c r="K275" s="372" t="s">
        <v>1256</v>
      </c>
      <c r="L275" s="372" t="s">
        <v>7158</v>
      </c>
      <c r="M275" s="372" t="s">
        <v>1261</v>
      </c>
      <c r="N275" s="371">
        <v>30</v>
      </c>
      <c r="O275" s="47"/>
      <c r="P275" s="371">
        <v>30</v>
      </c>
      <c r="Q275" s="47">
        <v>0</v>
      </c>
      <c r="R275" s="47">
        <v>0</v>
      </c>
      <c r="S275" s="47">
        <v>0</v>
      </c>
      <c r="T275" s="47">
        <v>0</v>
      </c>
      <c r="U275" s="47">
        <v>0</v>
      </c>
      <c r="V275" s="47">
        <v>0</v>
      </c>
      <c r="W275" s="47">
        <v>0</v>
      </c>
      <c r="X275" s="47">
        <v>0</v>
      </c>
      <c r="Y275" s="47"/>
    </row>
    <row r="276" spans="1:25" ht="12.75" customHeight="1">
      <c r="A276" s="193">
        <v>275</v>
      </c>
      <c r="B276" s="369">
        <v>42325</v>
      </c>
      <c r="C276" s="365" t="s">
        <v>1289</v>
      </c>
      <c r="D276" s="372" t="s">
        <v>1251</v>
      </c>
      <c r="E276" s="372" t="s">
        <v>1289</v>
      </c>
      <c r="F276" s="366" t="s">
        <v>7101</v>
      </c>
      <c r="G276" s="46"/>
      <c r="H276" s="365" t="s">
        <v>7284</v>
      </c>
      <c r="I276" s="46"/>
      <c r="J276" s="365" t="s">
        <v>1262</v>
      </c>
      <c r="K276" s="372" t="s">
        <v>1256</v>
      </c>
      <c r="L276" s="372" t="s">
        <v>7158</v>
      </c>
      <c r="M276" s="372" t="s">
        <v>1261</v>
      </c>
      <c r="N276" s="371">
        <v>30</v>
      </c>
      <c r="O276" s="47"/>
      <c r="P276" s="371">
        <v>30</v>
      </c>
      <c r="Q276" s="47">
        <v>0</v>
      </c>
      <c r="R276" s="47">
        <v>0</v>
      </c>
      <c r="S276" s="47">
        <v>0</v>
      </c>
      <c r="T276" s="47">
        <v>0</v>
      </c>
      <c r="U276" s="47">
        <v>0</v>
      </c>
      <c r="V276" s="47">
        <v>0</v>
      </c>
      <c r="W276" s="47">
        <v>0</v>
      </c>
      <c r="X276" s="47">
        <v>0</v>
      </c>
      <c r="Y276" s="47"/>
    </row>
    <row r="277" spans="1:25" ht="12.75" customHeight="1">
      <c r="A277" s="158">
        <v>276</v>
      </c>
      <c r="B277" s="369">
        <v>42330</v>
      </c>
      <c r="C277" s="365" t="s">
        <v>1289</v>
      </c>
      <c r="D277" s="372" t="s">
        <v>1251</v>
      </c>
      <c r="E277" s="372" t="s">
        <v>1289</v>
      </c>
      <c r="F277" s="365" t="s">
        <v>7089</v>
      </c>
      <c r="G277" s="46"/>
      <c r="H277" s="365" t="s">
        <v>7090</v>
      </c>
      <c r="I277" s="46"/>
      <c r="J277" s="365" t="s">
        <v>7168</v>
      </c>
      <c r="K277" s="372" t="s">
        <v>1256</v>
      </c>
      <c r="L277" s="372" t="s">
        <v>7158</v>
      </c>
      <c r="M277" s="372" t="s">
        <v>1261</v>
      </c>
      <c r="N277" s="371">
        <v>40</v>
      </c>
      <c r="O277" s="47"/>
      <c r="P277" s="371">
        <v>40</v>
      </c>
      <c r="Q277" s="47">
        <v>0</v>
      </c>
      <c r="R277" s="47">
        <v>0</v>
      </c>
      <c r="S277" s="47">
        <v>0</v>
      </c>
      <c r="T277" s="47">
        <v>0</v>
      </c>
      <c r="U277" s="47">
        <v>0</v>
      </c>
      <c r="V277" s="47">
        <v>0</v>
      </c>
      <c r="W277" s="47">
        <v>0</v>
      </c>
      <c r="X277" s="47">
        <v>0</v>
      </c>
      <c r="Y277" s="47"/>
    </row>
    <row r="278" spans="1:25" ht="12.75" customHeight="1">
      <c r="A278" s="193">
        <v>277</v>
      </c>
      <c r="B278" s="369">
        <v>42330</v>
      </c>
      <c r="C278" s="372" t="s">
        <v>1321</v>
      </c>
      <c r="D278" s="372" t="s">
        <v>1251</v>
      </c>
      <c r="E278" s="373" t="s">
        <v>1293</v>
      </c>
      <c r="F278" s="373" t="s">
        <v>7101</v>
      </c>
      <c r="G278" s="46"/>
      <c r="H278" s="373" t="s">
        <v>7306</v>
      </c>
      <c r="I278" s="46"/>
      <c r="J278" s="378" t="s">
        <v>1262</v>
      </c>
      <c r="K278" s="372" t="s">
        <v>1256</v>
      </c>
      <c r="L278" s="373" t="s">
        <v>7158</v>
      </c>
      <c r="M278" s="372" t="s">
        <v>1261</v>
      </c>
      <c r="N278" s="380">
        <v>100</v>
      </c>
      <c r="O278" s="47"/>
      <c r="P278" s="380">
        <v>0</v>
      </c>
      <c r="Q278" s="380">
        <v>0</v>
      </c>
      <c r="R278" s="380">
        <v>0</v>
      </c>
      <c r="S278" s="380">
        <v>0</v>
      </c>
      <c r="T278" s="380">
        <v>0</v>
      </c>
      <c r="U278" s="380">
        <v>0</v>
      </c>
      <c r="V278" s="380">
        <v>0</v>
      </c>
      <c r="W278" s="380">
        <v>0</v>
      </c>
      <c r="X278" s="380">
        <v>100</v>
      </c>
      <c r="Y278" s="156" t="s">
        <v>7421</v>
      </c>
    </row>
    <row r="279" spans="1:25" ht="12.75" customHeight="1">
      <c r="A279" s="193">
        <v>278</v>
      </c>
      <c r="B279" s="369">
        <v>42330</v>
      </c>
      <c r="C279" s="372" t="s">
        <v>1321</v>
      </c>
      <c r="D279" s="372" t="s">
        <v>1251</v>
      </c>
      <c r="E279" s="373" t="s">
        <v>1293</v>
      </c>
      <c r="F279" s="373" t="s">
        <v>7101</v>
      </c>
      <c r="G279" s="46"/>
      <c r="H279" s="373" t="s">
        <v>7300</v>
      </c>
      <c r="I279" s="46"/>
      <c r="J279" s="378" t="s">
        <v>1262</v>
      </c>
      <c r="K279" s="372" t="s">
        <v>1256</v>
      </c>
      <c r="L279" s="373" t="s">
        <v>7158</v>
      </c>
      <c r="M279" s="372" t="s">
        <v>1261</v>
      </c>
      <c r="N279" s="380">
        <v>124</v>
      </c>
      <c r="O279" s="47"/>
      <c r="P279" s="380">
        <v>124</v>
      </c>
      <c r="Q279" s="380">
        <v>124</v>
      </c>
      <c r="R279" s="380">
        <v>0</v>
      </c>
      <c r="S279" s="380">
        <v>0</v>
      </c>
      <c r="T279" s="380">
        <v>0</v>
      </c>
      <c r="U279" s="380">
        <v>0</v>
      </c>
      <c r="V279" s="380">
        <v>0</v>
      </c>
      <c r="W279" s="380">
        <v>0</v>
      </c>
      <c r="X279" s="380">
        <v>0</v>
      </c>
      <c r="Y279" s="156" t="s">
        <v>7422</v>
      </c>
    </row>
    <row r="280" spans="1:25" ht="12.75" customHeight="1">
      <c r="A280" s="158">
        <v>279</v>
      </c>
      <c r="B280" s="369">
        <v>42330</v>
      </c>
      <c r="C280" s="372" t="s">
        <v>1321</v>
      </c>
      <c r="D280" s="372" t="s">
        <v>1251</v>
      </c>
      <c r="E280" s="373" t="s">
        <v>1293</v>
      </c>
      <c r="F280" s="373" t="s">
        <v>1349</v>
      </c>
      <c r="G280" s="46"/>
      <c r="H280" s="373" t="s">
        <v>7280</v>
      </c>
      <c r="I280" s="46"/>
      <c r="J280" s="378" t="s">
        <v>1262</v>
      </c>
      <c r="K280" s="372" t="s">
        <v>1256</v>
      </c>
      <c r="L280" s="373" t="s">
        <v>7158</v>
      </c>
      <c r="M280" s="372" t="s">
        <v>1261</v>
      </c>
      <c r="N280" s="380">
        <v>260</v>
      </c>
      <c r="O280" s="47"/>
      <c r="P280" s="380">
        <v>260</v>
      </c>
      <c r="Q280" s="380">
        <v>0</v>
      </c>
      <c r="R280" s="380">
        <v>0</v>
      </c>
      <c r="S280" s="380">
        <v>0</v>
      </c>
      <c r="T280" s="380">
        <v>0</v>
      </c>
      <c r="U280" s="380">
        <v>0</v>
      </c>
      <c r="V280" s="380">
        <v>0</v>
      </c>
      <c r="W280" s="380">
        <v>0</v>
      </c>
      <c r="X280" s="380">
        <v>0</v>
      </c>
      <c r="Y280" s="156" t="s">
        <v>7418</v>
      </c>
    </row>
    <row r="281" spans="1:25" ht="12.75" customHeight="1">
      <c r="A281" s="193">
        <v>280</v>
      </c>
      <c r="B281" s="369">
        <v>42332</v>
      </c>
      <c r="C281" s="365" t="s">
        <v>1289</v>
      </c>
      <c r="D281" s="372" t="s">
        <v>1251</v>
      </c>
      <c r="E281" s="374" t="s">
        <v>1289</v>
      </c>
      <c r="F281" s="376" t="s">
        <v>7231</v>
      </c>
      <c r="G281" s="46"/>
      <c r="H281" s="376" t="s">
        <v>7350</v>
      </c>
      <c r="I281" s="46"/>
      <c r="J281" s="376" t="s">
        <v>7169</v>
      </c>
      <c r="K281" s="372" t="s">
        <v>1256</v>
      </c>
      <c r="L281" s="374" t="s">
        <v>7158</v>
      </c>
      <c r="M281" s="372" t="s">
        <v>1261</v>
      </c>
      <c r="N281" s="381">
        <v>193</v>
      </c>
      <c r="O281" s="47"/>
      <c r="P281" s="382">
        <v>0</v>
      </c>
      <c r="Q281" s="382">
        <v>0</v>
      </c>
      <c r="R281" s="382">
        <v>0</v>
      </c>
      <c r="S281" s="382">
        <v>0</v>
      </c>
      <c r="T281" s="382">
        <v>193</v>
      </c>
      <c r="U281" s="382">
        <v>0</v>
      </c>
      <c r="V281" s="382">
        <v>0</v>
      </c>
      <c r="W281" s="382">
        <v>0</v>
      </c>
      <c r="X281" s="382">
        <v>0</v>
      </c>
      <c r="Y281" s="382"/>
    </row>
    <row r="282" spans="1:25" ht="12.75" customHeight="1">
      <c r="A282" s="158">
        <v>281</v>
      </c>
      <c r="B282" s="369">
        <v>42334</v>
      </c>
      <c r="C282" s="365" t="s">
        <v>1289</v>
      </c>
      <c r="D282" s="372" t="s">
        <v>1251</v>
      </c>
      <c r="E282" s="374" t="s">
        <v>1289</v>
      </c>
      <c r="F282" s="376" t="s">
        <v>7108</v>
      </c>
      <c r="G282" s="46"/>
      <c r="H282" s="376" t="s">
        <v>7109</v>
      </c>
      <c r="I282" s="46"/>
      <c r="J282" s="376" t="s">
        <v>7168</v>
      </c>
      <c r="K282" s="372" t="s">
        <v>1256</v>
      </c>
      <c r="L282" s="374" t="s">
        <v>7158</v>
      </c>
      <c r="M282" s="372" t="s">
        <v>1261</v>
      </c>
      <c r="N282" s="381">
        <v>25</v>
      </c>
      <c r="O282" s="47"/>
      <c r="P282" s="381">
        <v>25</v>
      </c>
      <c r="Q282" s="382">
        <v>0</v>
      </c>
      <c r="R282" s="382">
        <v>0</v>
      </c>
      <c r="S282" s="382">
        <v>0</v>
      </c>
      <c r="T282" s="382">
        <v>0</v>
      </c>
      <c r="U282" s="382">
        <v>0</v>
      </c>
      <c r="V282" s="382">
        <v>0</v>
      </c>
      <c r="W282" s="382">
        <v>0</v>
      </c>
      <c r="X282" s="382">
        <v>0</v>
      </c>
      <c r="Y282" s="382"/>
    </row>
    <row r="283" spans="1:25" ht="12.75" customHeight="1">
      <c r="A283" s="193">
        <v>282</v>
      </c>
      <c r="B283" s="369">
        <v>42334</v>
      </c>
      <c r="C283" s="372" t="s">
        <v>1337</v>
      </c>
      <c r="D283" s="372" t="s">
        <v>1250</v>
      </c>
      <c r="E283" s="374" t="s">
        <v>1337</v>
      </c>
      <c r="F283" s="374" t="s">
        <v>7095</v>
      </c>
      <c r="G283" s="46"/>
      <c r="H283" s="374" t="s">
        <v>7103</v>
      </c>
      <c r="I283" s="46"/>
      <c r="J283" s="374"/>
      <c r="K283" s="372" t="s">
        <v>1256</v>
      </c>
      <c r="L283" s="379" t="s">
        <v>7159</v>
      </c>
      <c r="M283" s="372" t="s">
        <v>7125</v>
      </c>
      <c r="N283" s="383">
        <v>200</v>
      </c>
      <c r="O283" s="91">
        <v>900</v>
      </c>
      <c r="P283" s="384"/>
      <c r="Q283" s="384"/>
      <c r="R283" s="384"/>
      <c r="S283" s="384"/>
      <c r="T283" s="384"/>
      <c r="U283" s="384"/>
      <c r="V283" s="384"/>
      <c r="W283" s="384"/>
      <c r="X283" s="384"/>
      <c r="Y283" s="382"/>
    </row>
    <row r="284" spans="1:25" ht="12.75" customHeight="1">
      <c r="A284" s="193">
        <v>283</v>
      </c>
      <c r="B284" s="369">
        <v>42334</v>
      </c>
      <c r="C284" s="372" t="s">
        <v>1337</v>
      </c>
      <c r="D284" s="372" t="s">
        <v>1250</v>
      </c>
      <c r="E284" s="374" t="s">
        <v>1337</v>
      </c>
      <c r="F284" s="374" t="s">
        <v>7104</v>
      </c>
      <c r="G284" s="46"/>
      <c r="H284" s="374" t="s">
        <v>7325</v>
      </c>
      <c r="I284" s="46"/>
      <c r="J284" s="374"/>
      <c r="K284" s="372" t="s">
        <v>1256</v>
      </c>
      <c r="L284" s="379" t="s">
        <v>7159</v>
      </c>
      <c r="M284" s="372" t="s">
        <v>7125</v>
      </c>
      <c r="N284" s="383">
        <v>361</v>
      </c>
      <c r="O284" s="91">
        <v>600</v>
      </c>
      <c r="P284" s="384"/>
      <c r="Q284" s="384"/>
      <c r="R284" s="384"/>
      <c r="S284" s="384"/>
      <c r="T284" s="384"/>
      <c r="U284" s="384"/>
      <c r="V284" s="384"/>
      <c r="W284" s="384"/>
      <c r="X284" s="384"/>
      <c r="Y284" s="382"/>
    </row>
    <row r="285" spans="1:25" ht="12.75" customHeight="1">
      <c r="A285" s="158">
        <v>284</v>
      </c>
      <c r="B285" s="369">
        <v>42334</v>
      </c>
      <c r="C285" s="372" t="s">
        <v>1268</v>
      </c>
      <c r="D285" s="372" t="s">
        <v>1248</v>
      </c>
      <c r="E285" s="374" t="s">
        <v>1268</v>
      </c>
      <c r="F285" s="374" t="s">
        <v>7087</v>
      </c>
      <c r="G285" s="46"/>
      <c r="H285" s="374" t="s">
        <v>7088</v>
      </c>
      <c r="I285" s="46"/>
      <c r="J285" s="374"/>
      <c r="K285" s="372" t="s">
        <v>1256</v>
      </c>
      <c r="L285" s="374" t="s">
        <v>7158</v>
      </c>
      <c r="M285" s="372" t="s">
        <v>7125</v>
      </c>
      <c r="N285" s="382">
        <v>15</v>
      </c>
      <c r="O285" s="47"/>
      <c r="P285" s="382">
        <v>0</v>
      </c>
      <c r="Q285" s="382">
        <v>0</v>
      </c>
      <c r="R285" s="382">
        <v>0</v>
      </c>
      <c r="S285" s="382">
        <v>15</v>
      </c>
      <c r="T285" s="382">
        <v>0</v>
      </c>
      <c r="U285" s="382">
        <v>0</v>
      </c>
      <c r="V285" s="382">
        <v>0</v>
      </c>
      <c r="W285" s="382">
        <v>0</v>
      </c>
      <c r="X285" s="382">
        <v>0</v>
      </c>
      <c r="Y285" s="382"/>
    </row>
    <row r="286" spans="1:25" ht="12.75" customHeight="1">
      <c r="A286" s="193">
        <v>285</v>
      </c>
      <c r="B286" s="369">
        <v>42334</v>
      </c>
      <c r="C286" s="372" t="s">
        <v>1304</v>
      </c>
      <c r="D286" s="372" t="s">
        <v>1250</v>
      </c>
      <c r="E286" s="374" t="s">
        <v>1304</v>
      </c>
      <c r="F286" s="374" t="s">
        <v>1347</v>
      </c>
      <c r="G286" s="46"/>
      <c r="H286" s="374" t="s">
        <v>7110</v>
      </c>
      <c r="I286" s="46"/>
      <c r="J286" s="374"/>
      <c r="K286" s="372" t="s">
        <v>1256</v>
      </c>
      <c r="L286" s="374" t="s">
        <v>7158</v>
      </c>
      <c r="M286" s="372" t="s">
        <v>1261</v>
      </c>
      <c r="N286" s="382">
        <v>54</v>
      </c>
      <c r="O286" s="47"/>
      <c r="P286" s="382">
        <v>0</v>
      </c>
      <c r="Q286" s="382">
        <v>0</v>
      </c>
      <c r="R286" s="382">
        <v>0</v>
      </c>
      <c r="S286" s="382">
        <v>0</v>
      </c>
      <c r="T286" s="382">
        <v>0</v>
      </c>
      <c r="U286" s="382">
        <v>54</v>
      </c>
      <c r="V286" s="382">
        <v>0</v>
      </c>
      <c r="W286" s="382">
        <v>0</v>
      </c>
      <c r="X286" s="382">
        <v>0</v>
      </c>
      <c r="Y286" s="382"/>
    </row>
    <row r="287" spans="1:25" ht="12.75" customHeight="1">
      <c r="A287" s="193">
        <v>286</v>
      </c>
      <c r="B287" s="369">
        <v>42334</v>
      </c>
      <c r="C287" s="372" t="s">
        <v>1304</v>
      </c>
      <c r="D287" s="372" t="s">
        <v>1250</v>
      </c>
      <c r="E287" s="374" t="s">
        <v>1304</v>
      </c>
      <c r="F287" s="374" t="s">
        <v>1347</v>
      </c>
      <c r="G287" s="46"/>
      <c r="H287" s="374" t="s">
        <v>1348</v>
      </c>
      <c r="I287" s="46"/>
      <c r="J287" s="374"/>
      <c r="K287" s="372" t="s">
        <v>1256</v>
      </c>
      <c r="L287" s="374" t="s">
        <v>7158</v>
      </c>
      <c r="M287" s="372" t="s">
        <v>1261</v>
      </c>
      <c r="N287" s="382">
        <v>399</v>
      </c>
      <c r="O287" s="47"/>
      <c r="P287" s="382">
        <v>0</v>
      </c>
      <c r="Q287" s="382">
        <v>0</v>
      </c>
      <c r="R287" s="382">
        <v>0</v>
      </c>
      <c r="S287" s="382">
        <v>0</v>
      </c>
      <c r="T287" s="382">
        <v>0</v>
      </c>
      <c r="U287" s="382">
        <v>399</v>
      </c>
      <c r="V287" s="382">
        <v>0</v>
      </c>
      <c r="W287" s="382">
        <v>0</v>
      </c>
      <c r="X287" s="382">
        <v>0</v>
      </c>
      <c r="Y287" s="382"/>
    </row>
    <row r="288" spans="1:25" ht="12.75" customHeight="1">
      <c r="A288" s="158">
        <v>287</v>
      </c>
      <c r="B288" s="369">
        <v>42334</v>
      </c>
      <c r="C288" s="372" t="s">
        <v>1309</v>
      </c>
      <c r="D288" s="372" t="s">
        <v>1248</v>
      </c>
      <c r="E288" s="374" t="s">
        <v>1309</v>
      </c>
      <c r="F288" s="374" t="s">
        <v>7082</v>
      </c>
      <c r="G288" s="46"/>
      <c r="H288" s="374" t="s">
        <v>7084</v>
      </c>
      <c r="I288" s="46"/>
      <c r="J288" s="374"/>
      <c r="K288" s="372" t="s">
        <v>1256</v>
      </c>
      <c r="L288" s="374" t="s">
        <v>7158</v>
      </c>
      <c r="M288" s="372" t="s">
        <v>1261</v>
      </c>
      <c r="N288" s="382">
        <v>13</v>
      </c>
      <c r="O288" s="47"/>
      <c r="P288" s="382">
        <v>0</v>
      </c>
      <c r="Q288" s="382">
        <v>0</v>
      </c>
      <c r="R288" s="382">
        <v>0</v>
      </c>
      <c r="S288" s="382">
        <v>0</v>
      </c>
      <c r="T288" s="382">
        <v>0</v>
      </c>
      <c r="U288" s="382">
        <v>13</v>
      </c>
      <c r="V288" s="382">
        <v>0</v>
      </c>
      <c r="W288" s="382">
        <v>0</v>
      </c>
      <c r="X288" s="382">
        <v>0</v>
      </c>
      <c r="Y288" s="382"/>
    </row>
    <row r="289" spans="1:25" ht="12.75" customHeight="1">
      <c r="A289" s="193">
        <v>288</v>
      </c>
      <c r="B289" s="369">
        <v>42334</v>
      </c>
      <c r="C289" s="372" t="s">
        <v>1309</v>
      </c>
      <c r="D289" s="372" t="s">
        <v>1248</v>
      </c>
      <c r="E289" s="374" t="s">
        <v>1309</v>
      </c>
      <c r="F289" s="374" t="s">
        <v>7095</v>
      </c>
      <c r="G289" s="46"/>
      <c r="H289" s="374" t="s">
        <v>7103</v>
      </c>
      <c r="I289" s="46"/>
      <c r="J289" s="374"/>
      <c r="K289" s="372" t="s">
        <v>1256</v>
      </c>
      <c r="L289" s="379" t="s">
        <v>7159</v>
      </c>
      <c r="M289" s="372"/>
      <c r="N289" s="383">
        <v>426</v>
      </c>
      <c r="O289" s="91">
        <v>400</v>
      </c>
      <c r="P289" s="384"/>
      <c r="Q289" s="384"/>
      <c r="R289" s="384"/>
      <c r="S289" s="384"/>
      <c r="T289" s="384"/>
      <c r="U289" s="384"/>
      <c r="V289" s="384"/>
      <c r="W289" s="384"/>
      <c r="X289" s="384"/>
      <c r="Y289" s="382"/>
    </row>
    <row r="290" spans="1:25" ht="12.75" customHeight="1">
      <c r="A290" s="158">
        <v>289</v>
      </c>
      <c r="B290" s="369">
        <v>42334</v>
      </c>
      <c r="C290" s="372" t="s">
        <v>1309</v>
      </c>
      <c r="D290" s="372" t="s">
        <v>1248</v>
      </c>
      <c r="E290" s="374" t="s">
        <v>1309</v>
      </c>
      <c r="F290" s="374" t="s">
        <v>7085</v>
      </c>
      <c r="G290" s="46"/>
      <c r="H290" s="374" t="s">
        <v>7092</v>
      </c>
      <c r="I290" s="46"/>
      <c r="J290" s="374"/>
      <c r="K290" s="372" t="s">
        <v>1256</v>
      </c>
      <c r="L290" s="379" t="s">
        <v>7159</v>
      </c>
      <c r="M290" s="372"/>
      <c r="N290" s="383">
        <v>400</v>
      </c>
      <c r="O290" s="91">
        <v>400</v>
      </c>
      <c r="P290" s="384"/>
      <c r="Q290" s="384"/>
      <c r="R290" s="384"/>
      <c r="S290" s="384"/>
      <c r="T290" s="384"/>
      <c r="U290" s="384"/>
      <c r="V290" s="384"/>
      <c r="W290" s="384"/>
      <c r="X290" s="384"/>
      <c r="Y290" s="382"/>
    </row>
    <row r="291" spans="1:25" ht="12.75" customHeight="1">
      <c r="A291" s="193">
        <v>290</v>
      </c>
      <c r="B291" s="369">
        <v>42334</v>
      </c>
      <c r="C291" s="372" t="s">
        <v>1309</v>
      </c>
      <c r="D291" s="372" t="s">
        <v>1248</v>
      </c>
      <c r="E291" s="374" t="s">
        <v>1309</v>
      </c>
      <c r="F291" s="374" t="s">
        <v>7085</v>
      </c>
      <c r="G291" s="46"/>
      <c r="H291" s="374" t="s">
        <v>7092</v>
      </c>
      <c r="I291" s="46"/>
      <c r="J291" s="374"/>
      <c r="K291" s="372" t="s">
        <v>1256</v>
      </c>
      <c r="L291" s="374" t="s">
        <v>7158</v>
      </c>
      <c r="M291" s="372" t="s">
        <v>7125</v>
      </c>
      <c r="N291" s="382">
        <v>401</v>
      </c>
      <c r="O291" s="47"/>
      <c r="P291" s="382">
        <v>401</v>
      </c>
      <c r="Q291" s="382">
        <v>0</v>
      </c>
      <c r="R291" s="382">
        <v>0</v>
      </c>
      <c r="S291" s="382">
        <v>0</v>
      </c>
      <c r="T291" s="382">
        <v>0</v>
      </c>
      <c r="U291" s="382">
        <v>0</v>
      </c>
      <c r="V291" s="382">
        <v>0</v>
      </c>
      <c r="W291" s="382">
        <v>0</v>
      </c>
      <c r="X291" s="382">
        <v>0</v>
      </c>
      <c r="Y291" s="382"/>
    </row>
    <row r="292" spans="1:25" ht="12.75" customHeight="1">
      <c r="A292" s="426">
        <v>291</v>
      </c>
      <c r="B292" s="195">
        <v>42334</v>
      </c>
      <c r="C292" s="372" t="s">
        <v>1309</v>
      </c>
      <c r="D292" s="372" t="s">
        <v>1248</v>
      </c>
      <c r="E292" s="374" t="s">
        <v>1309</v>
      </c>
      <c r="F292" s="374" t="s">
        <v>7085</v>
      </c>
      <c r="G292" s="46"/>
      <c r="H292" s="374" t="s">
        <v>7092</v>
      </c>
      <c r="I292" s="46"/>
      <c r="J292" s="374"/>
      <c r="K292" s="372" t="s">
        <v>1256</v>
      </c>
      <c r="L292" s="374" t="s">
        <v>7158</v>
      </c>
      <c r="M292" s="372" t="s">
        <v>7125</v>
      </c>
      <c r="N292" s="382">
        <v>623</v>
      </c>
      <c r="O292" s="47"/>
      <c r="P292" s="382">
        <v>0</v>
      </c>
      <c r="Q292" s="382">
        <v>0</v>
      </c>
      <c r="R292" s="382">
        <v>0</v>
      </c>
      <c r="S292" s="382">
        <v>0</v>
      </c>
      <c r="T292" s="382">
        <v>0</v>
      </c>
      <c r="U292" s="382">
        <v>623</v>
      </c>
      <c r="V292" s="382">
        <v>0</v>
      </c>
      <c r="W292" s="382">
        <v>0</v>
      </c>
      <c r="X292" s="382">
        <v>0</v>
      </c>
      <c r="Y292" s="382"/>
    </row>
    <row r="293" spans="1:25" ht="12.75" customHeight="1">
      <c r="A293" s="158">
        <v>292</v>
      </c>
      <c r="B293" s="428">
        <v>42343</v>
      </c>
      <c r="C293" s="387" t="s">
        <v>1321</v>
      </c>
      <c r="D293" s="372" t="s">
        <v>1251</v>
      </c>
      <c r="E293" s="388" t="s">
        <v>1293</v>
      </c>
      <c r="F293" s="389" t="s">
        <v>7101</v>
      </c>
      <c r="G293" s="46"/>
      <c r="H293" s="390" t="s">
        <v>7300</v>
      </c>
      <c r="I293" s="46"/>
      <c r="J293" s="391" t="s">
        <v>1262</v>
      </c>
      <c r="K293" s="372" t="s">
        <v>1256</v>
      </c>
      <c r="L293" s="372" t="s">
        <v>7158</v>
      </c>
      <c r="M293" s="372" t="s">
        <v>1261</v>
      </c>
      <c r="N293" s="392">
        <v>124</v>
      </c>
      <c r="O293" s="47"/>
      <c r="P293" s="47">
        <v>124</v>
      </c>
      <c r="Q293" s="47">
        <v>124</v>
      </c>
      <c r="R293" s="47">
        <v>0</v>
      </c>
      <c r="S293" s="47">
        <v>0</v>
      </c>
      <c r="T293" s="47">
        <v>0</v>
      </c>
      <c r="U293" s="47">
        <v>0</v>
      </c>
      <c r="V293" s="47">
        <v>0</v>
      </c>
      <c r="W293" s="47">
        <v>0</v>
      </c>
      <c r="X293" s="47">
        <v>0</v>
      </c>
      <c r="Y293" s="393" t="s">
        <v>7422</v>
      </c>
    </row>
    <row r="294" spans="1:25" ht="12.75" customHeight="1">
      <c r="A294" s="426">
        <v>293</v>
      </c>
      <c r="B294" s="369">
        <v>42345</v>
      </c>
      <c r="C294" s="376" t="s">
        <v>1289</v>
      </c>
      <c r="D294" s="416" t="s">
        <v>1251</v>
      </c>
      <c r="E294" s="374" t="s">
        <v>1289</v>
      </c>
      <c r="F294" s="376" t="s">
        <v>7085</v>
      </c>
      <c r="G294" s="46"/>
      <c r="H294" s="376" t="s">
        <v>7086</v>
      </c>
      <c r="I294" s="46"/>
      <c r="J294" s="374"/>
      <c r="K294" s="372" t="s">
        <v>1256</v>
      </c>
      <c r="L294" s="372" t="s">
        <v>7158</v>
      </c>
      <c r="M294" s="410" t="s">
        <v>1261</v>
      </c>
      <c r="N294" s="399">
        <v>177</v>
      </c>
      <c r="O294" s="47"/>
      <c r="P294" s="425">
        <v>0</v>
      </c>
      <c r="Q294" s="47">
        <v>0</v>
      </c>
      <c r="R294" s="47">
        <v>0</v>
      </c>
      <c r="S294" s="47">
        <v>0</v>
      </c>
      <c r="T294" s="425">
        <v>177</v>
      </c>
      <c r="U294" s="47">
        <v>0</v>
      </c>
      <c r="V294" s="47">
        <v>0</v>
      </c>
      <c r="W294" s="47">
        <v>0</v>
      </c>
      <c r="X294" s="47">
        <v>0</v>
      </c>
      <c r="Y294" s="376" t="s">
        <v>7258</v>
      </c>
    </row>
    <row r="295" spans="1:25" s="414" customFormat="1" ht="12.75" customHeight="1">
      <c r="A295" s="426">
        <v>294</v>
      </c>
      <c r="B295" s="421">
        <v>42345</v>
      </c>
      <c r="C295" s="376" t="s">
        <v>1289</v>
      </c>
      <c r="D295" s="416" t="s">
        <v>1251</v>
      </c>
      <c r="E295" s="374" t="s">
        <v>1289</v>
      </c>
      <c r="F295" s="376" t="s">
        <v>1347</v>
      </c>
      <c r="G295" s="46"/>
      <c r="H295" s="376" t="s">
        <v>7091</v>
      </c>
      <c r="I295" s="46"/>
      <c r="J295" s="374"/>
      <c r="K295" s="427" t="s">
        <v>1256</v>
      </c>
      <c r="L295" s="427" t="s">
        <v>7158</v>
      </c>
      <c r="M295" s="427" t="s">
        <v>1261</v>
      </c>
      <c r="N295" s="399">
        <v>25</v>
      </c>
      <c r="O295" s="47"/>
      <c r="P295" s="425">
        <v>25</v>
      </c>
      <c r="Q295" s="47">
        <v>0</v>
      </c>
      <c r="R295" s="47">
        <v>0</v>
      </c>
      <c r="S295" s="47">
        <v>0</v>
      </c>
      <c r="T295" s="425">
        <v>0</v>
      </c>
      <c r="U295" s="47">
        <v>0</v>
      </c>
      <c r="V295" s="47">
        <v>0</v>
      </c>
      <c r="W295" s="47">
        <v>0</v>
      </c>
      <c r="X295" s="47">
        <v>0</v>
      </c>
      <c r="Y295" s="397"/>
    </row>
    <row r="296" spans="1:25" ht="12.75" customHeight="1">
      <c r="A296" s="426">
        <v>295</v>
      </c>
      <c r="B296" s="369">
        <v>42346</v>
      </c>
      <c r="C296" s="376" t="s">
        <v>1289</v>
      </c>
      <c r="D296" s="416" t="s">
        <v>1251</v>
      </c>
      <c r="E296" s="376" t="s">
        <v>1289</v>
      </c>
      <c r="F296" s="376" t="s">
        <v>7101</v>
      </c>
      <c r="G296" s="417"/>
      <c r="H296" s="376" t="s">
        <v>7214</v>
      </c>
      <c r="I296" s="417"/>
      <c r="J296" s="376"/>
      <c r="K296" s="416" t="s">
        <v>1256</v>
      </c>
      <c r="L296" s="416" t="s">
        <v>7158</v>
      </c>
      <c r="M296" s="416" t="s">
        <v>1261</v>
      </c>
      <c r="N296" s="399">
        <v>150</v>
      </c>
      <c r="O296" s="419"/>
      <c r="P296" s="425">
        <v>0</v>
      </c>
      <c r="Q296" s="419">
        <v>0</v>
      </c>
      <c r="R296" s="419">
        <v>0</v>
      </c>
      <c r="S296" s="419">
        <v>0</v>
      </c>
      <c r="T296" s="425">
        <v>150</v>
      </c>
      <c r="U296" s="419">
        <v>0</v>
      </c>
      <c r="V296" s="419">
        <v>0</v>
      </c>
      <c r="W296" s="419">
        <v>0</v>
      </c>
      <c r="X296" s="419">
        <v>0</v>
      </c>
      <c r="Y296" s="376" t="s">
        <v>7258</v>
      </c>
    </row>
    <row r="297" spans="1:25" ht="12.75" customHeight="1">
      <c r="A297" s="158">
        <v>296</v>
      </c>
      <c r="B297" s="369">
        <v>42346</v>
      </c>
      <c r="C297" s="376" t="s">
        <v>1289</v>
      </c>
      <c r="D297" s="416" t="s">
        <v>1251</v>
      </c>
      <c r="E297" s="374" t="s">
        <v>1289</v>
      </c>
      <c r="F297" s="416" t="s">
        <v>7085</v>
      </c>
      <c r="G297" s="46"/>
      <c r="H297" s="376" t="s">
        <v>7092</v>
      </c>
      <c r="I297" s="46"/>
      <c r="J297" s="374"/>
      <c r="K297" s="372" t="s">
        <v>1256</v>
      </c>
      <c r="L297" s="372" t="s">
        <v>7158</v>
      </c>
      <c r="M297" s="410" t="s">
        <v>1261</v>
      </c>
      <c r="N297" s="399">
        <v>150</v>
      </c>
      <c r="O297" s="47"/>
      <c r="P297" s="425">
        <v>0</v>
      </c>
      <c r="Q297" s="47">
        <v>0</v>
      </c>
      <c r="R297" s="47">
        <v>0</v>
      </c>
      <c r="S297" s="47">
        <v>0</v>
      </c>
      <c r="T297" s="425">
        <v>150</v>
      </c>
      <c r="U297" s="47">
        <v>0</v>
      </c>
      <c r="V297" s="47">
        <v>0</v>
      </c>
      <c r="W297" s="47">
        <v>0</v>
      </c>
      <c r="X297" s="47">
        <v>0</v>
      </c>
      <c r="Y297" s="376" t="s">
        <v>7258</v>
      </c>
    </row>
    <row r="298" spans="1:25" s="420" customFormat="1" ht="12.75" customHeight="1">
      <c r="A298" s="426">
        <v>297</v>
      </c>
      <c r="B298" s="421">
        <v>42346</v>
      </c>
      <c r="C298" s="416" t="s">
        <v>1289</v>
      </c>
      <c r="D298" s="416" t="s">
        <v>1251</v>
      </c>
      <c r="E298" s="427" t="s">
        <v>1289</v>
      </c>
      <c r="F298" s="424" t="s">
        <v>7231</v>
      </c>
      <c r="G298" s="46"/>
      <c r="H298" s="424" t="s">
        <v>7255</v>
      </c>
      <c r="I298" s="46"/>
      <c r="J298" s="427"/>
      <c r="K298" s="427" t="s">
        <v>1256</v>
      </c>
      <c r="L298" s="427" t="s">
        <v>7158</v>
      </c>
      <c r="M298" s="427" t="s">
        <v>1261</v>
      </c>
      <c r="N298" s="425">
        <v>200</v>
      </c>
      <c r="O298" s="47"/>
      <c r="P298" s="425">
        <v>0</v>
      </c>
      <c r="Q298" s="47">
        <v>0</v>
      </c>
      <c r="R298" s="47">
        <v>0</v>
      </c>
      <c r="S298" s="47">
        <v>0</v>
      </c>
      <c r="T298" s="425">
        <v>200</v>
      </c>
      <c r="U298" s="47">
        <v>0</v>
      </c>
      <c r="V298" s="47">
        <v>0</v>
      </c>
      <c r="W298" s="47">
        <v>0</v>
      </c>
      <c r="X298" s="47">
        <v>0</v>
      </c>
      <c r="Y298" s="416" t="s">
        <v>7258</v>
      </c>
    </row>
    <row r="299" spans="1:25" ht="12.75" customHeight="1">
      <c r="A299" s="426">
        <v>298</v>
      </c>
      <c r="B299" s="403">
        <v>42346</v>
      </c>
      <c r="C299" s="416" t="s">
        <v>1289</v>
      </c>
      <c r="D299" s="405" t="s">
        <v>1251</v>
      </c>
      <c r="E299" s="427" t="s">
        <v>1289</v>
      </c>
      <c r="F299" s="424" t="s">
        <v>7231</v>
      </c>
      <c r="G299" s="46"/>
      <c r="H299" s="424" t="s">
        <v>7251</v>
      </c>
      <c r="I299" s="46"/>
      <c r="J299" s="427"/>
      <c r="K299" s="410" t="s">
        <v>1256</v>
      </c>
      <c r="L299" s="410" t="s">
        <v>7158</v>
      </c>
      <c r="M299" s="410" t="s">
        <v>1261</v>
      </c>
      <c r="N299" s="425">
        <v>150</v>
      </c>
      <c r="O299" s="47"/>
      <c r="P299" s="411">
        <v>0</v>
      </c>
      <c r="Q299" s="47">
        <v>0</v>
      </c>
      <c r="R299" s="47">
        <v>0</v>
      </c>
      <c r="S299" s="47">
        <v>0</v>
      </c>
      <c r="T299" s="412">
        <v>150</v>
      </c>
      <c r="U299" s="47">
        <v>0</v>
      </c>
      <c r="V299" s="47">
        <v>0</v>
      </c>
      <c r="W299" s="47">
        <v>0</v>
      </c>
      <c r="X299" s="47">
        <v>0</v>
      </c>
      <c r="Y299" s="416" t="s">
        <v>7258</v>
      </c>
    </row>
    <row r="300" spans="1:25" ht="12.75" customHeight="1">
      <c r="A300" s="426">
        <v>299</v>
      </c>
      <c r="B300" s="403">
        <v>42348</v>
      </c>
      <c r="C300" s="405" t="s">
        <v>1289</v>
      </c>
      <c r="D300" s="405" t="s">
        <v>1251</v>
      </c>
      <c r="E300" s="407" t="s">
        <v>1289</v>
      </c>
      <c r="F300" s="406" t="s">
        <v>7085</v>
      </c>
      <c r="G300" s="46"/>
      <c r="H300" s="408" t="s">
        <v>7092</v>
      </c>
      <c r="I300" s="46"/>
      <c r="J300" s="372"/>
      <c r="K300" s="410" t="s">
        <v>1256</v>
      </c>
      <c r="L300" s="410" t="s">
        <v>7158</v>
      </c>
      <c r="M300" s="410" t="s">
        <v>1261</v>
      </c>
      <c r="N300" s="409">
        <v>153</v>
      </c>
      <c r="O300" s="47"/>
      <c r="P300" s="411">
        <v>0</v>
      </c>
      <c r="Q300" s="47">
        <v>0</v>
      </c>
      <c r="R300" s="47">
        <v>0</v>
      </c>
      <c r="S300" s="47">
        <v>0</v>
      </c>
      <c r="T300" s="412">
        <v>153</v>
      </c>
      <c r="U300" s="47">
        <v>0</v>
      </c>
      <c r="V300" s="47">
        <v>0</v>
      </c>
      <c r="W300" s="47">
        <v>0</v>
      </c>
      <c r="X300" s="47">
        <v>0</v>
      </c>
      <c r="Y300" s="416" t="s">
        <v>7258</v>
      </c>
    </row>
    <row r="301" spans="1:25" ht="12.75" customHeight="1">
      <c r="A301" s="158">
        <v>300</v>
      </c>
      <c r="B301" s="403">
        <v>42348</v>
      </c>
      <c r="C301" s="405" t="s">
        <v>1289</v>
      </c>
      <c r="D301" s="405" t="s">
        <v>1251</v>
      </c>
      <c r="E301" s="407" t="s">
        <v>1289</v>
      </c>
      <c r="F301" s="406" t="s">
        <v>7231</v>
      </c>
      <c r="G301" s="46"/>
      <c r="H301" s="408" t="s">
        <v>7251</v>
      </c>
      <c r="I301" s="46"/>
      <c r="J301" s="372"/>
      <c r="K301" s="410" t="s">
        <v>1256</v>
      </c>
      <c r="L301" s="410" t="s">
        <v>7158</v>
      </c>
      <c r="M301" s="410" t="s">
        <v>1261</v>
      </c>
      <c r="N301" s="409">
        <v>207</v>
      </c>
      <c r="O301" s="47"/>
      <c r="P301" s="411">
        <v>0</v>
      </c>
      <c r="Q301" s="47">
        <v>0</v>
      </c>
      <c r="R301" s="47">
        <v>0</v>
      </c>
      <c r="S301" s="47">
        <v>0</v>
      </c>
      <c r="T301" s="412">
        <v>207</v>
      </c>
      <c r="U301" s="47">
        <v>0</v>
      </c>
      <c r="V301" s="47">
        <v>0</v>
      </c>
      <c r="W301" s="47">
        <v>0</v>
      </c>
      <c r="X301" s="47">
        <v>0</v>
      </c>
      <c r="Y301" s="416" t="s">
        <v>7258</v>
      </c>
    </row>
    <row r="302" spans="1:25" ht="12.75" customHeight="1">
      <c r="A302" s="426">
        <v>301</v>
      </c>
      <c r="B302" s="403">
        <v>42351</v>
      </c>
      <c r="C302" s="404" t="s">
        <v>1321</v>
      </c>
      <c r="D302" s="427" t="s">
        <v>1251</v>
      </c>
      <c r="E302" s="404" t="s">
        <v>1340</v>
      </c>
      <c r="F302" s="402" t="s">
        <v>7101</v>
      </c>
      <c r="G302" s="46"/>
      <c r="H302" s="402" t="s">
        <v>7122</v>
      </c>
      <c r="I302" s="46"/>
      <c r="J302" s="400" t="s">
        <v>7172</v>
      </c>
      <c r="K302" s="410" t="s">
        <v>1256</v>
      </c>
      <c r="L302" s="410" t="s">
        <v>7158</v>
      </c>
      <c r="M302" s="410" t="s">
        <v>1261</v>
      </c>
      <c r="N302" s="438">
        <v>121</v>
      </c>
      <c r="O302" s="47"/>
      <c r="P302" s="47">
        <v>0</v>
      </c>
      <c r="Q302" s="47">
        <v>0</v>
      </c>
      <c r="R302" s="47">
        <v>0</v>
      </c>
      <c r="S302" s="47">
        <v>0</v>
      </c>
      <c r="T302" s="47">
        <v>0</v>
      </c>
      <c r="U302" s="47">
        <v>0</v>
      </c>
      <c r="V302" s="47">
        <v>0</v>
      </c>
      <c r="W302" s="47">
        <v>0</v>
      </c>
      <c r="X302" s="192">
        <v>121</v>
      </c>
      <c r="Y302" s="404" t="s">
        <v>7434</v>
      </c>
    </row>
    <row r="303" spans="1:25" ht="12.75" customHeight="1">
      <c r="A303" s="426">
        <v>302</v>
      </c>
      <c r="B303" s="403">
        <v>42351</v>
      </c>
      <c r="C303" s="404" t="s">
        <v>1321</v>
      </c>
      <c r="D303" s="427" t="s">
        <v>1251</v>
      </c>
      <c r="E303" s="404" t="s">
        <v>1340</v>
      </c>
      <c r="F303" s="402" t="s">
        <v>7101</v>
      </c>
      <c r="G303" s="46"/>
      <c r="H303" s="402" t="s">
        <v>7122</v>
      </c>
      <c r="I303" s="46"/>
      <c r="J303" s="400" t="s">
        <v>1262</v>
      </c>
      <c r="K303" s="410" t="s">
        <v>1256</v>
      </c>
      <c r="L303" s="410" t="s">
        <v>7158</v>
      </c>
      <c r="M303" s="410" t="s">
        <v>1261</v>
      </c>
      <c r="N303" s="438">
        <v>105</v>
      </c>
      <c r="O303" s="47"/>
      <c r="P303" s="47">
        <v>0</v>
      </c>
      <c r="Q303" s="47">
        <v>0</v>
      </c>
      <c r="R303" s="47">
        <v>0</v>
      </c>
      <c r="S303" s="47">
        <v>0</v>
      </c>
      <c r="T303" s="47">
        <v>0</v>
      </c>
      <c r="U303" s="47">
        <v>0</v>
      </c>
      <c r="V303" s="47">
        <v>0</v>
      </c>
      <c r="W303" s="47">
        <v>0</v>
      </c>
      <c r="X303" s="192">
        <v>105</v>
      </c>
      <c r="Y303" s="404" t="s">
        <v>7434</v>
      </c>
    </row>
    <row r="304" spans="1:25" ht="12.75" customHeight="1">
      <c r="A304" s="426">
        <v>303</v>
      </c>
      <c r="B304" s="403">
        <v>42352</v>
      </c>
      <c r="C304" s="404" t="s">
        <v>1321</v>
      </c>
      <c r="D304" s="427" t="s">
        <v>1251</v>
      </c>
      <c r="E304" s="404" t="s">
        <v>7385</v>
      </c>
      <c r="F304" s="402" t="s">
        <v>7085</v>
      </c>
      <c r="G304" s="46"/>
      <c r="H304" s="402" t="s">
        <v>7302</v>
      </c>
      <c r="I304" s="46"/>
      <c r="J304" s="400" t="s">
        <v>7169</v>
      </c>
      <c r="K304" s="410" t="s">
        <v>1256</v>
      </c>
      <c r="L304" s="410" t="s">
        <v>7158</v>
      </c>
      <c r="M304" s="410" t="s">
        <v>1261</v>
      </c>
      <c r="N304" s="398">
        <v>102</v>
      </c>
      <c r="O304" s="47"/>
      <c r="P304" s="47">
        <v>0</v>
      </c>
      <c r="Q304" s="47">
        <v>0</v>
      </c>
      <c r="R304" s="47">
        <v>0</v>
      </c>
      <c r="S304" s="47">
        <v>0</v>
      </c>
      <c r="T304" s="47">
        <v>0</v>
      </c>
      <c r="U304" s="47">
        <v>57</v>
      </c>
      <c r="V304" s="47">
        <v>0</v>
      </c>
      <c r="W304" s="47">
        <v>0</v>
      </c>
      <c r="X304" s="47">
        <v>0</v>
      </c>
      <c r="Y304" s="404" t="s">
        <v>7433</v>
      </c>
    </row>
    <row r="305" spans="1:25" ht="12.75" customHeight="1">
      <c r="A305" s="158">
        <v>304</v>
      </c>
      <c r="B305" s="403">
        <v>42352</v>
      </c>
      <c r="C305" s="404" t="s">
        <v>1321</v>
      </c>
      <c r="D305" s="427" t="s">
        <v>1251</v>
      </c>
      <c r="E305" s="404" t="s">
        <v>7385</v>
      </c>
      <c r="F305" s="401" t="s">
        <v>7085</v>
      </c>
      <c r="G305" s="46"/>
      <c r="H305" s="402" t="s">
        <v>7302</v>
      </c>
      <c r="I305" s="46"/>
      <c r="J305" s="400" t="s">
        <v>7169</v>
      </c>
      <c r="K305" s="410" t="s">
        <v>1256</v>
      </c>
      <c r="L305" s="410" t="s">
        <v>7158</v>
      </c>
      <c r="M305" s="410" t="s">
        <v>1261</v>
      </c>
      <c r="N305" s="398">
        <v>121</v>
      </c>
      <c r="O305" s="47"/>
      <c r="P305" s="47">
        <v>0</v>
      </c>
      <c r="Q305" s="47">
        <v>0</v>
      </c>
      <c r="R305" s="47">
        <v>0</v>
      </c>
      <c r="S305" s="47">
        <v>0</v>
      </c>
      <c r="T305" s="47">
        <v>0</v>
      </c>
      <c r="U305" s="47">
        <v>50</v>
      </c>
      <c r="V305" s="47">
        <v>0</v>
      </c>
      <c r="W305" s="47">
        <v>0</v>
      </c>
      <c r="X305" s="47">
        <v>0</v>
      </c>
      <c r="Y305" s="404" t="s">
        <v>7433</v>
      </c>
    </row>
    <row r="306" spans="1:25" ht="12.75" customHeight="1">
      <c r="A306" s="426">
        <v>305</v>
      </c>
      <c r="B306" s="403">
        <v>42352</v>
      </c>
      <c r="C306" s="405" t="s">
        <v>1289</v>
      </c>
      <c r="D306" s="405" t="s">
        <v>1251</v>
      </c>
      <c r="E306" s="407" t="s">
        <v>1289</v>
      </c>
      <c r="F306" s="406" t="s">
        <v>1349</v>
      </c>
      <c r="G306" s="46"/>
      <c r="H306" s="408" t="s">
        <v>7226</v>
      </c>
      <c r="I306" s="46"/>
      <c r="J306" s="372"/>
      <c r="K306" s="410" t="s">
        <v>1256</v>
      </c>
      <c r="L306" s="410" t="s">
        <v>7158</v>
      </c>
      <c r="M306" s="410" t="s">
        <v>1261</v>
      </c>
      <c r="N306" s="409">
        <v>425</v>
      </c>
      <c r="O306" s="47"/>
      <c r="P306" s="411">
        <v>0</v>
      </c>
      <c r="Q306" s="47">
        <v>0</v>
      </c>
      <c r="R306" s="47">
        <v>0</v>
      </c>
      <c r="S306" s="47">
        <v>0</v>
      </c>
      <c r="T306" s="425">
        <v>425</v>
      </c>
      <c r="U306" s="47">
        <v>0</v>
      </c>
      <c r="V306" s="47">
        <v>0</v>
      </c>
      <c r="W306" s="47">
        <v>0</v>
      </c>
      <c r="X306" s="47">
        <v>0</v>
      </c>
      <c r="Y306" s="416" t="s">
        <v>7258</v>
      </c>
    </row>
    <row r="307" spans="1:25" ht="12.75" customHeight="1">
      <c r="A307" s="426">
        <v>306</v>
      </c>
      <c r="B307" s="403">
        <v>42353</v>
      </c>
      <c r="C307" s="405" t="s">
        <v>1289</v>
      </c>
      <c r="D307" s="405" t="s">
        <v>1251</v>
      </c>
      <c r="E307" s="407" t="s">
        <v>1289</v>
      </c>
      <c r="F307" s="406" t="s">
        <v>7231</v>
      </c>
      <c r="G307" s="46"/>
      <c r="H307" s="408" t="s">
        <v>7251</v>
      </c>
      <c r="I307" s="46"/>
      <c r="J307" s="372"/>
      <c r="K307" s="410" t="s">
        <v>1256</v>
      </c>
      <c r="L307" s="410" t="s">
        <v>7158</v>
      </c>
      <c r="M307" s="410" t="s">
        <v>1261</v>
      </c>
      <c r="N307" s="409">
        <v>400</v>
      </c>
      <c r="O307" s="47"/>
      <c r="P307" s="411">
        <v>400</v>
      </c>
      <c r="Q307" s="47">
        <v>0</v>
      </c>
      <c r="R307" s="47">
        <v>0</v>
      </c>
      <c r="S307" s="47">
        <v>0</v>
      </c>
      <c r="T307" s="412">
        <v>0</v>
      </c>
      <c r="U307" s="47">
        <v>0</v>
      </c>
      <c r="V307" s="47">
        <v>0</v>
      </c>
      <c r="W307" s="47">
        <v>0</v>
      </c>
      <c r="X307" s="47">
        <v>0</v>
      </c>
      <c r="Y307" s="423"/>
    </row>
    <row r="308" spans="1:25" ht="12.75" customHeight="1">
      <c r="A308" s="426">
        <v>307</v>
      </c>
      <c r="B308" s="403">
        <v>42360</v>
      </c>
      <c r="C308" s="405" t="s">
        <v>1289</v>
      </c>
      <c r="D308" s="405" t="s">
        <v>1251</v>
      </c>
      <c r="E308" s="407" t="s">
        <v>1289</v>
      </c>
      <c r="F308" s="406" t="s">
        <v>1349</v>
      </c>
      <c r="G308" s="46"/>
      <c r="H308" s="408" t="s">
        <v>7226</v>
      </c>
      <c r="I308" s="46"/>
      <c r="J308" s="372"/>
      <c r="K308" s="410" t="s">
        <v>1256</v>
      </c>
      <c r="L308" s="410" t="s">
        <v>7158</v>
      </c>
      <c r="M308" s="410" t="s">
        <v>1261</v>
      </c>
      <c r="N308" s="409">
        <v>425</v>
      </c>
      <c r="O308" s="47"/>
      <c r="P308" s="411">
        <v>0</v>
      </c>
      <c r="Q308" s="47">
        <v>0</v>
      </c>
      <c r="R308" s="47">
        <v>0</v>
      </c>
      <c r="S308" s="47">
        <v>0</v>
      </c>
      <c r="T308" s="412">
        <v>425</v>
      </c>
      <c r="U308" s="47">
        <v>0</v>
      </c>
      <c r="V308" s="47">
        <v>0</v>
      </c>
      <c r="W308" s="47">
        <v>0</v>
      </c>
      <c r="X308" s="47">
        <v>0</v>
      </c>
      <c r="Y308" s="416" t="s">
        <v>7258</v>
      </c>
    </row>
    <row r="309" spans="1:25" s="414" customFormat="1" ht="12.75" customHeight="1">
      <c r="A309" s="158">
        <v>308</v>
      </c>
      <c r="B309" s="421">
        <v>42368</v>
      </c>
      <c r="C309" s="427" t="s">
        <v>1272</v>
      </c>
      <c r="D309" s="427" t="s">
        <v>1248</v>
      </c>
      <c r="E309" s="427" t="s">
        <v>1272</v>
      </c>
      <c r="F309" s="427" t="s">
        <v>7111</v>
      </c>
      <c r="G309" s="46"/>
      <c r="H309" s="427" t="s">
        <v>7259</v>
      </c>
      <c r="I309" s="46"/>
      <c r="J309" s="427" t="s">
        <v>7396</v>
      </c>
      <c r="K309" s="427" t="s">
        <v>1256</v>
      </c>
      <c r="L309" s="427" t="s">
        <v>7158</v>
      </c>
      <c r="M309" s="427" t="s">
        <v>7125</v>
      </c>
      <c r="N309" s="47">
        <v>357</v>
      </c>
      <c r="O309" s="47"/>
      <c r="P309" s="47">
        <v>357</v>
      </c>
      <c r="Q309" s="47">
        <v>0</v>
      </c>
      <c r="R309" s="47">
        <v>0</v>
      </c>
      <c r="S309" s="47">
        <v>0</v>
      </c>
      <c r="T309" s="425">
        <v>0</v>
      </c>
      <c r="U309" s="47">
        <v>0</v>
      </c>
      <c r="V309" s="47">
        <v>0</v>
      </c>
      <c r="W309" s="47">
        <v>0</v>
      </c>
      <c r="X309" s="47">
        <v>0</v>
      </c>
      <c r="Y309" s="194" t="s">
        <v>7396</v>
      </c>
    </row>
    <row r="310" spans="1:25" s="414" customFormat="1" ht="12.75" customHeight="1">
      <c r="A310" s="426">
        <v>309</v>
      </c>
      <c r="B310" s="421">
        <v>42368</v>
      </c>
      <c r="C310" s="427" t="s">
        <v>1273</v>
      </c>
      <c r="D310" s="427" t="s">
        <v>1248</v>
      </c>
      <c r="E310" s="427" t="s">
        <v>1273</v>
      </c>
      <c r="F310" s="427" t="s">
        <v>1347</v>
      </c>
      <c r="G310" s="46"/>
      <c r="H310" s="427" t="s">
        <v>7091</v>
      </c>
      <c r="I310" s="46"/>
      <c r="J310" s="427" t="s">
        <v>7396</v>
      </c>
      <c r="K310" s="427" t="s">
        <v>1256</v>
      </c>
      <c r="L310" s="427" t="s">
        <v>7158</v>
      </c>
      <c r="M310" s="427" t="s">
        <v>7125</v>
      </c>
      <c r="N310" s="47">
        <v>15</v>
      </c>
      <c r="O310" s="47"/>
      <c r="P310" s="47">
        <v>0</v>
      </c>
      <c r="Q310" s="47">
        <v>0</v>
      </c>
      <c r="R310" s="47">
        <v>0</v>
      </c>
      <c r="S310" s="47">
        <v>0</v>
      </c>
      <c r="T310" s="425">
        <v>0</v>
      </c>
      <c r="U310" s="47">
        <v>6</v>
      </c>
      <c r="V310" s="47">
        <v>0</v>
      </c>
      <c r="W310" s="47">
        <v>0</v>
      </c>
      <c r="X310" s="47">
        <v>0</v>
      </c>
      <c r="Y310" s="194" t="s">
        <v>7435</v>
      </c>
    </row>
    <row r="311" spans="1:25" s="414" customFormat="1" ht="12.75" customHeight="1">
      <c r="A311" s="426">
        <v>310</v>
      </c>
      <c r="B311" s="421">
        <v>42368</v>
      </c>
      <c r="C311" s="427" t="s">
        <v>1273</v>
      </c>
      <c r="D311" s="427" t="s">
        <v>1248</v>
      </c>
      <c r="E311" s="427" t="s">
        <v>1273</v>
      </c>
      <c r="F311" s="427" t="s">
        <v>1347</v>
      </c>
      <c r="G311" s="46"/>
      <c r="H311" s="427" t="s">
        <v>7110</v>
      </c>
      <c r="I311" s="46"/>
      <c r="J311" s="427" t="s">
        <v>7396</v>
      </c>
      <c r="K311" s="427" t="s">
        <v>1256</v>
      </c>
      <c r="L311" s="427" t="s">
        <v>7158</v>
      </c>
      <c r="M311" s="427" t="s">
        <v>7125</v>
      </c>
      <c r="N311" s="47">
        <v>29</v>
      </c>
      <c r="O311" s="47"/>
      <c r="P311" s="47">
        <v>0</v>
      </c>
      <c r="Q311" s="47">
        <v>0</v>
      </c>
      <c r="R311" s="47">
        <v>0</v>
      </c>
      <c r="S311" s="47">
        <v>0</v>
      </c>
      <c r="T311" s="425">
        <v>0</v>
      </c>
      <c r="U311" s="47">
        <v>8</v>
      </c>
      <c r="V311" s="47">
        <v>0</v>
      </c>
      <c r="W311" s="47">
        <v>0</v>
      </c>
      <c r="X311" s="47">
        <v>0</v>
      </c>
      <c r="Y311" s="194" t="s">
        <v>7435</v>
      </c>
    </row>
    <row r="312" spans="1:25" ht="12.75" customHeight="1">
      <c r="A312" s="426">
        <v>311</v>
      </c>
      <c r="B312" s="421">
        <v>42368</v>
      </c>
      <c r="C312" s="427" t="s">
        <v>1273</v>
      </c>
      <c r="D312" s="427" t="s">
        <v>1248</v>
      </c>
      <c r="E312" s="427" t="s">
        <v>1273</v>
      </c>
      <c r="F312" s="372" t="s">
        <v>7111</v>
      </c>
      <c r="G312" s="46"/>
      <c r="H312" s="372" t="s">
        <v>7112</v>
      </c>
      <c r="I312" s="46"/>
      <c r="J312" s="372" t="s">
        <v>7396</v>
      </c>
      <c r="K312" s="372" t="s">
        <v>1256</v>
      </c>
      <c r="L312" s="372" t="s">
        <v>7158</v>
      </c>
      <c r="M312" s="372" t="s">
        <v>7125</v>
      </c>
      <c r="N312" s="47">
        <v>12</v>
      </c>
      <c r="O312" s="47"/>
      <c r="P312" s="47">
        <v>0</v>
      </c>
      <c r="Q312" s="47">
        <v>0</v>
      </c>
      <c r="R312" s="47">
        <v>0</v>
      </c>
      <c r="S312" s="47">
        <v>0</v>
      </c>
      <c r="T312" s="47">
        <v>0</v>
      </c>
      <c r="U312" s="47">
        <v>8</v>
      </c>
      <c r="V312" s="47">
        <v>0</v>
      </c>
      <c r="W312" s="47">
        <v>0</v>
      </c>
      <c r="X312" s="47">
        <v>0</v>
      </c>
      <c r="Y312" s="194" t="s">
        <v>7435</v>
      </c>
    </row>
    <row r="313" spans="1:25" ht="12.75" customHeight="1">
      <c r="A313" s="158">
        <v>312</v>
      </c>
      <c r="B313" s="421">
        <v>42368</v>
      </c>
      <c r="C313" s="427" t="s">
        <v>1273</v>
      </c>
      <c r="D313" s="427" t="s">
        <v>1248</v>
      </c>
      <c r="E313" s="427" t="s">
        <v>1273</v>
      </c>
      <c r="F313" s="427" t="s">
        <v>7111</v>
      </c>
      <c r="G313" s="46"/>
      <c r="H313" s="427" t="s">
        <v>7112</v>
      </c>
      <c r="I313" s="46"/>
      <c r="J313" s="427" t="s">
        <v>7396</v>
      </c>
      <c r="K313" s="372" t="s">
        <v>1256</v>
      </c>
      <c r="L313" s="372" t="s">
        <v>7158</v>
      </c>
      <c r="M313" s="372" t="s">
        <v>7125</v>
      </c>
      <c r="N313" s="47">
        <v>118</v>
      </c>
      <c r="O313" s="47"/>
      <c r="P313" s="47">
        <v>0</v>
      </c>
      <c r="Q313" s="47">
        <v>0</v>
      </c>
      <c r="R313" s="47">
        <v>0</v>
      </c>
      <c r="S313" s="47">
        <v>0</v>
      </c>
      <c r="T313" s="47">
        <v>0</v>
      </c>
      <c r="U313" s="47">
        <v>96</v>
      </c>
      <c r="V313" s="47">
        <v>0</v>
      </c>
      <c r="W313" s="47">
        <v>0</v>
      </c>
      <c r="X313" s="47">
        <v>0</v>
      </c>
      <c r="Y313" s="439" t="s">
        <v>7436</v>
      </c>
    </row>
    <row r="314" spans="1:25" s="414" customFormat="1" ht="12.75" customHeight="1">
      <c r="A314" s="426">
        <v>313</v>
      </c>
      <c r="B314" s="421">
        <v>42368</v>
      </c>
      <c r="C314" s="427" t="s">
        <v>1309</v>
      </c>
      <c r="D314" s="427" t="s">
        <v>1248</v>
      </c>
      <c r="E314" s="427" t="s">
        <v>1309</v>
      </c>
      <c r="F314" s="427" t="s">
        <v>7085</v>
      </c>
      <c r="G314" s="46"/>
      <c r="H314" s="427" t="s">
        <v>7092</v>
      </c>
      <c r="I314" s="46"/>
      <c r="J314" s="427" t="s">
        <v>7396</v>
      </c>
      <c r="K314" s="427" t="s">
        <v>1256</v>
      </c>
      <c r="L314" s="427" t="s">
        <v>7158</v>
      </c>
      <c r="M314" s="427" t="s">
        <v>7125</v>
      </c>
      <c r="N314" s="47">
        <v>1680</v>
      </c>
      <c r="O314" s="47"/>
      <c r="P314" s="47">
        <v>1680</v>
      </c>
      <c r="Q314" s="47">
        <v>0</v>
      </c>
      <c r="R314" s="47">
        <v>0</v>
      </c>
      <c r="S314" s="47">
        <v>0</v>
      </c>
      <c r="T314" s="47">
        <v>0</v>
      </c>
      <c r="U314" s="47">
        <v>0</v>
      </c>
      <c r="V314" s="47">
        <v>0</v>
      </c>
      <c r="W314" s="47">
        <v>0</v>
      </c>
      <c r="X314" s="47">
        <v>0</v>
      </c>
      <c r="Y314" s="439"/>
    </row>
    <row r="315" spans="1:25" s="414" customFormat="1" ht="12.75" customHeight="1">
      <c r="A315" s="426">
        <v>314</v>
      </c>
      <c r="B315" s="428">
        <v>42368</v>
      </c>
      <c r="C315" s="427" t="s">
        <v>1309</v>
      </c>
      <c r="D315" s="427" t="s">
        <v>1248</v>
      </c>
      <c r="E315" s="427" t="s">
        <v>1309</v>
      </c>
      <c r="F315" s="427" t="s">
        <v>7085</v>
      </c>
      <c r="G315" s="46"/>
      <c r="H315" s="427" t="s">
        <v>7092</v>
      </c>
      <c r="I315" s="46"/>
      <c r="J315" s="427" t="s">
        <v>7396</v>
      </c>
      <c r="K315" s="427" t="s">
        <v>1256</v>
      </c>
      <c r="L315" s="427" t="s">
        <v>7158</v>
      </c>
      <c r="M315" s="427" t="s">
        <v>7125</v>
      </c>
      <c r="N315" s="47">
        <v>622</v>
      </c>
      <c r="O315" s="47"/>
      <c r="P315" s="47">
        <v>0</v>
      </c>
      <c r="Q315" s="47">
        <v>0</v>
      </c>
      <c r="R315" s="47">
        <v>0</v>
      </c>
      <c r="S315" s="47">
        <v>0</v>
      </c>
      <c r="T315" s="47">
        <v>0</v>
      </c>
      <c r="U315" s="47">
        <v>622</v>
      </c>
      <c r="V315" s="47">
        <v>0</v>
      </c>
      <c r="W315" s="47">
        <v>0</v>
      </c>
      <c r="X315" s="47">
        <v>0</v>
      </c>
      <c r="Y315" s="439" t="s">
        <v>7435</v>
      </c>
    </row>
    <row r="316" spans="1:25" ht="12.75" customHeight="1">
      <c r="A316" s="426">
        <v>315</v>
      </c>
      <c r="B316" s="428"/>
      <c r="C316" s="372"/>
      <c r="D316" s="372"/>
      <c r="E316" s="372"/>
      <c r="F316" s="372"/>
      <c r="G316" s="46"/>
      <c r="H316" s="372"/>
      <c r="I316" s="46"/>
      <c r="J316" s="372"/>
      <c r="K316" s="372"/>
      <c r="L316" s="372"/>
      <c r="M316" s="372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39"/>
    </row>
    <row r="317" spans="1:25" ht="12.75" customHeight="1">
      <c r="A317" s="158">
        <v>316</v>
      </c>
      <c r="B317" s="59"/>
      <c r="C317" s="372"/>
      <c r="D317" s="372"/>
      <c r="E317" s="372"/>
      <c r="F317" s="372"/>
      <c r="G317" s="46"/>
      <c r="H317" s="372"/>
      <c r="I317" s="46"/>
      <c r="J317" s="372"/>
      <c r="K317" s="372"/>
      <c r="L317" s="372"/>
      <c r="M317" s="372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39"/>
    </row>
    <row r="318" spans="1:25" s="182" customFormat="1" ht="26.25" customHeight="1">
      <c r="B318" s="24"/>
      <c r="C318" s="24"/>
      <c r="D318" s="24"/>
      <c r="E318" s="24"/>
      <c r="G318" s="25"/>
      <c r="I318" s="25"/>
      <c r="K318" s="24"/>
      <c r="L318" s="24"/>
      <c r="M318" s="24"/>
      <c r="N318" s="34">
        <f>SUM(N2:N317)</f>
        <v>60137</v>
      </c>
      <c r="O318" s="26"/>
      <c r="P318" s="26">
        <f t="shared" ref="P318:X318" si="0">SUM(P2:P317)</f>
        <v>24158</v>
      </c>
      <c r="Q318" s="26">
        <f t="shared" si="0"/>
        <v>3104</v>
      </c>
      <c r="R318" s="26">
        <f t="shared" si="0"/>
        <v>9859</v>
      </c>
      <c r="S318" s="26">
        <f t="shared" si="0"/>
        <v>1921</v>
      </c>
      <c r="T318" s="26">
        <f t="shared" si="0"/>
        <v>5980</v>
      </c>
      <c r="U318" s="26">
        <f t="shared" si="0"/>
        <v>6802</v>
      </c>
      <c r="V318" s="26">
        <f t="shared" si="0"/>
        <v>1757</v>
      </c>
      <c r="W318" s="26">
        <f t="shared" si="0"/>
        <v>1237</v>
      </c>
      <c r="X318" s="26">
        <f t="shared" si="0"/>
        <v>326</v>
      </c>
      <c r="Y318" s="26"/>
    </row>
    <row r="319" spans="1:25">
      <c r="G319" s="183"/>
      <c r="I319" s="183"/>
    </row>
    <row r="320" spans="1:25">
      <c r="G320" s="183"/>
      <c r="I320" s="183"/>
    </row>
    <row r="321" spans="7:9">
      <c r="G321" s="183"/>
      <c r="I321" s="183"/>
    </row>
    <row r="322" spans="7:9">
      <c r="G322" s="183"/>
      <c r="I322" s="183"/>
    </row>
    <row r="323" spans="7:9">
      <c r="G323" s="183"/>
      <c r="I323" s="183"/>
    </row>
    <row r="324" spans="7:9">
      <c r="G324" s="183"/>
      <c r="I324" s="183"/>
    </row>
    <row r="325" spans="7:9">
      <c r="G325" s="183"/>
      <c r="I325" s="183"/>
    </row>
    <row r="326" spans="7:9">
      <c r="G326" s="183"/>
      <c r="I326" s="183"/>
    </row>
    <row r="327" spans="7:9">
      <c r="G327" s="183"/>
      <c r="I327" s="183"/>
    </row>
    <row r="328" spans="7:9">
      <c r="G328" s="183"/>
      <c r="I328" s="183"/>
    </row>
    <row r="329" spans="7:9">
      <c r="G329" s="183"/>
      <c r="I329" s="183"/>
    </row>
    <row r="330" spans="7:9">
      <c r="G330" s="183"/>
      <c r="I330" s="183"/>
    </row>
    <row r="331" spans="7:9">
      <c r="G331" s="183"/>
      <c r="I331" s="183"/>
    </row>
    <row r="332" spans="7:9">
      <c r="G332" s="183"/>
      <c r="I332" s="183"/>
    </row>
    <row r="333" spans="7:9">
      <c r="G333" s="183"/>
      <c r="I333" s="183"/>
    </row>
    <row r="334" spans="7:9">
      <c r="G334" s="183"/>
      <c r="I334" s="183"/>
    </row>
    <row r="335" spans="7:9">
      <c r="G335" s="183"/>
      <c r="I335" s="183"/>
    </row>
    <row r="336" spans="7:9">
      <c r="G336" s="183"/>
      <c r="I336" s="183"/>
    </row>
    <row r="337" spans="7:9">
      <c r="G337" s="183"/>
      <c r="I337" s="183"/>
    </row>
    <row r="338" spans="7:9">
      <c r="G338" s="183"/>
      <c r="I338" s="183"/>
    </row>
    <row r="339" spans="7:9">
      <c r="G339" s="183"/>
      <c r="I339" s="183"/>
    </row>
    <row r="340" spans="7:9">
      <c r="G340" s="183"/>
      <c r="I340" s="183"/>
    </row>
    <row r="341" spans="7:9">
      <c r="G341" s="183"/>
      <c r="I341" s="183"/>
    </row>
    <row r="342" spans="7:9">
      <c r="G342" s="183"/>
      <c r="I342" s="183"/>
    </row>
    <row r="343" spans="7:9">
      <c r="G343" s="183"/>
      <c r="I343" s="183"/>
    </row>
    <row r="344" spans="7:9">
      <c r="G344" s="183"/>
      <c r="I344" s="183"/>
    </row>
    <row r="345" spans="7:9">
      <c r="G345" s="183"/>
      <c r="I345" s="183"/>
    </row>
    <row r="346" spans="7:9">
      <c r="G346" s="183"/>
      <c r="I346" s="183"/>
    </row>
    <row r="347" spans="7:9">
      <c r="G347" s="183"/>
      <c r="I347" s="183"/>
    </row>
    <row r="348" spans="7:9">
      <c r="G348" s="183"/>
      <c r="I348" s="183"/>
    </row>
    <row r="349" spans="7:9">
      <c r="G349" s="183"/>
      <c r="I349" s="183"/>
    </row>
    <row r="350" spans="7:9">
      <c r="G350" s="183"/>
      <c r="I350" s="183"/>
    </row>
    <row r="351" spans="7:9">
      <c r="G351" s="183"/>
      <c r="I351" s="183"/>
    </row>
    <row r="352" spans="7:9">
      <c r="G352" s="183"/>
      <c r="I352" s="183"/>
    </row>
    <row r="353" spans="7:9">
      <c r="G353" s="183"/>
      <c r="I353" s="183"/>
    </row>
    <row r="354" spans="7:9">
      <c r="G354" s="183"/>
      <c r="I354" s="183"/>
    </row>
    <row r="355" spans="7:9">
      <c r="G355" s="183"/>
      <c r="I355" s="183"/>
    </row>
    <row r="356" spans="7:9">
      <c r="G356" s="183"/>
      <c r="I356" s="183"/>
    </row>
    <row r="357" spans="7:9">
      <c r="G357" s="183"/>
      <c r="I357" s="183"/>
    </row>
    <row r="358" spans="7:9">
      <c r="G358" s="183"/>
      <c r="I358" s="183"/>
    </row>
    <row r="359" spans="7:9">
      <c r="G359" s="183"/>
      <c r="I359" s="183"/>
    </row>
    <row r="360" spans="7:9">
      <c r="G360" s="183"/>
      <c r="I360" s="183"/>
    </row>
    <row r="361" spans="7:9">
      <c r="G361" s="183"/>
      <c r="I361" s="183"/>
    </row>
    <row r="362" spans="7:9">
      <c r="G362" s="183"/>
      <c r="I362" s="183"/>
    </row>
    <row r="363" spans="7:9">
      <c r="G363" s="183"/>
      <c r="I363" s="183"/>
    </row>
    <row r="364" spans="7:9">
      <c r="G364" s="183"/>
      <c r="I364" s="183"/>
    </row>
    <row r="365" spans="7:9">
      <c r="G365" s="183"/>
      <c r="I365" s="183"/>
    </row>
    <row r="366" spans="7:9">
      <c r="G366" s="183"/>
      <c r="I366" s="183"/>
    </row>
    <row r="367" spans="7:9">
      <c r="G367" s="183"/>
      <c r="I367" s="183"/>
    </row>
    <row r="368" spans="7:9">
      <c r="G368" s="183"/>
      <c r="I368" s="183"/>
    </row>
    <row r="369" spans="7:9">
      <c r="G369" s="183"/>
      <c r="I369" s="183"/>
    </row>
    <row r="370" spans="7:9">
      <c r="G370" s="183"/>
      <c r="I370" s="183"/>
    </row>
    <row r="371" spans="7:9">
      <c r="G371" s="183"/>
      <c r="I371" s="183"/>
    </row>
    <row r="372" spans="7:9">
      <c r="G372" s="183"/>
      <c r="I372" s="183"/>
    </row>
    <row r="373" spans="7:9">
      <c r="G373" s="183"/>
      <c r="I373" s="183"/>
    </row>
    <row r="374" spans="7:9">
      <c r="G374" s="183"/>
      <c r="I374" s="183"/>
    </row>
    <row r="375" spans="7:9">
      <c r="G375" s="183"/>
      <c r="I375" s="183"/>
    </row>
    <row r="376" spans="7:9">
      <c r="G376" s="183"/>
      <c r="I376" s="183"/>
    </row>
    <row r="377" spans="7:9">
      <c r="G377" s="183"/>
      <c r="I377" s="183"/>
    </row>
    <row r="378" spans="7:9">
      <c r="G378" s="183"/>
      <c r="I378" s="183"/>
    </row>
    <row r="379" spans="7:9">
      <c r="G379" s="183"/>
      <c r="I379" s="183"/>
    </row>
    <row r="380" spans="7:9">
      <c r="G380" s="183"/>
      <c r="I380" s="183"/>
    </row>
    <row r="381" spans="7:9">
      <c r="G381" s="183"/>
      <c r="I381" s="183"/>
    </row>
    <row r="382" spans="7:9">
      <c r="G382" s="183"/>
      <c r="I382" s="183"/>
    </row>
    <row r="383" spans="7:9">
      <c r="G383" s="183"/>
      <c r="I383" s="183"/>
    </row>
    <row r="384" spans="7:9">
      <c r="G384" s="183"/>
      <c r="I384" s="183"/>
    </row>
    <row r="385" spans="7:9">
      <c r="G385" s="183"/>
      <c r="I385" s="183"/>
    </row>
    <row r="386" spans="7:9">
      <c r="G386" s="183"/>
      <c r="I386" s="183"/>
    </row>
    <row r="387" spans="7:9">
      <c r="G387" s="183"/>
      <c r="I387" s="183"/>
    </row>
    <row r="388" spans="7:9">
      <c r="G388" s="183"/>
      <c r="I388" s="183"/>
    </row>
    <row r="389" spans="7:9">
      <c r="G389" s="183"/>
      <c r="I389" s="183"/>
    </row>
    <row r="390" spans="7:9">
      <c r="G390" s="183"/>
      <c r="I390" s="183"/>
    </row>
    <row r="391" spans="7:9">
      <c r="G391" s="183"/>
      <c r="I391" s="183"/>
    </row>
    <row r="392" spans="7:9">
      <c r="G392" s="183"/>
      <c r="I392" s="183"/>
    </row>
    <row r="393" spans="7:9">
      <c r="G393" s="183"/>
      <c r="I393" s="183"/>
    </row>
    <row r="394" spans="7:9">
      <c r="G394" s="183"/>
      <c r="I394" s="183"/>
    </row>
    <row r="395" spans="7:9">
      <c r="G395" s="183"/>
      <c r="I395" s="183"/>
    </row>
    <row r="396" spans="7:9">
      <c r="G396" s="183"/>
      <c r="I396" s="183"/>
    </row>
    <row r="397" spans="7:9">
      <c r="G397" s="183"/>
      <c r="I397" s="183"/>
    </row>
    <row r="398" spans="7:9">
      <c r="G398" s="183"/>
      <c r="I398" s="183"/>
    </row>
    <row r="399" spans="7:9">
      <c r="G399" s="183"/>
      <c r="I399" s="183"/>
    </row>
    <row r="400" spans="7:9">
      <c r="G400" s="183"/>
      <c r="I400" s="183"/>
    </row>
    <row r="401" spans="7:9">
      <c r="G401" s="183"/>
      <c r="I401" s="183"/>
    </row>
    <row r="402" spans="7:9">
      <c r="G402" s="183"/>
      <c r="I402" s="183"/>
    </row>
    <row r="403" spans="7:9">
      <c r="G403" s="183"/>
      <c r="I403" s="183"/>
    </row>
    <row r="404" spans="7:9">
      <c r="G404" s="183"/>
      <c r="I404" s="183"/>
    </row>
    <row r="405" spans="7:9">
      <c r="G405" s="183"/>
      <c r="I405" s="183"/>
    </row>
    <row r="406" spans="7:9">
      <c r="G406" s="183"/>
      <c r="I406" s="183"/>
    </row>
    <row r="407" spans="7:9">
      <c r="G407" s="183"/>
      <c r="I407" s="183"/>
    </row>
    <row r="408" spans="7:9">
      <c r="G408" s="183"/>
      <c r="I408" s="183"/>
    </row>
    <row r="409" spans="7:9">
      <c r="G409" s="183"/>
      <c r="I409" s="183"/>
    </row>
    <row r="410" spans="7:9">
      <c r="G410" s="183"/>
      <c r="I410" s="183"/>
    </row>
    <row r="411" spans="7:9">
      <c r="G411" s="183"/>
      <c r="I411" s="183"/>
    </row>
    <row r="412" spans="7:9">
      <c r="G412" s="183"/>
      <c r="I412" s="183"/>
    </row>
    <row r="413" spans="7:9">
      <c r="G413" s="183"/>
      <c r="I413" s="183"/>
    </row>
    <row r="414" spans="7:9">
      <c r="G414" s="183"/>
      <c r="I414" s="183"/>
    </row>
    <row r="415" spans="7:9">
      <c r="G415" s="183"/>
      <c r="I415" s="183"/>
    </row>
    <row r="416" spans="7:9">
      <c r="G416" s="183"/>
      <c r="I416" s="183"/>
    </row>
    <row r="417" spans="7:9">
      <c r="G417" s="183"/>
      <c r="I417" s="183"/>
    </row>
    <row r="418" spans="7:9">
      <c r="G418" s="183"/>
      <c r="I418" s="183"/>
    </row>
    <row r="419" spans="7:9">
      <c r="G419" s="183"/>
      <c r="I419" s="183"/>
    </row>
    <row r="420" spans="7:9">
      <c r="G420" s="183"/>
      <c r="I420" s="183"/>
    </row>
    <row r="421" spans="7:9">
      <c r="G421" s="183"/>
      <c r="I421" s="183"/>
    </row>
    <row r="422" spans="7:9">
      <c r="G422" s="183"/>
      <c r="I422" s="183"/>
    </row>
    <row r="423" spans="7:9">
      <c r="G423" s="183"/>
      <c r="I423" s="183"/>
    </row>
    <row r="424" spans="7:9">
      <c r="G424" s="183"/>
      <c r="I424" s="183"/>
    </row>
    <row r="425" spans="7:9">
      <c r="G425" s="183"/>
      <c r="I425" s="183"/>
    </row>
    <row r="426" spans="7:9">
      <c r="G426" s="183"/>
      <c r="I426" s="183"/>
    </row>
    <row r="427" spans="7:9">
      <c r="G427" s="183"/>
      <c r="I427" s="183"/>
    </row>
    <row r="428" spans="7:9">
      <c r="G428" s="183"/>
      <c r="I428" s="183"/>
    </row>
    <row r="429" spans="7:9">
      <c r="G429" s="183"/>
      <c r="I429" s="183"/>
    </row>
    <row r="430" spans="7:9">
      <c r="G430" s="183"/>
      <c r="I430" s="183"/>
    </row>
    <row r="431" spans="7:9">
      <c r="G431" s="183"/>
      <c r="I431" s="183"/>
    </row>
    <row r="432" spans="7:9">
      <c r="G432" s="183"/>
      <c r="I432" s="183"/>
    </row>
    <row r="433" spans="7:9">
      <c r="G433" s="183"/>
      <c r="I433" s="183"/>
    </row>
    <row r="434" spans="7:9">
      <c r="G434" s="183"/>
      <c r="I434" s="183"/>
    </row>
    <row r="435" spans="7:9">
      <c r="G435" s="183"/>
      <c r="I435" s="183"/>
    </row>
    <row r="436" spans="7:9">
      <c r="G436" s="183"/>
      <c r="I436" s="183"/>
    </row>
    <row r="437" spans="7:9">
      <c r="G437" s="183"/>
      <c r="I437" s="183"/>
    </row>
    <row r="438" spans="7:9">
      <c r="G438" s="183"/>
      <c r="I438" s="183"/>
    </row>
    <row r="439" spans="7:9">
      <c r="G439" s="183"/>
      <c r="I439" s="183"/>
    </row>
    <row r="440" spans="7:9">
      <c r="G440" s="183"/>
      <c r="I440" s="183"/>
    </row>
    <row r="441" spans="7:9">
      <c r="G441" s="183"/>
      <c r="I441" s="183"/>
    </row>
    <row r="442" spans="7:9">
      <c r="G442" s="183"/>
      <c r="I442" s="183"/>
    </row>
    <row r="443" spans="7:9">
      <c r="G443" s="183"/>
      <c r="I443" s="183"/>
    </row>
    <row r="444" spans="7:9">
      <c r="G444" s="183"/>
      <c r="I444" s="183"/>
    </row>
    <row r="445" spans="7:9">
      <c r="G445" s="183"/>
      <c r="I445" s="183"/>
    </row>
    <row r="446" spans="7:9">
      <c r="G446" s="183"/>
      <c r="I446" s="183"/>
    </row>
    <row r="447" spans="7:9">
      <c r="G447" s="183"/>
      <c r="I447" s="183"/>
    </row>
    <row r="448" spans="7:9">
      <c r="G448" s="183"/>
      <c r="I448" s="183"/>
    </row>
    <row r="449" spans="7:9">
      <c r="G449" s="183"/>
      <c r="I449" s="183"/>
    </row>
    <row r="450" spans="7:9">
      <c r="G450" s="183"/>
      <c r="I450" s="183"/>
    </row>
    <row r="451" spans="7:9">
      <c r="G451" s="183"/>
      <c r="I451" s="183"/>
    </row>
    <row r="452" spans="7:9">
      <c r="G452" s="183"/>
      <c r="I452" s="183"/>
    </row>
    <row r="453" spans="7:9">
      <c r="G453" s="183"/>
      <c r="I453" s="183"/>
    </row>
    <row r="454" spans="7:9">
      <c r="G454" s="183"/>
      <c r="I454" s="183"/>
    </row>
    <row r="455" spans="7:9">
      <c r="G455" s="183"/>
      <c r="I455" s="183"/>
    </row>
    <row r="456" spans="7:9">
      <c r="G456" s="183"/>
      <c r="I456" s="183"/>
    </row>
    <row r="457" spans="7:9">
      <c r="G457" s="183"/>
      <c r="I457" s="183"/>
    </row>
    <row r="458" spans="7:9">
      <c r="G458" s="183"/>
      <c r="I458" s="183"/>
    </row>
    <row r="459" spans="7:9">
      <c r="G459" s="183"/>
      <c r="I459" s="183"/>
    </row>
    <row r="460" spans="7:9">
      <c r="G460" s="183"/>
      <c r="I460" s="183"/>
    </row>
    <row r="461" spans="7:9">
      <c r="G461" s="183"/>
      <c r="I461" s="183"/>
    </row>
    <row r="462" spans="7:9">
      <c r="G462" s="183"/>
      <c r="I462" s="183"/>
    </row>
    <row r="463" spans="7:9">
      <c r="G463" s="183"/>
      <c r="I463" s="183"/>
    </row>
    <row r="464" spans="7:9">
      <c r="G464" s="183"/>
      <c r="I464" s="183"/>
    </row>
    <row r="465" spans="7:9">
      <c r="G465" s="183"/>
      <c r="I465" s="183"/>
    </row>
    <row r="466" spans="7:9">
      <c r="G466" s="183"/>
      <c r="I466" s="183"/>
    </row>
    <row r="467" spans="7:9">
      <c r="G467" s="183"/>
      <c r="I467" s="183"/>
    </row>
    <row r="468" spans="7:9">
      <c r="G468" s="183"/>
      <c r="I468" s="183"/>
    </row>
    <row r="469" spans="7:9">
      <c r="G469" s="183"/>
      <c r="I469" s="183"/>
    </row>
    <row r="470" spans="7:9">
      <c r="G470" s="183"/>
      <c r="I470" s="183"/>
    </row>
    <row r="471" spans="7:9">
      <c r="G471" s="183"/>
      <c r="I471" s="183"/>
    </row>
    <row r="472" spans="7:9">
      <c r="G472" s="183"/>
      <c r="I472" s="183"/>
    </row>
    <row r="473" spans="7:9">
      <c r="G473" s="183"/>
      <c r="I473" s="183"/>
    </row>
    <row r="474" spans="7:9">
      <c r="G474" s="183"/>
      <c r="I474" s="183"/>
    </row>
    <row r="475" spans="7:9">
      <c r="G475" s="183"/>
      <c r="I475" s="183"/>
    </row>
    <row r="476" spans="7:9">
      <c r="G476" s="183"/>
      <c r="I476" s="183"/>
    </row>
    <row r="477" spans="7:9">
      <c r="G477" s="183"/>
      <c r="I477" s="183"/>
    </row>
    <row r="478" spans="7:9">
      <c r="G478" s="183"/>
      <c r="I478" s="183"/>
    </row>
    <row r="479" spans="7:9">
      <c r="G479" s="183"/>
      <c r="I479" s="183"/>
    </row>
    <row r="480" spans="7:9">
      <c r="G480" s="183"/>
      <c r="I480" s="183"/>
    </row>
    <row r="481" spans="7:9">
      <c r="G481" s="183"/>
      <c r="I481" s="183"/>
    </row>
    <row r="482" spans="7:9">
      <c r="G482" s="183"/>
      <c r="I482" s="183"/>
    </row>
    <row r="483" spans="7:9">
      <c r="G483" s="183"/>
      <c r="I483" s="183"/>
    </row>
    <row r="484" spans="7:9">
      <c r="G484" s="183"/>
      <c r="I484" s="183"/>
    </row>
    <row r="485" spans="7:9">
      <c r="G485" s="183"/>
      <c r="I485" s="183"/>
    </row>
    <row r="486" spans="7:9">
      <c r="G486" s="183"/>
      <c r="I486" s="183"/>
    </row>
    <row r="487" spans="7:9">
      <c r="G487" s="183"/>
      <c r="I487" s="183"/>
    </row>
    <row r="488" spans="7:9">
      <c r="G488" s="183"/>
      <c r="I488" s="183"/>
    </row>
    <row r="489" spans="7:9">
      <c r="G489" s="183"/>
      <c r="I489" s="183"/>
    </row>
    <row r="490" spans="7:9">
      <c r="G490" s="183"/>
      <c r="I490" s="183"/>
    </row>
    <row r="491" spans="7:9">
      <c r="G491" s="183"/>
      <c r="I491" s="183"/>
    </row>
    <row r="492" spans="7:9">
      <c r="G492" s="183"/>
      <c r="I492" s="183"/>
    </row>
    <row r="493" spans="7:9">
      <c r="G493" s="183"/>
      <c r="I493" s="183"/>
    </row>
    <row r="494" spans="7:9">
      <c r="G494" s="183"/>
      <c r="I494" s="183"/>
    </row>
    <row r="495" spans="7:9">
      <c r="G495" s="183"/>
      <c r="I495" s="183"/>
    </row>
    <row r="496" spans="7:9">
      <c r="G496" s="183"/>
      <c r="I496" s="183"/>
    </row>
    <row r="497" spans="7:9">
      <c r="G497" s="183"/>
      <c r="I497" s="183"/>
    </row>
    <row r="498" spans="7:9">
      <c r="G498" s="183"/>
      <c r="I498" s="183"/>
    </row>
    <row r="499" spans="7:9">
      <c r="G499" s="183"/>
      <c r="I499" s="183"/>
    </row>
    <row r="500" spans="7:9">
      <c r="G500" s="183"/>
      <c r="I500" s="183"/>
    </row>
    <row r="501" spans="7:9">
      <c r="G501" s="183"/>
      <c r="I501" s="183"/>
    </row>
    <row r="502" spans="7:9">
      <c r="G502" s="183"/>
      <c r="I502" s="183"/>
    </row>
    <row r="503" spans="7:9">
      <c r="G503" s="183"/>
      <c r="I503" s="183"/>
    </row>
    <row r="504" spans="7:9">
      <c r="G504" s="183"/>
      <c r="I504" s="183"/>
    </row>
    <row r="505" spans="7:9">
      <c r="G505" s="183"/>
      <c r="I505" s="183"/>
    </row>
    <row r="506" spans="7:9">
      <c r="G506" s="183"/>
      <c r="I506" s="183"/>
    </row>
    <row r="507" spans="7:9">
      <c r="G507" s="183"/>
      <c r="I507" s="183"/>
    </row>
    <row r="508" spans="7:9">
      <c r="G508" s="183"/>
      <c r="I508" s="183"/>
    </row>
    <row r="509" spans="7:9">
      <c r="G509" s="183"/>
      <c r="I509" s="183"/>
    </row>
    <row r="510" spans="7:9">
      <c r="G510" s="183"/>
      <c r="I510" s="183"/>
    </row>
    <row r="511" spans="7:9">
      <c r="G511" s="183"/>
      <c r="I511" s="183"/>
    </row>
    <row r="512" spans="7:9">
      <c r="G512" s="183"/>
      <c r="I512" s="183"/>
    </row>
    <row r="513" spans="7:9">
      <c r="G513" s="183"/>
      <c r="I513" s="183"/>
    </row>
    <row r="514" spans="7:9">
      <c r="G514" s="183"/>
      <c r="I514" s="183"/>
    </row>
    <row r="515" spans="7:9">
      <c r="G515" s="183"/>
      <c r="I515" s="183"/>
    </row>
    <row r="516" spans="7:9">
      <c r="G516" s="183"/>
      <c r="I516" s="183"/>
    </row>
    <row r="517" spans="7:9">
      <c r="G517" s="183"/>
      <c r="I517" s="183"/>
    </row>
    <row r="518" spans="7:9">
      <c r="G518" s="183"/>
      <c r="I518" s="183"/>
    </row>
    <row r="519" spans="7:9">
      <c r="G519" s="183"/>
      <c r="I519" s="183"/>
    </row>
    <row r="520" spans="7:9">
      <c r="G520" s="183"/>
      <c r="I520" s="183"/>
    </row>
    <row r="521" spans="7:9">
      <c r="G521" s="183"/>
      <c r="I521" s="183"/>
    </row>
    <row r="522" spans="7:9">
      <c r="G522" s="183"/>
      <c r="I522" s="183"/>
    </row>
    <row r="523" spans="7:9">
      <c r="G523" s="183"/>
      <c r="I523" s="183"/>
    </row>
    <row r="524" spans="7:9">
      <c r="G524" s="183"/>
      <c r="I524" s="183"/>
    </row>
    <row r="525" spans="7:9">
      <c r="G525" s="183"/>
      <c r="I525" s="183"/>
    </row>
    <row r="526" spans="7:9">
      <c r="G526" s="183"/>
      <c r="I526" s="183"/>
    </row>
    <row r="527" spans="7:9">
      <c r="G527" s="183"/>
      <c r="I527" s="183"/>
    </row>
    <row r="528" spans="7:9">
      <c r="G528" s="183"/>
      <c r="I528" s="183"/>
    </row>
    <row r="529" spans="7:9">
      <c r="G529" s="183"/>
      <c r="I529" s="183"/>
    </row>
    <row r="530" spans="7:9">
      <c r="G530" s="183"/>
      <c r="I530" s="183"/>
    </row>
    <row r="531" spans="7:9">
      <c r="G531" s="183"/>
      <c r="I531" s="183"/>
    </row>
    <row r="532" spans="7:9">
      <c r="G532" s="183"/>
      <c r="I532" s="183"/>
    </row>
    <row r="533" spans="7:9">
      <c r="G533" s="183"/>
      <c r="I533" s="183"/>
    </row>
    <row r="534" spans="7:9">
      <c r="G534" s="183"/>
      <c r="I534" s="183"/>
    </row>
    <row r="535" spans="7:9">
      <c r="G535" s="183"/>
      <c r="I535" s="183"/>
    </row>
    <row r="536" spans="7:9">
      <c r="G536" s="183"/>
      <c r="I536" s="183"/>
    </row>
    <row r="537" spans="7:9">
      <c r="G537" s="183"/>
      <c r="I537" s="183"/>
    </row>
    <row r="538" spans="7:9">
      <c r="G538" s="183"/>
      <c r="I538" s="183"/>
    </row>
    <row r="539" spans="7:9">
      <c r="G539" s="183"/>
      <c r="I539" s="183"/>
    </row>
    <row r="540" spans="7:9">
      <c r="G540" s="183"/>
      <c r="I540" s="183"/>
    </row>
    <row r="541" spans="7:9">
      <c r="G541" s="183"/>
      <c r="I541" s="183"/>
    </row>
    <row r="542" spans="7:9">
      <c r="G542" s="183"/>
      <c r="I542" s="183"/>
    </row>
    <row r="543" spans="7:9">
      <c r="G543" s="183"/>
      <c r="I543" s="183"/>
    </row>
    <row r="544" spans="7:9">
      <c r="G544" s="183"/>
      <c r="I544" s="183"/>
    </row>
    <row r="545" spans="7:9">
      <c r="G545" s="183"/>
      <c r="I545" s="183"/>
    </row>
    <row r="546" spans="7:9">
      <c r="G546" s="183"/>
      <c r="I546" s="183"/>
    </row>
    <row r="547" spans="7:9">
      <c r="G547" s="183"/>
      <c r="I547" s="183"/>
    </row>
    <row r="548" spans="7:9">
      <c r="G548" s="183"/>
      <c r="I548" s="183"/>
    </row>
    <row r="549" spans="7:9">
      <c r="G549" s="183"/>
      <c r="I549" s="183"/>
    </row>
    <row r="550" spans="7:9">
      <c r="G550" s="183"/>
      <c r="I550" s="183"/>
    </row>
    <row r="551" spans="7:9">
      <c r="G551" s="183"/>
      <c r="I551" s="183"/>
    </row>
    <row r="552" spans="7:9">
      <c r="G552" s="183"/>
      <c r="I552" s="183"/>
    </row>
    <row r="553" spans="7:9">
      <c r="G553" s="183"/>
      <c r="I553" s="183"/>
    </row>
    <row r="554" spans="7:9">
      <c r="G554" s="183"/>
      <c r="I554" s="183"/>
    </row>
    <row r="555" spans="7:9">
      <c r="G555" s="183"/>
      <c r="I555" s="183"/>
    </row>
    <row r="556" spans="7:9">
      <c r="G556" s="183"/>
      <c r="I556" s="183"/>
    </row>
    <row r="557" spans="7:9">
      <c r="G557" s="183"/>
      <c r="I557" s="183"/>
    </row>
    <row r="558" spans="7:9">
      <c r="G558" s="183"/>
      <c r="I558" s="183"/>
    </row>
    <row r="559" spans="7:9">
      <c r="G559" s="183"/>
      <c r="I559" s="183"/>
    </row>
    <row r="560" spans="7:9">
      <c r="G560" s="183"/>
      <c r="I560" s="183"/>
    </row>
    <row r="561" spans="7:9">
      <c r="G561" s="183"/>
      <c r="I561" s="183"/>
    </row>
    <row r="562" spans="7:9">
      <c r="G562" s="183"/>
      <c r="I562" s="183"/>
    </row>
    <row r="563" spans="7:9">
      <c r="G563" s="183"/>
      <c r="I563" s="183"/>
    </row>
    <row r="564" spans="7:9">
      <c r="G564" s="183"/>
      <c r="I564" s="183"/>
    </row>
    <row r="565" spans="7:9">
      <c r="G565" s="183"/>
      <c r="I565" s="183"/>
    </row>
    <row r="566" spans="7:9">
      <c r="G566" s="183"/>
      <c r="I566" s="183"/>
    </row>
    <row r="567" spans="7:9">
      <c r="G567" s="183"/>
      <c r="I567" s="183"/>
    </row>
    <row r="568" spans="7:9">
      <c r="G568" s="183"/>
      <c r="I568" s="183"/>
    </row>
    <row r="569" spans="7:9">
      <c r="G569" s="183"/>
      <c r="I569" s="183"/>
    </row>
    <row r="570" spans="7:9">
      <c r="G570" s="183"/>
      <c r="I570" s="183"/>
    </row>
    <row r="571" spans="7:9">
      <c r="G571" s="183"/>
      <c r="I571" s="183"/>
    </row>
    <row r="572" spans="7:9">
      <c r="G572" s="183"/>
      <c r="I572" s="183"/>
    </row>
    <row r="573" spans="7:9">
      <c r="G573" s="183"/>
      <c r="I573" s="183"/>
    </row>
    <row r="574" spans="7:9">
      <c r="G574" s="183"/>
      <c r="I574" s="183"/>
    </row>
    <row r="575" spans="7:9">
      <c r="G575" s="183"/>
      <c r="I575" s="183"/>
    </row>
    <row r="576" spans="7:9">
      <c r="G576" s="183"/>
      <c r="I576" s="183"/>
    </row>
    <row r="577" spans="7:9">
      <c r="G577" s="183"/>
      <c r="I577" s="183"/>
    </row>
    <row r="578" spans="7:9">
      <c r="G578" s="183"/>
      <c r="I578" s="183"/>
    </row>
    <row r="579" spans="7:9">
      <c r="G579" s="183"/>
      <c r="I579" s="183"/>
    </row>
    <row r="580" spans="7:9">
      <c r="G580" s="183"/>
      <c r="I580" s="183"/>
    </row>
    <row r="581" spans="7:9">
      <c r="G581" s="183"/>
      <c r="I581" s="183"/>
    </row>
    <row r="582" spans="7:9">
      <c r="G582" s="183"/>
      <c r="I582" s="183"/>
    </row>
    <row r="583" spans="7:9">
      <c r="G583" s="183"/>
      <c r="I583" s="183"/>
    </row>
    <row r="584" spans="7:9">
      <c r="G584" s="183"/>
      <c r="I584" s="183"/>
    </row>
    <row r="585" spans="7:9">
      <c r="G585" s="183"/>
      <c r="I585" s="183"/>
    </row>
    <row r="586" spans="7:9">
      <c r="G586" s="183"/>
      <c r="I586" s="183"/>
    </row>
    <row r="587" spans="7:9">
      <c r="G587" s="183"/>
      <c r="I587" s="183"/>
    </row>
    <row r="588" spans="7:9">
      <c r="G588" s="183"/>
      <c r="I588" s="183"/>
    </row>
    <row r="589" spans="7:9">
      <c r="G589" s="183"/>
      <c r="I589" s="183"/>
    </row>
    <row r="590" spans="7:9">
      <c r="G590" s="183"/>
      <c r="I590" s="183"/>
    </row>
    <row r="591" spans="7:9">
      <c r="G591" s="183"/>
      <c r="I591" s="183"/>
    </row>
    <row r="592" spans="7:9">
      <c r="G592" s="183"/>
      <c r="I592" s="183"/>
    </row>
    <row r="593" spans="7:9">
      <c r="G593" s="183"/>
      <c r="I593" s="183"/>
    </row>
    <row r="594" spans="7:9">
      <c r="G594" s="183"/>
      <c r="I594" s="183"/>
    </row>
    <row r="595" spans="7:9">
      <c r="G595" s="183"/>
      <c r="I595" s="183"/>
    </row>
    <row r="596" spans="7:9">
      <c r="G596" s="183"/>
      <c r="I596" s="183"/>
    </row>
    <row r="597" spans="7:9">
      <c r="G597" s="183"/>
      <c r="I597" s="183"/>
    </row>
    <row r="598" spans="7:9">
      <c r="G598" s="183"/>
      <c r="I598" s="183"/>
    </row>
    <row r="599" spans="7:9">
      <c r="G599" s="183"/>
      <c r="I599" s="183"/>
    </row>
    <row r="600" spans="7:9">
      <c r="G600" s="183"/>
      <c r="I600" s="183"/>
    </row>
    <row r="601" spans="7:9">
      <c r="G601" s="183"/>
      <c r="I601" s="183"/>
    </row>
    <row r="602" spans="7:9">
      <c r="G602" s="183"/>
      <c r="I602" s="183"/>
    </row>
    <row r="603" spans="7:9">
      <c r="G603" s="183"/>
      <c r="I603" s="183"/>
    </row>
    <row r="604" spans="7:9">
      <c r="G604" s="183"/>
      <c r="I604" s="183"/>
    </row>
    <row r="605" spans="7:9">
      <c r="G605" s="183"/>
      <c r="I605" s="183"/>
    </row>
    <row r="606" spans="7:9">
      <c r="G606" s="183"/>
      <c r="I606" s="183"/>
    </row>
    <row r="607" spans="7:9">
      <c r="G607" s="183"/>
      <c r="I607" s="183"/>
    </row>
    <row r="608" spans="7:9">
      <c r="G608" s="183"/>
      <c r="I608" s="183"/>
    </row>
    <row r="609" spans="7:9">
      <c r="G609" s="183"/>
      <c r="I609" s="183"/>
    </row>
    <row r="610" spans="7:9">
      <c r="G610" s="183"/>
      <c r="I610" s="183"/>
    </row>
    <row r="611" spans="7:9">
      <c r="G611" s="183"/>
      <c r="I611" s="183"/>
    </row>
    <row r="612" spans="7:9">
      <c r="G612" s="183"/>
      <c r="I612" s="183"/>
    </row>
    <row r="613" spans="7:9">
      <c r="G613" s="183"/>
      <c r="I613" s="183"/>
    </row>
    <row r="614" spans="7:9">
      <c r="G614" s="183"/>
      <c r="I614" s="183"/>
    </row>
    <row r="615" spans="7:9">
      <c r="G615" s="183"/>
      <c r="I615" s="183"/>
    </row>
    <row r="616" spans="7:9">
      <c r="G616" s="183"/>
      <c r="I616" s="183"/>
    </row>
    <row r="617" spans="7:9">
      <c r="G617" s="183"/>
      <c r="I617" s="183"/>
    </row>
    <row r="618" spans="7:9">
      <c r="G618" s="183"/>
      <c r="I618" s="183"/>
    </row>
    <row r="619" spans="7:9">
      <c r="G619" s="183"/>
      <c r="I619" s="183"/>
    </row>
    <row r="620" spans="7:9">
      <c r="G620" s="183"/>
      <c r="I620" s="183"/>
    </row>
    <row r="621" spans="7:9">
      <c r="G621" s="183"/>
      <c r="I621" s="183"/>
    </row>
    <row r="622" spans="7:9">
      <c r="G622" s="183"/>
      <c r="I622" s="183"/>
    </row>
    <row r="623" spans="7:9">
      <c r="G623" s="183"/>
      <c r="I623" s="183"/>
    </row>
    <row r="624" spans="7:9">
      <c r="G624" s="183"/>
      <c r="I624" s="183"/>
    </row>
    <row r="625" spans="7:9">
      <c r="G625" s="183"/>
      <c r="I625" s="183"/>
    </row>
    <row r="626" spans="7:9">
      <c r="G626" s="183"/>
      <c r="I626" s="183"/>
    </row>
    <row r="627" spans="7:9">
      <c r="G627" s="183"/>
      <c r="I627" s="183"/>
    </row>
    <row r="628" spans="7:9">
      <c r="G628" s="183"/>
      <c r="I628" s="183"/>
    </row>
    <row r="629" spans="7:9">
      <c r="G629" s="183"/>
      <c r="I629" s="183"/>
    </row>
    <row r="630" spans="7:9">
      <c r="G630" s="183"/>
      <c r="I630" s="183"/>
    </row>
    <row r="631" spans="7:9">
      <c r="G631" s="183"/>
      <c r="I631" s="183"/>
    </row>
    <row r="632" spans="7:9">
      <c r="G632" s="183"/>
      <c r="I632" s="183"/>
    </row>
    <row r="633" spans="7:9">
      <c r="G633" s="183"/>
      <c r="I633" s="183"/>
    </row>
    <row r="634" spans="7:9">
      <c r="G634" s="183"/>
      <c r="I634" s="183"/>
    </row>
    <row r="635" spans="7:9">
      <c r="G635" s="183"/>
      <c r="I635" s="183"/>
    </row>
    <row r="636" spans="7:9">
      <c r="G636" s="183"/>
      <c r="I636" s="183"/>
    </row>
    <row r="637" spans="7:9">
      <c r="G637" s="183"/>
      <c r="I637" s="183"/>
    </row>
    <row r="638" spans="7:9">
      <c r="G638" s="183"/>
      <c r="I638" s="183"/>
    </row>
    <row r="639" spans="7:9">
      <c r="G639" s="183"/>
      <c r="I639" s="183"/>
    </row>
    <row r="640" spans="7:9">
      <c r="G640" s="183"/>
      <c r="I640" s="183"/>
    </row>
    <row r="641" spans="7:9">
      <c r="G641" s="183"/>
      <c r="I641" s="183"/>
    </row>
    <row r="642" spans="7:9">
      <c r="G642" s="183"/>
      <c r="I642" s="183"/>
    </row>
    <row r="643" spans="7:9">
      <c r="G643" s="183"/>
      <c r="I643" s="183"/>
    </row>
    <row r="644" spans="7:9">
      <c r="G644" s="183"/>
      <c r="I644" s="183"/>
    </row>
    <row r="645" spans="7:9">
      <c r="G645" s="183"/>
      <c r="I645" s="183"/>
    </row>
    <row r="646" spans="7:9">
      <c r="G646" s="183"/>
      <c r="I646" s="183"/>
    </row>
    <row r="647" spans="7:9">
      <c r="G647" s="183"/>
      <c r="I647" s="183"/>
    </row>
    <row r="648" spans="7:9">
      <c r="G648" s="183"/>
      <c r="I648" s="183"/>
    </row>
    <row r="649" spans="7:9">
      <c r="G649" s="183"/>
      <c r="I649" s="183"/>
    </row>
    <row r="650" spans="7:9">
      <c r="G650" s="183"/>
      <c r="I650" s="183"/>
    </row>
    <row r="651" spans="7:9">
      <c r="G651" s="183"/>
      <c r="I651" s="183"/>
    </row>
    <row r="652" spans="7:9">
      <c r="G652" s="183"/>
      <c r="I652" s="183"/>
    </row>
    <row r="653" spans="7:9">
      <c r="G653" s="183"/>
      <c r="I653" s="183"/>
    </row>
    <row r="654" spans="7:9">
      <c r="G654" s="183"/>
      <c r="I654" s="183"/>
    </row>
    <row r="655" spans="7:9">
      <c r="G655" s="183"/>
      <c r="I655" s="183"/>
    </row>
    <row r="656" spans="7:9">
      <c r="G656" s="183"/>
      <c r="I656" s="183"/>
    </row>
    <row r="657" spans="7:9">
      <c r="G657" s="183"/>
      <c r="I657" s="183"/>
    </row>
    <row r="658" spans="7:9">
      <c r="G658" s="183"/>
      <c r="I658" s="183"/>
    </row>
    <row r="659" spans="7:9">
      <c r="G659" s="183"/>
      <c r="I659" s="183"/>
    </row>
    <row r="660" spans="7:9">
      <c r="G660" s="183"/>
      <c r="I660" s="183"/>
    </row>
    <row r="661" spans="7:9">
      <c r="G661" s="183"/>
      <c r="I661" s="183"/>
    </row>
    <row r="662" spans="7:9">
      <c r="G662" s="183"/>
      <c r="I662" s="183"/>
    </row>
    <row r="663" spans="7:9">
      <c r="G663" s="183"/>
      <c r="I663" s="183"/>
    </row>
    <row r="664" spans="7:9">
      <c r="G664" s="183"/>
      <c r="I664" s="183"/>
    </row>
    <row r="665" spans="7:9">
      <c r="G665" s="183"/>
      <c r="I665" s="183"/>
    </row>
    <row r="666" spans="7:9">
      <c r="G666" s="183"/>
      <c r="I666" s="183"/>
    </row>
    <row r="667" spans="7:9">
      <c r="G667" s="183"/>
      <c r="I667" s="183"/>
    </row>
    <row r="668" spans="7:9">
      <c r="G668" s="183"/>
      <c r="I668" s="183"/>
    </row>
    <row r="669" spans="7:9">
      <c r="G669" s="183"/>
      <c r="I669" s="183"/>
    </row>
    <row r="670" spans="7:9">
      <c r="G670" s="183"/>
      <c r="I670" s="183"/>
    </row>
    <row r="671" spans="7:9">
      <c r="G671" s="183"/>
      <c r="I671" s="183"/>
    </row>
    <row r="672" spans="7:9">
      <c r="G672" s="183"/>
      <c r="I672" s="183"/>
    </row>
    <row r="673" spans="7:9">
      <c r="G673" s="183"/>
      <c r="I673" s="183"/>
    </row>
    <row r="674" spans="7:9">
      <c r="G674" s="183"/>
      <c r="I674" s="183"/>
    </row>
    <row r="675" spans="7:9">
      <c r="G675" s="183"/>
      <c r="I675" s="183"/>
    </row>
    <row r="676" spans="7:9">
      <c r="G676" s="183"/>
      <c r="I676" s="183"/>
    </row>
    <row r="677" spans="7:9">
      <c r="G677" s="183"/>
      <c r="I677" s="183"/>
    </row>
    <row r="678" spans="7:9">
      <c r="G678" s="183"/>
      <c r="I678" s="183"/>
    </row>
    <row r="679" spans="7:9">
      <c r="G679" s="183"/>
      <c r="I679" s="183"/>
    </row>
    <row r="680" spans="7:9">
      <c r="G680" s="183"/>
      <c r="I680" s="183"/>
    </row>
    <row r="681" spans="7:9">
      <c r="G681" s="183"/>
      <c r="I681" s="183"/>
    </row>
    <row r="682" spans="7:9">
      <c r="G682" s="183"/>
      <c r="I682" s="183"/>
    </row>
    <row r="683" spans="7:9">
      <c r="G683" s="183"/>
      <c r="I683" s="183"/>
    </row>
    <row r="684" spans="7:9">
      <c r="G684" s="183"/>
      <c r="I684" s="183"/>
    </row>
    <row r="685" spans="7:9">
      <c r="G685" s="183"/>
      <c r="I685" s="183"/>
    </row>
    <row r="686" spans="7:9">
      <c r="G686" s="183"/>
      <c r="I686" s="183"/>
    </row>
    <row r="687" spans="7:9">
      <c r="G687" s="183"/>
      <c r="I687" s="183"/>
    </row>
    <row r="688" spans="7:9">
      <c r="G688" s="183"/>
      <c r="I688" s="183"/>
    </row>
    <row r="689" spans="7:9">
      <c r="G689" s="183"/>
      <c r="I689" s="183"/>
    </row>
    <row r="690" spans="7:9">
      <c r="G690" s="183"/>
      <c r="I690" s="183"/>
    </row>
    <row r="691" spans="7:9">
      <c r="G691" s="183"/>
      <c r="I691" s="183"/>
    </row>
    <row r="692" spans="7:9">
      <c r="G692" s="183"/>
      <c r="I692" s="183"/>
    </row>
    <row r="693" spans="7:9">
      <c r="G693" s="183"/>
      <c r="I693" s="183"/>
    </row>
    <row r="694" spans="7:9">
      <c r="G694" s="183"/>
      <c r="I694" s="183"/>
    </row>
    <row r="695" spans="7:9">
      <c r="G695" s="183"/>
      <c r="I695" s="183"/>
    </row>
    <row r="696" spans="7:9">
      <c r="G696" s="183"/>
      <c r="I696" s="183"/>
    </row>
    <row r="697" spans="7:9">
      <c r="G697" s="183"/>
      <c r="I697" s="183"/>
    </row>
    <row r="698" spans="7:9">
      <c r="G698" s="183"/>
      <c r="I698" s="183"/>
    </row>
    <row r="699" spans="7:9">
      <c r="G699" s="183"/>
      <c r="I699" s="183"/>
    </row>
    <row r="700" spans="7:9">
      <c r="G700" s="183"/>
      <c r="I700" s="183"/>
    </row>
    <row r="701" spans="7:9">
      <c r="G701" s="183"/>
      <c r="I701" s="183"/>
    </row>
    <row r="702" spans="7:9">
      <c r="G702" s="183"/>
      <c r="I702" s="183"/>
    </row>
    <row r="703" spans="7:9">
      <c r="G703" s="183"/>
      <c r="I703" s="183"/>
    </row>
    <row r="704" spans="7:9">
      <c r="G704" s="183"/>
      <c r="I704" s="183"/>
    </row>
    <row r="705" spans="7:9">
      <c r="G705" s="183"/>
      <c r="I705" s="183"/>
    </row>
    <row r="706" spans="7:9">
      <c r="G706" s="183"/>
      <c r="I706" s="183"/>
    </row>
    <row r="707" spans="7:9">
      <c r="G707" s="183"/>
      <c r="I707" s="183"/>
    </row>
    <row r="708" spans="7:9">
      <c r="G708" s="183"/>
      <c r="I708" s="183"/>
    </row>
    <row r="709" spans="7:9">
      <c r="G709" s="183"/>
      <c r="I709" s="183"/>
    </row>
    <row r="710" spans="7:9">
      <c r="G710" s="183"/>
      <c r="I710" s="183"/>
    </row>
    <row r="711" spans="7:9">
      <c r="G711" s="183"/>
      <c r="I711" s="183"/>
    </row>
    <row r="712" spans="7:9">
      <c r="G712" s="183"/>
      <c r="I712" s="183"/>
    </row>
    <row r="713" spans="7:9">
      <c r="G713" s="183"/>
      <c r="I713" s="183"/>
    </row>
    <row r="714" spans="7:9">
      <c r="G714" s="183"/>
      <c r="I714" s="183"/>
    </row>
    <row r="715" spans="7:9">
      <c r="G715" s="183"/>
      <c r="I715" s="183"/>
    </row>
    <row r="716" spans="7:9">
      <c r="G716" s="183"/>
      <c r="I716" s="183"/>
    </row>
    <row r="717" spans="7:9">
      <c r="G717" s="183"/>
      <c r="I717" s="183"/>
    </row>
    <row r="718" spans="7:9">
      <c r="G718" s="183"/>
      <c r="I718" s="183"/>
    </row>
    <row r="719" spans="7:9">
      <c r="G719" s="183"/>
      <c r="I719" s="183"/>
    </row>
    <row r="720" spans="7:9">
      <c r="G720" s="183"/>
      <c r="I720" s="183"/>
    </row>
    <row r="721" spans="7:9">
      <c r="G721" s="183"/>
      <c r="I721" s="183"/>
    </row>
    <row r="722" spans="7:9">
      <c r="G722" s="183"/>
      <c r="I722" s="183"/>
    </row>
    <row r="723" spans="7:9">
      <c r="G723" s="183"/>
      <c r="I723" s="183"/>
    </row>
    <row r="724" spans="7:9">
      <c r="G724" s="183"/>
      <c r="I724" s="183"/>
    </row>
    <row r="725" spans="7:9">
      <c r="G725" s="183"/>
      <c r="I725" s="183"/>
    </row>
    <row r="726" spans="7:9">
      <c r="G726" s="183"/>
      <c r="I726" s="183"/>
    </row>
    <row r="727" spans="7:9">
      <c r="G727" s="183"/>
      <c r="I727" s="183"/>
    </row>
    <row r="728" spans="7:9">
      <c r="G728" s="183"/>
      <c r="I728" s="183"/>
    </row>
    <row r="729" spans="7:9">
      <c r="G729" s="183"/>
      <c r="I729" s="183"/>
    </row>
    <row r="730" spans="7:9">
      <c r="G730" s="183"/>
      <c r="I730" s="183"/>
    </row>
    <row r="731" spans="7:9">
      <c r="G731" s="183"/>
      <c r="I731" s="183"/>
    </row>
    <row r="732" spans="7:9">
      <c r="G732" s="183"/>
      <c r="I732" s="183"/>
    </row>
    <row r="733" spans="7:9">
      <c r="G733" s="183"/>
      <c r="I733" s="183"/>
    </row>
    <row r="734" spans="7:9">
      <c r="G734" s="183"/>
      <c r="I734" s="183"/>
    </row>
    <row r="735" spans="7:9">
      <c r="G735" s="183"/>
      <c r="I735" s="183"/>
    </row>
    <row r="736" spans="7:9">
      <c r="G736" s="183"/>
      <c r="I736" s="183"/>
    </row>
    <row r="737" spans="7:9">
      <c r="G737" s="183"/>
      <c r="I737" s="183"/>
    </row>
    <row r="738" spans="7:9">
      <c r="G738" s="183"/>
      <c r="I738" s="183"/>
    </row>
    <row r="739" spans="7:9">
      <c r="G739" s="183"/>
      <c r="I739" s="183"/>
    </row>
    <row r="740" spans="7:9">
      <c r="G740" s="183"/>
      <c r="I740" s="183"/>
    </row>
    <row r="741" spans="7:9">
      <c r="G741" s="183"/>
      <c r="I741" s="183"/>
    </row>
    <row r="742" spans="7:9">
      <c r="G742" s="183"/>
      <c r="I742" s="183"/>
    </row>
    <row r="743" spans="7:9">
      <c r="G743" s="183"/>
      <c r="I743" s="183"/>
    </row>
    <row r="744" spans="7:9">
      <c r="G744" s="183"/>
      <c r="I744" s="183"/>
    </row>
    <row r="745" spans="7:9">
      <c r="G745" s="183"/>
      <c r="I745" s="183"/>
    </row>
    <row r="746" spans="7:9">
      <c r="G746" s="183"/>
      <c r="I746" s="183"/>
    </row>
    <row r="747" spans="7:9">
      <c r="G747" s="183"/>
      <c r="I747" s="183"/>
    </row>
    <row r="748" spans="7:9">
      <c r="G748" s="183"/>
      <c r="I748" s="183"/>
    </row>
    <row r="749" spans="7:9">
      <c r="G749" s="183"/>
      <c r="I749" s="183"/>
    </row>
    <row r="750" spans="7:9">
      <c r="G750" s="183"/>
      <c r="I750" s="183"/>
    </row>
    <row r="751" spans="7:9">
      <c r="G751" s="183"/>
      <c r="I751" s="183"/>
    </row>
    <row r="752" spans="7:9">
      <c r="G752" s="183"/>
      <c r="I752" s="183"/>
    </row>
    <row r="753" spans="7:9">
      <c r="G753" s="183"/>
      <c r="I753" s="183"/>
    </row>
    <row r="754" spans="7:9">
      <c r="G754" s="183"/>
      <c r="I754" s="183"/>
    </row>
    <row r="755" spans="7:9">
      <c r="G755" s="183"/>
      <c r="I755" s="183"/>
    </row>
    <row r="756" spans="7:9">
      <c r="G756" s="183"/>
      <c r="I756" s="183"/>
    </row>
    <row r="757" spans="7:9">
      <c r="G757" s="183"/>
      <c r="I757" s="183"/>
    </row>
    <row r="758" spans="7:9">
      <c r="G758" s="183"/>
      <c r="I758" s="183"/>
    </row>
    <row r="759" spans="7:9">
      <c r="G759" s="183"/>
      <c r="I759" s="183"/>
    </row>
    <row r="760" spans="7:9">
      <c r="G760" s="183"/>
      <c r="I760" s="183"/>
    </row>
    <row r="761" spans="7:9">
      <c r="G761" s="183"/>
      <c r="I761" s="183"/>
    </row>
    <row r="762" spans="7:9">
      <c r="G762" s="183"/>
      <c r="I762" s="183"/>
    </row>
    <row r="763" spans="7:9">
      <c r="G763" s="183"/>
      <c r="I763" s="183"/>
    </row>
    <row r="764" spans="7:9">
      <c r="G764" s="183"/>
      <c r="I764" s="183"/>
    </row>
    <row r="765" spans="7:9">
      <c r="G765" s="183"/>
      <c r="I765" s="183"/>
    </row>
    <row r="766" spans="7:9">
      <c r="G766" s="183"/>
      <c r="I766" s="183"/>
    </row>
    <row r="767" spans="7:9">
      <c r="G767" s="183"/>
      <c r="I767" s="183"/>
    </row>
    <row r="768" spans="7:9">
      <c r="G768" s="183"/>
      <c r="I768" s="183"/>
    </row>
    <row r="769" spans="7:9">
      <c r="G769" s="183"/>
      <c r="I769" s="183"/>
    </row>
    <row r="770" spans="7:9">
      <c r="G770" s="183"/>
      <c r="I770" s="183"/>
    </row>
    <row r="771" spans="7:9">
      <c r="G771" s="183"/>
      <c r="I771" s="183"/>
    </row>
    <row r="772" spans="7:9">
      <c r="G772" s="183"/>
      <c r="I772" s="183"/>
    </row>
    <row r="773" spans="7:9">
      <c r="G773" s="183"/>
      <c r="I773" s="183"/>
    </row>
    <row r="774" spans="7:9">
      <c r="G774" s="183"/>
      <c r="I774" s="183"/>
    </row>
    <row r="775" spans="7:9">
      <c r="G775" s="183"/>
      <c r="I775" s="183"/>
    </row>
    <row r="776" spans="7:9">
      <c r="G776" s="183"/>
      <c r="I776" s="183"/>
    </row>
    <row r="777" spans="7:9">
      <c r="G777" s="183"/>
      <c r="I777" s="183"/>
    </row>
    <row r="778" spans="7:9">
      <c r="G778" s="183"/>
      <c r="I778" s="183"/>
    </row>
    <row r="779" spans="7:9">
      <c r="G779" s="183"/>
      <c r="I779" s="183"/>
    </row>
    <row r="780" spans="7:9">
      <c r="G780" s="183"/>
      <c r="I780" s="183"/>
    </row>
    <row r="781" spans="7:9">
      <c r="G781" s="183"/>
      <c r="I781" s="183"/>
    </row>
    <row r="782" spans="7:9">
      <c r="G782" s="183"/>
      <c r="I782" s="183"/>
    </row>
    <row r="783" spans="7:9">
      <c r="G783" s="183"/>
      <c r="I783" s="183"/>
    </row>
    <row r="784" spans="7:9">
      <c r="G784" s="183"/>
      <c r="I784" s="183"/>
    </row>
    <row r="785" spans="7:9">
      <c r="G785" s="183"/>
      <c r="I785" s="183"/>
    </row>
    <row r="786" spans="7:9">
      <c r="G786" s="183"/>
      <c r="I786" s="183"/>
    </row>
    <row r="787" spans="7:9">
      <c r="G787" s="183"/>
      <c r="I787" s="183"/>
    </row>
    <row r="788" spans="7:9">
      <c r="G788" s="183"/>
      <c r="I788" s="183"/>
    </row>
    <row r="789" spans="7:9">
      <c r="G789" s="183"/>
      <c r="I789" s="183"/>
    </row>
    <row r="790" spans="7:9">
      <c r="G790" s="183"/>
      <c r="I790" s="183"/>
    </row>
    <row r="791" spans="7:9">
      <c r="G791" s="183"/>
      <c r="I791" s="183"/>
    </row>
    <row r="792" spans="7:9">
      <c r="G792" s="183"/>
      <c r="I792" s="183"/>
    </row>
    <row r="793" spans="7:9">
      <c r="G793" s="183"/>
      <c r="I793" s="183"/>
    </row>
    <row r="794" spans="7:9">
      <c r="G794" s="183"/>
      <c r="I794" s="183"/>
    </row>
    <row r="795" spans="7:9">
      <c r="G795" s="183"/>
      <c r="I795" s="183"/>
    </row>
    <row r="796" spans="7:9">
      <c r="G796" s="183"/>
      <c r="I796" s="183"/>
    </row>
    <row r="797" spans="7:9">
      <c r="G797" s="183"/>
      <c r="I797" s="183"/>
    </row>
    <row r="798" spans="7:9">
      <c r="G798" s="183"/>
      <c r="I798" s="183"/>
    </row>
    <row r="799" spans="7:9">
      <c r="G799" s="183"/>
      <c r="I799" s="183"/>
    </row>
    <row r="800" spans="7:9">
      <c r="G800" s="183"/>
      <c r="I800" s="183"/>
    </row>
    <row r="801" spans="7:9">
      <c r="G801" s="183"/>
      <c r="I801" s="183"/>
    </row>
    <row r="802" spans="7:9">
      <c r="G802" s="183"/>
      <c r="I802" s="183"/>
    </row>
    <row r="803" spans="7:9">
      <c r="G803" s="183"/>
      <c r="I803" s="183"/>
    </row>
    <row r="804" spans="7:9">
      <c r="G804" s="183"/>
      <c r="I804" s="183"/>
    </row>
    <row r="805" spans="7:9">
      <c r="G805" s="183"/>
      <c r="I805" s="183"/>
    </row>
    <row r="806" spans="7:9">
      <c r="G806" s="183"/>
      <c r="I806" s="183"/>
    </row>
    <row r="807" spans="7:9">
      <c r="G807" s="183"/>
      <c r="I807" s="183"/>
    </row>
    <row r="808" spans="7:9">
      <c r="G808" s="183"/>
      <c r="I808" s="183"/>
    </row>
    <row r="809" spans="7:9">
      <c r="G809" s="183"/>
      <c r="I809" s="183"/>
    </row>
    <row r="810" spans="7:9">
      <c r="G810" s="183"/>
      <c r="I810" s="183"/>
    </row>
    <row r="811" spans="7:9">
      <c r="G811" s="183"/>
      <c r="I811" s="183"/>
    </row>
    <row r="812" spans="7:9">
      <c r="G812" s="183"/>
      <c r="I812" s="183"/>
    </row>
    <row r="813" spans="7:9">
      <c r="G813" s="183"/>
      <c r="I813" s="183"/>
    </row>
    <row r="814" spans="7:9">
      <c r="G814" s="183"/>
      <c r="I814" s="183"/>
    </row>
    <row r="815" spans="7:9">
      <c r="G815" s="183"/>
      <c r="I815" s="183"/>
    </row>
    <row r="816" spans="7:9">
      <c r="G816" s="183"/>
      <c r="I816" s="183"/>
    </row>
    <row r="817" spans="7:9">
      <c r="G817" s="183"/>
      <c r="I817" s="183"/>
    </row>
    <row r="818" spans="7:9">
      <c r="G818" s="183"/>
      <c r="I818" s="183"/>
    </row>
    <row r="819" spans="7:9">
      <c r="G819" s="183"/>
      <c r="I819" s="183"/>
    </row>
    <row r="820" spans="7:9">
      <c r="G820" s="183"/>
      <c r="I820" s="183"/>
    </row>
    <row r="821" spans="7:9">
      <c r="G821" s="183"/>
      <c r="I821" s="183"/>
    </row>
    <row r="822" spans="7:9">
      <c r="G822" s="183"/>
      <c r="I822" s="183"/>
    </row>
    <row r="823" spans="7:9">
      <c r="G823" s="183"/>
      <c r="I823" s="183"/>
    </row>
    <row r="824" spans="7:9">
      <c r="G824" s="183"/>
      <c r="I824" s="183"/>
    </row>
    <row r="825" spans="7:9">
      <c r="G825" s="183"/>
      <c r="I825" s="183"/>
    </row>
    <row r="826" spans="7:9">
      <c r="G826" s="183"/>
      <c r="I826" s="183"/>
    </row>
    <row r="827" spans="7:9">
      <c r="G827" s="183"/>
      <c r="I827" s="183"/>
    </row>
    <row r="828" spans="7:9">
      <c r="G828" s="183"/>
      <c r="I828" s="183"/>
    </row>
    <row r="829" spans="7:9">
      <c r="G829" s="183"/>
      <c r="I829" s="183"/>
    </row>
    <row r="830" spans="7:9">
      <c r="G830" s="183"/>
      <c r="I830" s="183"/>
    </row>
    <row r="831" spans="7:9">
      <c r="G831" s="183"/>
      <c r="I831" s="183"/>
    </row>
    <row r="832" spans="7:9">
      <c r="G832" s="183"/>
      <c r="I832" s="183"/>
    </row>
    <row r="833" spans="7:9">
      <c r="G833" s="183"/>
      <c r="I833" s="183"/>
    </row>
    <row r="834" spans="7:9">
      <c r="G834" s="183"/>
      <c r="I834" s="183"/>
    </row>
    <row r="835" spans="7:9">
      <c r="G835" s="183"/>
      <c r="I835" s="183"/>
    </row>
    <row r="836" spans="7:9">
      <c r="G836" s="183"/>
      <c r="I836" s="183"/>
    </row>
    <row r="837" spans="7:9">
      <c r="G837" s="183"/>
      <c r="I837" s="183"/>
    </row>
    <row r="838" spans="7:9">
      <c r="G838" s="183"/>
      <c r="I838" s="183"/>
    </row>
    <row r="839" spans="7:9">
      <c r="G839" s="183"/>
      <c r="I839" s="183"/>
    </row>
    <row r="840" spans="7:9">
      <c r="G840" s="183"/>
      <c r="I840" s="183"/>
    </row>
    <row r="841" spans="7:9">
      <c r="G841" s="183"/>
      <c r="I841" s="183"/>
    </row>
    <row r="842" spans="7:9">
      <c r="G842" s="183"/>
      <c r="I842" s="183"/>
    </row>
    <row r="843" spans="7:9">
      <c r="G843" s="183"/>
      <c r="I843" s="183"/>
    </row>
    <row r="844" spans="7:9">
      <c r="G844" s="183"/>
      <c r="I844" s="183"/>
    </row>
    <row r="845" spans="7:9">
      <c r="G845" s="183"/>
      <c r="I845" s="183"/>
    </row>
    <row r="846" spans="7:9">
      <c r="G846" s="183"/>
      <c r="I846" s="183"/>
    </row>
    <row r="847" spans="7:9">
      <c r="G847" s="183"/>
      <c r="I847" s="183"/>
    </row>
    <row r="848" spans="7:9">
      <c r="G848" s="183"/>
      <c r="I848" s="183"/>
    </row>
    <row r="849" spans="7:9">
      <c r="G849" s="183"/>
      <c r="I849" s="183"/>
    </row>
    <row r="850" spans="7:9">
      <c r="G850" s="183"/>
      <c r="I850" s="183"/>
    </row>
    <row r="851" spans="7:9">
      <c r="G851" s="183"/>
      <c r="I851" s="183"/>
    </row>
    <row r="852" spans="7:9">
      <c r="G852" s="183"/>
      <c r="I852" s="183"/>
    </row>
    <row r="853" spans="7:9">
      <c r="G853" s="183"/>
      <c r="I853" s="183"/>
    </row>
    <row r="854" spans="7:9">
      <c r="G854" s="183"/>
      <c r="I854" s="183"/>
    </row>
    <row r="855" spans="7:9">
      <c r="G855" s="183"/>
      <c r="I855" s="183"/>
    </row>
    <row r="856" spans="7:9">
      <c r="G856" s="183"/>
      <c r="I856" s="183"/>
    </row>
    <row r="857" spans="7:9">
      <c r="G857" s="183"/>
      <c r="I857" s="183"/>
    </row>
    <row r="858" spans="7:9">
      <c r="G858" s="183"/>
      <c r="I858" s="183"/>
    </row>
    <row r="859" spans="7:9">
      <c r="G859" s="183"/>
      <c r="I859" s="183"/>
    </row>
    <row r="860" spans="7:9">
      <c r="G860" s="183"/>
      <c r="I860" s="183"/>
    </row>
    <row r="861" spans="7:9">
      <c r="G861" s="183"/>
      <c r="I861" s="183"/>
    </row>
    <row r="862" spans="7:9">
      <c r="G862" s="183"/>
      <c r="I862" s="183"/>
    </row>
    <row r="863" spans="7:9">
      <c r="G863" s="183"/>
      <c r="I863" s="183"/>
    </row>
    <row r="864" spans="7:9">
      <c r="G864" s="183"/>
      <c r="I864" s="183"/>
    </row>
    <row r="865" spans="7:9">
      <c r="G865" s="183"/>
      <c r="I865" s="183"/>
    </row>
    <row r="866" spans="7:9">
      <c r="G866" s="183"/>
      <c r="I866" s="183"/>
    </row>
    <row r="867" spans="7:9">
      <c r="G867" s="183"/>
      <c r="I867" s="183"/>
    </row>
    <row r="868" spans="7:9">
      <c r="G868" s="183"/>
      <c r="I868" s="183"/>
    </row>
    <row r="869" spans="7:9">
      <c r="G869" s="183"/>
      <c r="I869" s="183"/>
    </row>
    <row r="870" spans="7:9">
      <c r="G870" s="183"/>
      <c r="I870" s="183"/>
    </row>
    <row r="871" spans="7:9">
      <c r="G871" s="183"/>
      <c r="I871" s="183"/>
    </row>
    <row r="872" spans="7:9">
      <c r="G872" s="183"/>
      <c r="I872" s="183"/>
    </row>
    <row r="873" spans="7:9">
      <c r="G873" s="183"/>
      <c r="I873" s="183"/>
    </row>
    <row r="874" spans="7:9">
      <c r="G874" s="183"/>
      <c r="I874" s="183"/>
    </row>
    <row r="875" spans="7:9">
      <c r="G875" s="183"/>
      <c r="I875" s="183"/>
    </row>
    <row r="876" spans="7:9">
      <c r="G876" s="183"/>
      <c r="I876" s="183"/>
    </row>
    <row r="877" spans="7:9">
      <c r="G877" s="183"/>
      <c r="I877" s="183"/>
    </row>
    <row r="878" spans="7:9">
      <c r="G878" s="183"/>
      <c r="I878" s="183"/>
    </row>
    <row r="879" spans="7:9">
      <c r="G879" s="183"/>
      <c r="I879" s="183"/>
    </row>
    <row r="880" spans="7:9">
      <c r="G880" s="183"/>
      <c r="I880" s="183"/>
    </row>
    <row r="881" spans="7:9">
      <c r="G881" s="183"/>
      <c r="I881" s="183"/>
    </row>
    <row r="882" spans="7:9">
      <c r="G882" s="183"/>
      <c r="I882" s="183"/>
    </row>
    <row r="883" spans="7:9">
      <c r="G883" s="183"/>
      <c r="I883" s="183"/>
    </row>
    <row r="884" spans="7:9">
      <c r="G884" s="183"/>
      <c r="I884" s="183"/>
    </row>
    <row r="885" spans="7:9">
      <c r="G885" s="183"/>
      <c r="I885" s="183"/>
    </row>
    <row r="886" spans="7:9">
      <c r="G886" s="183"/>
      <c r="I886" s="183"/>
    </row>
    <row r="887" spans="7:9">
      <c r="G887" s="183"/>
      <c r="I887" s="183"/>
    </row>
    <row r="888" spans="7:9">
      <c r="G888" s="183"/>
      <c r="I888" s="183"/>
    </row>
    <row r="889" spans="7:9">
      <c r="G889" s="183"/>
      <c r="I889" s="183"/>
    </row>
    <row r="890" spans="7:9">
      <c r="G890" s="183"/>
      <c r="I890" s="183"/>
    </row>
    <row r="891" spans="7:9">
      <c r="G891" s="183"/>
      <c r="I891" s="183"/>
    </row>
    <row r="892" spans="7:9">
      <c r="G892" s="183"/>
      <c r="I892" s="183"/>
    </row>
    <row r="893" spans="7:9">
      <c r="G893" s="183"/>
      <c r="I893" s="183"/>
    </row>
    <row r="894" spans="7:9">
      <c r="G894" s="183"/>
      <c r="I894" s="183"/>
    </row>
    <row r="895" spans="7:9">
      <c r="G895" s="183"/>
      <c r="I895" s="183"/>
    </row>
    <row r="896" spans="7:9">
      <c r="G896" s="183"/>
      <c r="I896" s="183"/>
    </row>
    <row r="897" spans="7:9">
      <c r="G897" s="183"/>
      <c r="I897" s="183"/>
    </row>
    <row r="898" spans="7:9">
      <c r="G898" s="183"/>
      <c r="I898" s="183"/>
    </row>
    <row r="899" spans="7:9">
      <c r="G899" s="183"/>
      <c r="I899" s="183"/>
    </row>
    <row r="900" spans="7:9">
      <c r="G900" s="183"/>
      <c r="I900" s="183"/>
    </row>
    <row r="901" spans="7:9">
      <c r="G901" s="183"/>
      <c r="I901" s="183"/>
    </row>
    <row r="902" spans="7:9">
      <c r="G902" s="183"/>
      <c r="I902" s="183"/>
    </row>
    <row r="903" spans="7:9">
      <c r="G903" s="183"/>
      <c r="I903" s="183"/>
    </row>
    <row r="904" spans="7:9">
      <c r="G904" s="183"/>
      <c r="I904" s="183"/>
    </row>
    <row r="905" spans="7:9">
      <c r="G905" s="183"/>
      <c r="I905" s="183"/>
    </row>
    <row r="906" spans="7:9">
      <c r="G906" s="183"/>
      <c r="I906" s="183"/>
    </row>
    <row r="907" spans="7:9">
      <c r="G907" s="183"/>
      <c r="I907" s="183"/>
    </row>
    <row r="908" spans="7:9">
      <c r="G908" s="183"/>
      <c r="I908" s="183"/>
    </row>
    <row r="909" spans="7:9">
      <c r="G909" s="183"/>
      <c r="I909" s="183"/>
    </row>
    <row r="910" spans="7:9">
      <c r="G910" s="183"/>
      <c r="I910" s="183"/>
    </row>
    <row r="911" spans="7:9">
      <c r="G911" s="183"/>
      <c r="I911" s="183"/>
    </row>
    <row r="912" spans="7:9">
      <c r="G912" s="183"/>
      <c r="I912" s="183"/>
    </row>
    <row r="913" spans="7:9">
      <c r="G913" s="183"/>
      <c r="I913" s="183"/>
    </row>
    <row r="914" spans="7:9">
      <c r="G914" s="183"/>
      <c r="I914" s="183"/>
    </row>
    <row r="915" spans="7:9">
      <c r="G915" s="183"/>
      <c r="I915" s="183"/>
    </row>
    <row r="916" spans="7:9">
      <c r="G916" s="183"/>
      <c r="I916" s="183"/>
    </row>
    <row r="917" spans="7:9">
      <c r="G917" s="183"/>
      <c r="I917" s="183"/>
    </row>
    <row r="918" spans="7:9">
      <c r="G918" s="183"/>
      <c r="I918" s="183"/>
    </row>
    <row r="919" spans="7:9">
      <c r="G919" s="183"/>
      <c r="I919" s="183"/>
    </row>
    <row r="920" spans="7:9">
      <c r="G920" s="183"/>
      <c r="I920" s="183"/>
    </row>
    <row r="921" spans="7:9">
      <c r="G921" s="183"/>
      <c r="I921" s="183"/>
    </row>
    <row r="922" spans="7:9">
      <c r="G922" s="183"/>
      <c r="I922" s="183"/>
    </row>
    <row r="923" spans="7:9">
      <c r="G923" s="183"/>
      <c r="I923" s="183"/>
    </row>
    <row r="924" spans="7:9">
      <c r="G924" s="183"/>
      <c r="I924" s="183"/>
    </row>
    <row r="925" spans="7:9">
      <c r="G925" s="183"/>
      <c r="I925" s="183"/>
    </row>
    <row r="926" spans="7:9">
      <c r="G926" s="183"/>
      <c r="I926" s="183"/>
    </row>
    <row r="927" spans="7:9">
      <c r="G927" s="183"/>
      <c r="I927" s="183"/>
    </row>
    <row r="928" spans="7:9">
      <c r="G928" s="183"/>
      <c r="I928" s="183"/>
    </row>
    <row r="929" spans="7:9">
      <c r="G929" s="183"/>
      <c r="I929" s="183"/>
    </row>
    <row r="930" spans="7:9">
      <c r="G930" s="183"/>
      <c r="I930" s="183"/>
    </row>
    <row r="931" spans="7:9">
      <c r="G931" s="183"/>
      <c r="I931" s="183"/>
    </row>
    <row r="932" spans="7:9">
      <c r="G932" s="183"/>
      <c r="I932" s="183"/>
    </row>
    <row r="933" spans="7:9">
      <c r="G933" s="183"/>
      <c r="I933" s="183"/>
    </row>
    <row r="934" spans="7:9">
      <c r="G934" s="183"/>
      <c r="I934" s="183"/>
    </row>
    <row r="935" spans="7:9">
      <c r="G935" s="183"/>
      <c r="I935" s="183"/>
    </row>
    <row r="936" spans="7:9">
      <c r="G936" s="183"/>
      <c r="I936" s="183"/>
    </row>
    <row r="937" spans="7:9">
      <c r="G937" s="183"/>
      <c r="I937" s="183"/>
    </row>
    <row r="938" spans="7:9">
      <c r="G938" s="183"/>
      <c r="I938" s="183"/>
    </row>
    <row r="939" spans="7:9">
      <c r="G939" s="183"/>
      <c r="I939" s="183"/>
    </row>
    <row r="940" spans="7:9">
      <c r="G940" s="183"/>
      <c r="I940" s="183"/>
    </row>
    <row r="941" spans="7:9">
      <c r="G941" s="183"/>
      <c r="I941" s="183"/>
    </row>
    <row r="942" spans="7:9">
      <c r="G942" s="183"/>
      <c r="I942" s="183"/>
    </row>
    <row r="943" spans="7:9">
      <c r="G943" s="183"/>
      <c r="I943" s="183"/>
    </row>
    <row r="944" spans="7:9">
      <c r="G944" s="183"/>
      <c r="I944" s="183"/>
    </row>
    <row r="945" spans="7:9">
      <c r="G945" s="183"/>
      <c r="I945" s="183"/>
    </row>
    <row r="946" spans="7:9">
      <c r="G946" s="183"/>
      <c r="I946" s="183"/>
    </row>
    <row r="947" spans="7:9">
      <c r="G947" s="183"/>
      <c r="I947" s="183"/>
    </row>
    <row r="948" spans="7:9">
      <c r="G948" s="183"/>
      <c r="I948" s="183"/>
    </row>
    <row r="949" spans="7:9">
      <c r="G949" s="183"/>
      <c r="I949" s="183"/>
    </row>
    <row r="950" spans="7:9">
      <c r="G950" s="183"/>
      <c r="I950" s="183"/>
    </row>
    <row r="951" spans="7:9">
      <c r="G951" s="183"/>
      <c r="I951" s="183"/>
    </row>
    <row r="952" spans="7:9">
      <c r="G952" s="183"/>
      <c r="I952" s="183"/>
    </row>
    <row r="953" spans="7:9">
      <c r="G953" s="183"/>
      <c r="I953" s="183"/>
    </row>
    <row r="954" spans="7:9">
      <c r="G954" s="183"/>
      <c r="I954" s="183"/>
    </row>
    <row r="955" spans="7:9">
      <c r="G955" s="183"/>
      <c r="I955" s="183"/>
    </row>
    <row r="956" spans="7:9">
      <c r="G956" s="183"/>
      <c r="I956" s="183"/>
    </row>
    <row r="957" spans="7:9">
      <c r="G957" s="183"/>
      <c r="I957" s="183"/>
    </row>
    <row r="958" spans="7:9">
      <c r="G958" s="183"/>
      <c r="I958" s="183"/>
    </row>
    <row r="959" spans="7:9">
      <c r="G959" s="183"/>
      <c r="I959" s="183"/>
    </row>
    <row r="960" spans="7:9">
      <c r="G960" s="183"/>
      <c r="I960" s="183"/>
    </row>
    <row r="961" spans="7:9">
      <c r="G961" s="183"/>
      <c r="I961" s="183"/>
    </row>
    <row r="962" spans="7:9">
      <c r="G962" s="183"/>
      <c r="I962" s="183"/>
    </row>
    <row r="963" spans="7:9">
      <c r="G963" s="183"/>
      <c r="I963" s="183"/>
    </row>
    <row r="964" spans="7:9">
      <c r="G964" s="183"/>
      <c r="I964" s="183"/>
    </row>
    <row r="965" spans="7:9">
      <c r="G965" s="183"/>
      <c r="I965" s="183"/>
    </row>
    <row r="966" spans="7:9">
      <c r="G966" s="183"/>
      <c r="I966" s="183"/>
    </row>
    <row r="967" spans="7:9">
      <c r="G967" s="183"/>
      <c r="I967" s="183"/>
    </row>
    <row r="968" spans="7:9">
      <c r="G968" s="183"/>
      <c r="I968" s="183"/>
    </row>
    <row r="969" spans="7:9">
      <c r="G969" s="183"/>
      <c r="I969" s="183"/>
    </row>
    <row r="970" spans="7:9">
      <c r="G970" s="183"/>
      <c r="I970" s="183"/>
    </row>
    <row r="971" spans="7:9">
      <c r="G971" s="183"/>
      <c r="I971" s="183"/>
    </row>
    <row r="972" spans="7:9">
      <c r="G972" s="183"/>
      <c r="I972" s="183"/>
    </row>
    <row r="973" spans="7:9">
      <c r="G973" s="183"/>
      <c r="I973" s="183"/>
    </row>
    <row r="974" spans="7:9">
      <c r="G974" s="183"/>
      <c r="I974" s="183"/>
    </row>
    <row r="975" spans="7:9">
      <c r="G975" s="183"/>
      <c r="I975" s="183"/>
    </row>
    <row r="976" spans="7:9">
      <c r="G976" s="183"/>
      <c r="I976" s="183"/>
    </row>
    <row r="977" spans="7:9">
      <c r="G977" s="183"/>
      <c r="I977" s="183"/>
    </row>
    <row r="978" spans="7:9">
      <c r="G978" s="183"/>
      <c r="I978" s="183"/>
    </row>
    <row r="979" spans="7:9">
      <c r="G979" s="183"/>
      <c r="I979" s="183"/>
    </row>
    <row r="980" spans="7:9">
      <c r="G980" s="183"/>
      <c r="I980" s="183"/>
    </row>
    <row r="981" spans="7:9">
      <c r="G981" s="183"/>
      <c r="I981" s="183"/>
    </row>
    <row r="982" spans="7:9">
      <c r="G982" s="183"/>
      <c r="I982" s="183"/>
    </row>
    <row r="983" spans="7:9">
      <c r="G983" s="183"/>
      <c r="I983" s="183"/>
    </row>
    <row r="984" spans="7:9">
      <c r="G984" s="183"/>
      <c r="I984" s="183"/>
    </row>
    <row r="985" spans="7:9">
      <c r="G985" s="183"/>
      <c r="I985" s="183"/>
    </row>
    <row r="986" spans="7:9">
      <c r="G986" s="183"/>
      <c r="I986" s="183"/>
    </row>
    <row r="987" spans="7:9">
      <c r="G987" s="183"/>
      <c r="I987" s="183"/>
    </row>
    <row r="988" spans="7:9">
      <c r="G988" s="183"/>
      <c r="I988" s="183"/>
    </row>
    <row r="989" spans="7:9">
      <c r="G989" s="183"/>
      <c r="I989" s="183"/>
    </row>
    <row r="990" spans="7:9">
      <c r="G990" s="183"/>
      <c r="I990" s="183"/>
    </row>
    <row r="991" spans="7:9">
      <c r="G991" s="183"/>
      <c r="I991" s="183"/>
    </row>
    <row r="992" spans="7:9">
      <c r="G992" s="183"/>
      <c r="I992" s="183"/>
    </row>
    <row r="993" spans="7:9">
      <c r="G993" s="183"/>
      <c r="I993" s="183"/>
    </row>
    <row r="994" spans="7:9">
      <c r="G994" s="183"/>
      <c r="I994" s="183"/>
    </row>
    <row r="995" spans="7:9">
      <c r="G995" s="183"/>
      <c r="I995" s="183"/>
    </row>
    <row r="996" spans="7:9">
      <c r="G996" s="183"/>
      <c r="I996" s="183"/>
    </row>
    <row r="997" spans="7:9">
      <c r="G997" s="183"/>
      <c r="I997" s="183"/>
    </row>
    <row r="998" spans="7:9">
      <c r="G998" s="183"/>
      <c r="I998" s="183"/>
    </row>
    <row r="999" spans="7:9">
      <c r="G999" s="183"/>
      <c r="I999" s="183"/>
    </row>
    <row r="1000" spans="7:9">
      <c r="G1000" s="183"/>
      <c r="I1000" s="183"/>
    </row>
    <row r="1001" spans="7:9">
      <c r="G1001" s="183"/>
      <c r="I1001" s="183"/>
    </row>
    <row r="1002" spans="7:9">
      <c r="G1002" s="183"/>
      <c r="I1002" s="183"/>
    </row>
    <row r="1003" spans="7:9">
      <c r="G1003" s="183"/>
      <c r="I1003" s="183"/>
    </row>
    <row r="1004" spans="7:9">
      <c r="G1004" s="183"/>
      <c r="I1004" s="183"/>
    </row>
    <row r="1005" spans="7:9">
      <c r="G1005" s="183"/>
      <c r="I1005" s="183"/>
    </row>
    <row r="1006" spans="7:9">
      <c r="G1006" s="183"/>
      <c r="I1006" s="183"/>
    </row>
    <row r="1007" spans="7:9">
      <c r="G1007" s="183"/>
      <c r="I1007" s="183"/>
    </row>
    <row r="1008" spans="7:9">
      <c r="G1008" s="183"/>
      <c r="I1008" s="183"/>
    </row>
    <row r="1009" spans="7:9">
      <c r="G1009" s="183"/>
      <c r="I1009" s="183"/>
    </row>
    <row r="1010" spans="7:9">
      <c r="G1010" s="183"/>
      <c r="I1010" s="183"/>
    </row>
    <row r="1011" spans="7:9">
      <c r="G1011" s="183"/>
      <c r="I1011" s="183"/>
    </row>
    <row r="1012" spans="7:9">
      <c r="G1012" s="183"/>
      <c r="I1012" s="183"/>
    </row>
    <row r="1013" spans="7:9">
      <c r="G1013" s="183"/>
      <c r="I1013" s="183"/>
    </row>
    <row r="1014" spans="7:9">
      <c r="G1014" s="183"/>
      <c r="I1014" s="183"/>
    </row>
    <row r="1015" spans="7:9">
      <c r="G1015" s="183"/>
      <c r="I1015" s="183"/>
    </row>
    <row r="1016" spans="7:9">
      <c r="G1016" s="183"/>
      <c r="I1016" s="183"/>
    </row>
    <row r="1017" spans="7:9">
      <c r="G1017" s="183"/>
      <c r="I1017" s="183"/>
    </row>
    <row r="1018" spans="7:9">
      <c r="G1018" s="183"/>
      <c r="I1018" s="183"/>
    </row>
    <row r="1019" spans="7:9">
      <c r="G1019" s="183"/>
      <c r="I1019" s="183"/>
    </row>
    <row r="1020" spans="7:9">
      <c r="G1020" s="183"/>
      <c r="I1020" s="183"/>
    </row>
    <row r="1021" spans="7:9">
      <c r="G1021" s="183"/>
      <c r="I1021" s="183"/>
    </row>
    <row r="1022" spans="7:9">
      <c r="G1022" s="183"/>
      <c r="I1022" s="183"/>
    </row>
    <row r="1023" spans="7:9">
      <c r="G1023" s="183"/>
      <c r="I1023" s="183"/>
    </row>
    <row r="1024" spans="7:9">
      <c r="G1024" s="183"/>
      <c r="I1024" s="183"/>
    </row>
    <row r="1025" spans="7:9">
      <c r="G1025" s="183"/>
      <c r="I1025" s="183"/>
    </row>
    <row r="1026" spans="7:9">
      <c r="G1026" s="183"/>
      <c r="I1026" s="183"/>
    </row>
    <row r="1027" spans="7:9">
      <c r="G1027" s="183"/>
      <c r="I1027" s="183"/>
    </row>
    <row r="1028" spans="7:9">
      <c r="G1028" s="183"/>
      <c r="I1028" s="183"/>
    </row>
    <row r="1029" spans="7:9">
      <c r="G1029" s="183"/>
      <c r="I1029" s="183"/>
    </row>
    <row r="1030" spans="7:9">
      <c r="G1030" s="183"/>
      <c r="I1030" s="183"/>
    </row>
    <row r="1031" spans="7:9">
      <c r="G1031" s="183"/>
      <c r="I1031" s="183"/>
    </row>
    <row r="1032" spans="7:9">
      <c r="G1032" s="183"/>
      <c r="I1032" s="183"/>
    </row>
    <row r="1033" spans="7:9">
      <c r="G1033" s="183"/>
      <c r="I1033" s="183"/>
    </row>
    <row r="1034" spans="7:9">
      <c r="G1034" s="183"/>
      <c r="I1034" s="183"/>
    </row>
    <row r="1035" spans="7:9">
      <c r="G1035" s="183"/>
      <c r="I1035" s="183"/>
    </row>
    <row r="1036" spans="7:9">
      <c r="G1036" s="183"/>
      <c r="I1036" s="183"/>
    </row>
    <row r="1037" spans="7:9">
      <c r="G1037" s="183"/>
      <c r="I1037" s="183"/>
    </row>
    <row r="1038" spans="7:9">
      <c r="G1038" s="183"/>
      <c r="I1038" s="183"/>
    </row>
    <row r="1039" spans="7:9">
      <c r="G1039" s="183"/>
      <c r="I1039" s="183"/>
    </row>
    <row r="1040" spans="7:9">
      <c r="G1040" s="183"/>
      <c r="I1040" s="183"/>
    </row>
    <row r="1041" spans="7:9">
      <c r="G1041" s="183"/>
      <c r="I1041" s="183"/>
    </row>
    <row r="1042" spans="7:9">
      <c r="G1042" s="183"/>
      <c r="I1042" s="183"/>
    </row>
    <row r="1043" spans="7:9">
      <c r="G1043" s="183"/>
      <c r="I1043" s="183"/>
    </row>
    <row r="1044" spans="7:9">
      <c r="G1044" s="183"/>
      <c r="I1044" s="183"/>
    </row>
    <row r="1045" spans="7:9">
      <c r="G1045" s="183"/>
      <c r="I1045" s="183"/>
    </row>
    <row r="1046" spans="7:9">
      <c r="G1046" s="183"/>
      <c r="I1046" s="183"/>
    </row>
    <row r="1047" spans="7:9">
      <c r="G1047" s="183"/>
      <c r="I1047" s="183"/>
    </row>
    <row r="1048" spans="7:9">
      <c r="G1048" s="183"/>
      <c r="I1048" s="183"/>
    </row>
    <row r="1049" spans="7:9">
      <c r="G1049" s="183"/>
      <c r="I1049" s="183"/>
    </row>
    <row r="1050" spans="7:9">
      <c r="G1050" s="183"/>
      <c r="I1050" s="183"/>
    </row>
    <row r="1051" spans="7:9">
      <c r="G1051" s="183"/>
      <c r="I1051" s="183"/>
    </row>
    <row r="1052" spans="7:9">
      <c r="G1052" s="183"/>
      <c r="I1052" s="183"/>
    </row>
    <row r="1053" spans="7:9">
      <c r="G1053" s="183"/>
      <c r="I1053" s="183"/>
    </row>
    <row r="1054" spans="7:9">
      <c r="G1054" s="183"/>
      <c r="I1054" s="183"/>
    </row>
    <row r="1055" spans="7:9">
      <c r="G1055" s="183"/>
      <c r="I1055" s="183"/>
    </row>
    <row r="1056" spans="7:9">
      <c r="G1056" s="183"/>
      <c r="I1056" s="183"/>
    </row>
    <row r="1057" spans="7:9">
      <c r="G1057" s="183"/>
      <c r="I1057" s="183"/>
    </row>
    <row r="1058" spans="7:9">
      <c r="G1058" s="183"/>
      <c r="I1058" s="183"/>
    </row>
    <row r="1059" spans="7:9">
      <c r="G1059" s="183"/>
      <c r="I1059" s="183"/>
    </row>
    <row r="1060" spans="7:9">
      <c r="G1060" s="183"/>
      <c r="I1060" s="183"/>
    </row>
    <row r="1061" spans="7:9">
      <c r="G1061" s="183"/>
      <c r="I1061" s="183"/>
    </row>
    <row r="1062" spans="7:9">
      <c r="G1062" s="183"/>
      <c r="I1062" s="183"/>
    </row>
    <row r="1063" spans="7:9">
      <c r="G1063" s="183"/>
      <c r="I1063" s="183"/>
    </row>
    <row r="1064" spans="7:9">
      <c r="G1064" s="183"/>
      <c r="I1064" s="183"/>
    </row>
    <row r="1065" spans="7:9">
      <c r="G1065" s="183"/>
      <c r="I1065" s="183"/>
    </row>
    <row r="1066" spans="7:9">
      <c r="G1066" s="183"/>
      <c r="I1066" s="183"/>
    </row>
    <row r="1067" spans="7:9">
      <c r="G1067" s="183"/>
      <c r="I1067" s="183"/>
    </row>
    <row r="1068" spans="7:9">
      <c r="G1068" s="183"/>
      <c r="I1068" s="183"/>
    </row>
    <row r="1069" spans="7:9">
      <c r="G1069" s="183"/>
      <c r="I1069" s="183"/>
    </row>
    <row r="1070" spans="7:9">
      <c r="G1070" s="183"/>
      <c r="I1070" s="183"/>
    </row>
    <row r="1071" spans="7:9">
      <c r="G1071" s="183"/>
      <c r="I1071" s="183"/>
    </row>
    <row r="1072" spans="7:9">
      <c r="G1072" s="183"/>
      <c r="I1072" s="183"/>
    </row>
    <row r="1073" spans="7:9">
      <c r="G1073" s="183"/>
      <c r="I1073" s="183"/>
    </row>
    <row r="1074" spans="7:9">
      <c r="G1074" s="183"/>
      <c r="I1074" s="183"/>
    </row>
    <row r="1075" spans="7:9">
      <c r="G1075" s="183"/>
      <c r="I1075" s="183"/>
    </row>
    <row r="1076" spans="7:9">
      <c r="G1076" s="183"/>
      <c r="I1076" s="183"/>
    </row>
    <row r="1077" spans="7:9">
      <c r="G1077" s="183"/>
      <c r="I1077" s="183"/>
    </row>
    <row r="1078" spans="7:9">
      <c r="G1078" s="183"/>
      <c r="I1078" s="183"/>
    </row>
    <row r="1079" spans="7:9">
      <c r="G1079" s="183"/>
      <c r="I1079" s="183"/>
    </row>
    <row r="1080" spans="7:9">
      <c r="G1080" s="183"/>
      <c r="I1080" s="183"/>
    </row>
    <row r="1081" spans="7:9">
      <c r="G1081" s="183"/>
      <c r="I1081" s="183"/>
    </row>
    <row r="1082" spans="7:9">
      <c r="G1082" s="183"/>
      <c r="I1082" s="183"/>
    </row>
    <row r="1083" spans="7:9">
      <c r="G1083" s="183"/>
      <c r="I1083" s="183"/>
    </row>
    <row r="1084" spans="7:9">
      <c r="G1084" s="183"/>
      <c r="I1084" s="183"/>
    </row>
    <row r="1085" spans="7:9">
      <c r="G1085" s="183"/>
      <c r="I1085" s="183"/>
    </row>
    <row r="1086" spans="7:9">
      <c r="G1086" s="183"/>
      <c r="I1086" s="183"/>
    </row>
    <row r="1087" spans="7:9">
      <c r="G1087" s="183"/>
      <c r="I1087" s="183"/>
    </row>
    <row r="1088" spans="7:9">
      <c r="G1088" s="183"/>
      <c r="I1088" s="183"/>
    </row>
    <row r="1089" spans="7:9">
      <c r="G1089" s="183"/>
      <c r="I1089" s="183"/>
    </row>
    <row r="1090" spans="7:9">
      <c r="G1090" s="183"/>
      <c r="I1090" s="183"/>
    </row>
    <row r="1091" spans="7:9">
      <c r="G1091" s="183"/>
      <c r="I1091" s="183"/>
    </row>
    <row r="1092" spans="7:9">
      <c r="G1092" s="183"/>
      <c r="I1092" s="183"/>
    </row>
    <row r="1093" spans="7:9">
      <c r="G1093" s="183"/>
      <c r="I1093" s="183"/>
    </row>
    <row r="1094" spans="7:9">
      <c r="G1094" s="183"/>
      <c r="I1094" s="183"/>
    </row>
    <row r="1095" spans="7:9">
      <c r="G1095" s="183"/>
      <c r="I1095" s="183"/>
    </row>
    <row r="1096" spans="7:9">
      <c r="G1096" s="183"/>
      <c r="I1096" s="183"/>
    </row>
    <row r="1097" spans="7:9">
      <c r="G1097" s="183"/>
      <c r="I1097" s="183"/>
    </row>
    <row r="1098" spans="7:9">
      <c r="G1098" s="183"/>
      <c r="I1098" s="183"/>
    </row>
    <row r="1099" spans="7:9">
      <c r="G1099" s="183"/>
      <c r="I1099" s="183"/>
    </row>
    <row r="1100" spans="7:9">
      <c r="G1100" s="183"/>
      <c r="I1100" s="183"/>
    </row>
    <row r="1101" spans="7:9">
      <c r="G1101" s="183"/>
      <c r="I1101" s="183"/>
    </row>
    <row r="1102" spans="7:9">
      <c r="G1102" s="183"/>
      <c r="I1102" s="183"/>
    </row>
    <row r="1103" spans="7:9">
      <c r="G1103" s="183"/>
      <c r="I1103" s="183"/>
    </row>
    <row r="1104" spans="7:9">
      <c r="G1104" s="183"/>
      <c r="I1104" s="183"/>
    </row>
    <row r="1105" spans="7:9">
      <c r="G1105" s="183"/>
      <c r="I1105" s="183"/>
    </row>
    <row r="1106" spans="7:9">
      <c r="G1106" s="183"/>
      <c r="I1106" s="183"/>
    </row>
    <row r="1107" spans="7:9">
      <c r="G1107" s="183"/>
      <c r="I1107" s="183"/>
    </row>
    <row r="1108" spans="7:9">
      <c r="G1108" s="183"/>
      <c r="I1108" s="183"/>
    </row>
    <row r="1109" spans="7:9">
      <c r="G1109" s="183"/>
      <c r="I1109" s="183"/>
    </row>
    <row r="1110" spans="7:9">
      <c r="G1110" s="183"/>
      <c r="I1110" s="183"/>
    </row>
    <row r="1111" spans="7:9">
      <c r="G1111" s="183"/>
      <c r="I1111" s="183"/>
    </row>
    <row r="1112" spans="7:9">
      <c r="G1112" s="183"/>
      <c r="I1112" s="183"/>
    </row>
    <row r="1113" spans="7:9">
      <c r="G1113" s="183"/>
      <c r="I1113" s="183"/>
    </row>
    <row r="1114" spans="7:9">
      <c r="G1114" s="183"/>
      <c r="I1114" s="183"/>
    </row>
    <row r="1115" spans="7:9">
      <c r="G1115" s="183"/>
      <c r="I1115" s="183"/>
    </row>
    <row r="1116" spans="7:9">
      <c r="G1116" s="183"/>
      <c r="I1116" s="183"/>
    </row>
    <row r="1117" spans="7:9">
      <c r="G1117" s="183"/>
      <c r="I1117" s="183"/>
    </row>
    <row r="1118" spans="7:9">
      <c r="G1118" s="183"/>
      <c r="I1118" s="183"/>
    </row>
    <row r="1119" spans="7:9">
      <c r="G1119" s="183"/>
      <c r="I1119" s="183"/>
    </row>
    <row r="1120" spans="7:9">
      <c r="G1120" s="183"/>
      <c r="I1120" s="183"/>
    </row>
    <row r="1121" spans="7:9">
      <c r="G1121" s="183"/>
      <c r="I1121" s="183"/>
    </row>
    <row r="1122" spans="7:9">
      <c r="G1122" s="183"/>
      <c r="I1122" s="183"/>
    </row>
    <row r="1123" spans="7:9">
      <c r="G1123" s="183"/>
      <c r="I1123" s="183"/>
    </row>
    <row r="1124" spans="7:9">
      <c r="G1124" s="183"/>
      <c r="I1124" s="183"/>
    </row>
    <row r="1125" spans="7:9">
      <c r="G1125" s="183"/>
      <c r="I1125" s="183"/>
    </row>
    <row r="1126" spans="7:9">
      <c r="G1126" s="183"/>
      <c r="I1126" s="183"/>
    </row>
    <row r="1127" spans="7:9">
      <c r="G1127" s="183"/>
      <c r="I1127" s="183"/>
    </row>
    <row r="1128" spans="7:9">
      <c r="G1128" s="183"/>
      <c r="I1128" s="183"/>
    </row>
    <row r="1129" spans="7:9">
      <c r="G1129" s="183"/>
      <c r="I1129" s="183"/>
    </row>
    <row r="1130" spans="7:9">
      <c r="G1130" s="183"/>
      <c r="I1130" s="183"/>
    </row>
    <row r="1131" spans="7:9">
      <c r="G1131" s="183"/>
      <c r="I1131" s="183"/>
    </row>
    <row r="1132" spans="7:9">
      <c r="G1132" s="183"/>
      <c r="I1132" s="183"/>
    </row>
    <row r="1133" spans="7:9">
      <c r="G1133" s="183"/>
      <c r="I1133" s="183"/>
    </row>
    <row r="1134" spans="7:9">
      <c r="G1134" s="183"/>
      <c r="I1134" s="183"/>
    </row>
    <row r="1135" spans="7:9">
      <c r="G1135" s="183"/>
      <c r="I1135" s="183"/>
    </row>
    <row r="1136" spans="7:9">
      <c r="G1136" s="183"/>
      <c r="I1136" s="183"/>
    </row>
    <row r="1137" spans="7:9">
      <c r="G1137" s="183"/>
      <c r="I1137" s="183"/>
    </row>
    <row r="1138" spans="7:9">
      <c r="G1138" s="183"/>
      <c r="I1138" s="183"/>
    </row>
    <row r="1139" spans="7:9">
      <c r="G1139" s="183"/>
      <c r="I1139" s="183"/>
    </row>
    <row r="1140" spans="7:9">
      <c r="G1140" s="183"/>
      <c r="I1140" s="183"/>
    </row>
    <row r="1141" spans="7:9">
      <c r="G1141" s="183"/>
      <c r="I1141" s="183"/>
    </row>
    <row r="1142" spans="7:9">
      <c r="G1142" s="183"/>
      <c r="I1142" s="183"/>
    </row>
    <row r="1143" spans="7:9">
      <c r="G1143" s="183"/>
      <c r="I1143" s="183"/>
    </row>
    <row r="1144" spans="7:9">
      <c r="G1144" s="183"/>
      <c r="I1144" s="183"/>
    </row>
    <row r="1145" spans="7:9">
      <c r="G1145" s="183"/>
      <c r="I1145" s="183"/>
    </row>
    <row r="1146" spans="7:9">
      <c r="G1146" s="183"/>
      <c r="I1146" s="183"/>
    </row>
    <row r="1147" spans="7:9">
      <c r="G1147" s="183"/>
      <c r="I1147" s="183"/>
    </row>
    <row r="1148" spans="7:9">
      <c r="G1148" s="183"/>
      <c r="I1148" s="183"/>
    </row>
    <row r="1149" spans="7:9">
      <c r="G1149" s="183"/>
      <c r="I1149" s="183"/>
    </row>
    <row r="1150" spans="7:9">
      <c r="G1150" s="183"/>
      <c r="I1150" s="183"/>
    </row>
    <row r="1151" spans="7:9">
      <c r="G1151" s="183"/>
      <c r="I1151" s="183"/>
    </row>
    <row r="1152" spans="7:9">
      <c r="G1152" s="183"/>
      <c r="I1152" s="183"/>
    </row>
    <row r="1153" spans="7:9">
      <c r="G1153" s="183"/>
      <c r="I1153" s="183"/>
    </row>
    <row r="1154" spans="7:9">
      <c r="G1154" s="183"/>
      <c r="I1154" s="183"/>
    </row>
    <row r="1155" spans="7:9">
      <c r="G1155" s="183"/>
      <c r="I1155" s="183"/>
    </row>
    <row r="1156" spans="7:9">
      <c r="G1156" s="183"/>
      <c r="I1156" s="183"/>
    </row>
    <row r="1157" spans="7:9">
      <c r="G1157" s="183"/>
      <c r="I1157" s="183"/>
    </row>
    <row r="1158" spans="7:9">
      <c r="G1158" s="183"/>
      <c r="I1158" s="183"/>
    </row>
    <row r="1159" spans="7:9">
      <c r="G1159" s="183"/>
      <c r="I1159" s="183"/>
    </row>
    <row r="1160" spans="7:9">
      <c r="G1160" s="183"/>
      <c r="I1160" s="183"/>
    </row>
    <row r="1161" spans="7:9">
      <c r="G1161" s="183"/>
      <c r="I1161" s="183"/>
    </row>
    <row r="1162" spans="7:9">
      <c r="G1162" s="183"/>
      <c r="I1162" s="183"/>
    </row>
    <row r="1163" spans="7:9">
      <c r="G1163" s="183"/>
      <c r="I1163" s="183"/>
    </row>
    <row r="1164" spans="7:9">
      <c r="G1164" s="183"/>
      <c r="I1164" s="183"/>
    </row>
    <row r="1165" spans="7:9">
      <c r="G1165" s="183"/>
      <c r="I1165" s="183"/>
    </row>
    <row r="1166" spans="7:9">
      <c r="G1166" s="183"/>
      <c r="I1166" s="183"/>
    </row>
    <row r="1167" spans="7:9">
      <c r="G1167" s="183"/>
      <c r="I1167" s="183"/>
    </row>
    <row r="1168" spans="7:9">
      <c r="G1168" s="183"/>
      <c r="I1168" s="183"/>
    </row>
    <row r="1169" spans="7:9">
      <c r="G1169" s="183"/>
      <c r="I1169" s="183"/>
    </row>
    <row r="1170" spans="7:9">
      <c r="G1170" s="183"/>
      <c r="I1170" s="183"/>
    </row>
    <row r="1171" spans="7:9">
      <c r="G1171" s="183"/>
      <c r="I1171" s="183"/>
    </row>
    <row r="1172" spans="7:9">
      <c r="G1172" s="183"/>
      <c r="I1172" s="183"/>
    </row>
    <row r="1173" spans="7:9">
      <c r="G1173" s="183"/>
      <c r="I1173" s="183"/>
    </row>
    <row r="1174" spans="7:9">
      <c r="G1174" s="183"/>
      <c r="I1174" s="183"/>
    </row>
    <row r="1175" spans="7:9">
      <c r="G1175" s="183"/>
      <c r="I1175" s="183"/>
    </row>
    <row r="1176" spans="7:9">
      <c r="G1176" s="183"/>
      <c r="I1176" s="183"/>
    </row>
    <row r="1177" spans="7:9">
      <c r="G1177" s="183"/>
      <c r="I1177" s="183"/>
    </row>
    <row r="1178" spans="7:9">
      <c r="G1178" s="183"/>
      <c r="I1178" s="183"/>
    </row>
    <row r="1179" spans="7:9">
      <c r="G1179" s="183"/>
      <c r="I1179" s="183"/>
    </row>
    <row r="1180" spans="7:9">
      <c r="G1180" s="183"/>
      <c r="I1180" s="183"/>
    </row>
    <row r="1181" spans="7:9">
      <c r="G1181" s="183"/>
      <c r="I1181" s="183"/>
    </row>
    <row r="1182" spans="7:9">
      <c r="G1182" s="183"/>
      <c r="I1182" s="183"/>
    </row>
    <row r="1183" spans="7:9">
      <c r="G1183" s="183"/>
      <c r="I1183" s="183"/>
    </row>
    <row r="1184" spans="7:9">
      <c r="G1184" s="183"/>
      <c r="I1184" s="183"/>
    </row>
    <row r="1185" spans="7:9">
      <c r="G1185" s="183"/>
      <c r="I1185" s="183"/>
    </row>
    <row r="1186" spans="7:9">
      <c r="G1186" s="183"/>
      <c r="I1186" s="183"/>
    </row>
    <row r="1187" spans="7:9">
      <c r="G1187" s="183"/>
      <c r="I1187" s="183"/>
    </row>
    <row r="1188" spans="7:9">
      <c r="G1188" s="183"/>
      <c r="I1188" s="183"/>
    </row>
    <row r="1189" spans="7:9">
      <c r="G1189" s="183"/>
      <c r="I1189" s="183"/>
    </row>
    <row r="1190" spans="7:9">
      <c r="G1190" s="183"/>
      <c r="I1190" s="183"/>
    </row>
    <row r="1191" spans="7:9">
      <c r="G1191" s="183"/>
      <c r="I1191" s="183"/>
    </row>
    <row r="1192" spans="7:9">
      <c r="G1192" s="183"/>
      <c r="I1192" s="183"/>
    </row>
    <row r="1193" spans="7:9">
      <c r="G1193" s="183"/>
      <c r="I1193" s="183"/>
    </row>
    <row r="1194" spans="7:9">
      <c r="G1194" s="183"/>
      <c r="I1194" s="183"/>
    </row>
    <row r="1195" spans="7:9">
      <c r="G1195" s="183"/>
      <c r="I1195" s="183"/>
    </row>
    <row r="1196" spans="7:9">
      <c r="G1196" s="183"/>
      <c r="I1196" s="183"/>
    </row>
    <row r="1197" spans="7:9">
      <c r="G1197" s="183"/>
      <c r="I1197" s="183"/>
    </row>
    <row r="1198" spans="7:9">
      <c r="G1198" s="183"/>
      <c r="I1198" s="183"/>
    </row>
    <row r="1199" spans="7:9">
      <c r="G1199" s="183"/>
      <c r="I1199" s="183"/>
    </row>
    <row r="1200" spans="7:9">
      <c r="G1200" s="183"/>
      <c r="I1200" s="183"/>
    </row>
    <row r="1201" spans="7:9">
      <c r="G1201" s="183"/>
      <c r="I1201" s="183"/>
    </row>
    <row r="1202" spans="7:9">
      <c r="G1202" s="183"/>
      <c r="I1202" s="183"/>
    </row>
    <row r="1203" spans="7:9">
      <c r="G1203" s="183"/>
      <c r="I1203" s="183"/>
    </row>
    <row r="1204" spans="7:9">
      <c r="G1204" s="183"/>
      <c r="I1204" s="183"/>
    </row>
    <row r="1205" spans="7:9">
      <c r="G1205" s="183"/>
      <c r="I1205" s="183"/>
    </row>
    <row r="1206" spans="7:9">
      <c r="G1206" s="183"/>
      <c r="I1206" s="183"/>
    </row>
    <row r="1207" spans="7:9">
      <c r="G1207" s="183"/>
      <c r="I1207" s="183"/>
    </row>
    <row r="1208" spans="7:9">
      <c r="G1208" s="183"/>
      <c r="I1208" s="183"/>
    </row>
    <row r="1209" spans="7:9">
      <c r="G1209" s="183"/>
      <c r="I1209" s="183"/>
    </row>
    <row r="1210" spans="7:9">
      <c r="G1210" s="183"/>
      <c r="I1210" s="183"/>
    </row>
    <row r="1211" spans="7:9">
      <c r="G1211" s="183"/>
      <c r="I1211" s="183"/>
    </row>
    <row r="1212" spans="7:9">
      <c r="G1212" s="183"/>
      <c r="I1212" s="183"/>
    </row>
    <row r="1213" spans="7:9">
      <c r="G1213" s="183"/>
      <c r="I1213" s="183"/>
    </row>
    <row r="1214" spans="7:9">
      <c r="G1214" s="183"/>
      <c r="I1214" s="183"/>
    </row>
    <row r="1215" spans="7:9">
      <c r="G1215" s="183"/>
      <c r="I1215" s="183"/>
    </row>
    <row r="1216" spans="7:9">
      <c r="G1216" s="183"/>
      <c r="I1216" s="183"/>
    </row>
    <row r="1217" spans="7:9">
      <c r="G1217" s="183"/>
      <c r="I1217" s="183"/>
    </row>
    <row r="1218" spans="7:9">
      <c r="G1218" s="183"/>
      <c r="I1218" s="183"/>
    </row>
    <row r="1219" spans="7:9">
      <c r="G1219" s="183"/>
      <c r="I1219" s="183"/>
    </row>
    <row r="1220" spans="7:9">
      <c r="G1220" s="183"/>
      <c r="I1220" s="183"/>
    </row>
    <row r="1221" spans="7:9">
      <c r="G1221" s="183"/>
      <c r="I1221" s="183"/>
    </row>
    <row r="1222" spans="7:9">
      <c r="G1222" s="183"/>
      <c r="I1222" s="183"/>
    </row>
    <row r="1223" spans="7:9">
      <c r="I1223" s="183"/>
    </row>
    <row r="1224" spans="7:9">
      <c r="I1224" s="183"/>
    </row>
    <row r="1225" spans="7:9">
      <c r="I1225" s="183"/>
    </row>
    <row r="1226" spans="7:9">
      <c r="I1226" s="183"/>
    </row>
    <row r="1227" spans="7:9">
      <c r="I1227" s="183"/>
    </row>
    <row r="1228" spans="7:9">
      <c r="I1228" s="183"/>
    </row>
    <row r="1229" spans="7:9">
      <c r="I1229" s="183"/>
    </row>
    <row r="1230" spans="7:9">
      <c r="I1230" s="183"/>
    </row>
    <row r="1231" spans="7:9">
      <c r="I1231" s="183"/>
    </row>
    <row r="1232" spans="7:9">
      <c r="I1232" s="183"/>
    </row>
    <row r="1233" spans="9:9">
      <c r="I1233" s="183"/>
    </row>
    <row r="1234" spans="9:9">
      <c r="I1234" s="183"/>
    </row>
    <row r="1235" spans="9:9">
      <c r="I1235" s="183"/>
    </row>
    <row r="1236" spans="9:9">
      <c r="I1236" s="183"/>
    </row>
    <row r="1237" spans="9:9">
      <c r="I1237" s="183"/>
    </row>
    <row r="1238" spans="9:9">
      <c r="I1238" s="183"/>
    </row>
    <row r="1239" spans="9:9">
      <c r="I1239" s="183"/>
    </row>
    <row r="1240" spans="9:9">
      <c r="I1240" s="183"/>
    </row>
    <row r="1241" spans="9:9">
      <c r="I1241" s="183"/>
    </row>
    <row r="1242" spans="9:9">
      <c r="I1242" s="183"/>
    </row>
    <row r="1243" spans="9:9">
      <c r="I1243" s="183"/>
    </row>
    <row r="1244" spans="9:9">
      <c r="I1244" s="183"/>
    </row>
    <row r="1245" spans="9:9">
      <c r="I1245" s="183"/>
    </row>
    <row r="1246" spans="9:9">
      <c r="I1246" s="183"/>
    </row>
    <row r="1247" spans="9:9">
      <c r="I1247" s="183"/>
    </row>
    <row r="1248" spans="9:9">
      <c r="I1248" s="183"/>
    </row>
    <row r="1249" spans="9:9">
      <c r="I1249" s="183"/>
    </row>
    <row r="1250" spans="9:9">
      <c r="I1250" s="183"/>
    </row>
    <row r="1251" spans="9:9">
      <c r="I1251" s="183"/>
    </row>
    <row r="1252" spans="9:9">
      <c r="I1252" s="183"/>
    </row>
    <row r="1253" spans="9:9">
      <c r="I1253" s="183"/>
    </row>
    <row r="1254" spans="9:9">
      <c r="I1254" s="183"/>
    </row>
    <row r="1255" spans="9:9">
      <c r="I1255" s="183"/>
    </row>
    <row r="1256" spans="9:9">
      <c r="I1256" s="183"/>
    </row>
    <row r="1257" spans="9:9">
      <c r="I1257" s="183"/>
    </row>
    <row r="1258" spans="9:9">
      <c r="I1258" s="183"/>
    </row>
    <row r="1259" spans="9:9">
      <c r="I1259" s="183"/>
    </row>
    <row r="1260" spans="9:9">
      <c r="I1260" s="183"/>
    </row>
    <row r="1261" spans="9:9">
      <c r="I1261" s="183"/>
    </row>
    <row r="1262" spans="9:9">
      <c r="I1262" s="183"/>
    </row>
    <row r="1263" spans="9:9">
      <c r="I1263" s="183"/>
    </row>
    <row r="1264" spans="9:9">
      <c r="I1264" s="183"/>
    </row>
    <row r="1265" spans="9:9">
      <c r="I1265" s="183"/>
    </row>
    <row r="1266" spans="9:9">
      <c r="I1266" s="183"/>
    </row>
    <row r="1267" spans="9:9">
      <c r="I1267" s="183"/>
    </row>
    <row r="1268" spans="9:9">
      <c r="I1268" s="183"/>
    </row>
    <row r="1269" spans="9:9">
      <c r="I1269" s="183"/>
    </row>
    <row r="1270" spans="9:9">
      <c r="I1270" s="183"/>
    </row>
    <row r="1271" spans="9:9">
      <c r="I1271" s="183"/>
    </row>
    <row r="1272" spans="9:9">
      <c r="I1272" s="183"/>
    </row>
    <row r="1273" spans="9:9">
      <c r="I1273" s="183"/>
    </row>
    <row r="1274" spans="9:9">
      <c r="I1274" s="183"/>
    </row>
    <row r="1275" spans="9:9">
      <c r="I1275" s="183"/>
    </row>
    <row r="1276" spans="9:9">
      <c r="I1276" s="183"/>
    </row>
    <row r="1277" spans="9:9">
      <c r="I1277" s="183"/>
    </row>
  </sheetData>
  <sheetProtection formatCells="0" formatColumns="0" formatRows="0" insertColumns="0" insertRows="0" insertHyperlinks="0" deleteColumns="0" deleteRows="0" sort="0" autoFilter="0" pivotTables="0"/>
  <autoFilter ref="A1:Y318"/>
  <sortState ref="A2:Y312">
    <sortCondition ref="B2:B312"/>
  </sortState>
  <dataConsolidate/>
  <dataValidations xWindow="763" yWindow="559" count="8">
    <dataValidation type="list" allowBlank="1" showInputMessage="1" showErrorMessage="1" prompt="Please select the Governorate from the list, then the District" sqref="H34:H36 H92 F2:F317">
      <formula1>Gov_en_ar</formula1>
    </dataValidation>
    <dataValidation type="list" allowBlank="1" showInputMessage="1" showErrorMessage="1" sqref="H93:H114 H2:H23 H42:H91 H165:H167 H169:H317">
      <formula1>INDIRECT(SUBSTITUTE( SUBSTITUTE(SUBSTITUTE($F2," ","_"),"'","_"),"-","_"))</formula1>
    </dataValidation>
    <dataValidation type="list" allowBlank="1" showInputMessage="1" showErrorMessage="1" sqref="H24:H33 H37:H41">
      <formula1>INDIRECT(SUBSTITUTE( SUBSTITUTE(SUBSTITUTE($E24," ","_"),"'","_"),"-","_"))</formula1>
    </dataValidation>
    <dataValidation type="list" allowBlank="1" showInputMessage="1" showErrorMessage="1" prompt="Please select the name of your organization" sqref="C2:C58 E93 C61:C317">
      <formula1>OrgName</formula1>
    </dataValidation>
    <dataValidation allowBlank="1" showInputMessage="1" showErrorMessage="1" prompt="Please enter the name of Implementing Partners" sqref="E148 E94:E114 E2:E90 E170:E317"/>
    <dataValidation type="list" allowBlank="1" showDropDown="1" showInputMessage="1" showErrorMessage="1" sqref="G2:G317">
      <formula1>gpcode</formula1>
    </dataValidation>
    <dataValidation type="list" allowBlank="1" showInputMessage="1" prompt="Is your activity included in the SRP or not? Please select from the list" sqref="M2:M317">
      <formula1>Catego</formula1>
    </dataValidation>
    <dataValidation type="list" allowBlank="1" showDropDown="1" showInputMessage="1" showErrorMessage="1" sqref="I2:I317">
      <formula1>dpcode</formula1>
    </dataValidation>
  </dataValidations>
  <pageMargins left="0.7" right="0.7" top="0.75" bottom="0.75" header="0.3" footer="0.3"/>
  <pageSetup orientation="portrait" r:id="rId1"/>
  <ignoredErrors>
    <ignoredError sqref="N318:Y318" unlockedFormula="1"/>
  </ignoredErrors>
  <extLst>
    <ext xmlns:x14="http://schemas.microsoft.com/office/spreadsheetml/2009/9/main" uri="{CCE6A557-97BC-4b89-ADB6-D9C93CAAB3DF}">
      <x14:dataValidations xmlns:xm="http://schemas.microsoft.com/office/excel/2006/main" xWindow="763" yWindow="559" count="15">
        <x14:dataValidation type="list" allowBlank="1" showInputMessage="1" showErrorMessage="1" prompt="Please select the organization type">
          <x14:formula1>
            <xm:f>DropDownMenu!$C$3:$C$7</xm:f>
          </x14:formula1>
          <xm:sqref>D2:D22 D24:D317</xm:sqref>
        </x14:dataValidation>
        <x14:dataValidation type="list" allowBlank="1" showInputMessage="1" prompt="Please select the shelter arrangement where the beneficiaires are staying">
          <x14:formula1>
            <xm:f>[1]DropDownMenu!#REF!</xm:f>
          </x14:formula1>
          <xm:sqref>J24:J34 J36:J41</xm:sqref>
        </x14:dataValidation>
        <x14:dataValidation type="list" allowBlank="1" showInputMessage="1" showErrorMessage="1" prompt="Please select the name of your organization">
          <x14:formula1>
            <xm:f>[7]DropDownMenu!#REF!</xm:f>
          </x14:formula1>
          <xm:sqref>C59:C60</xm:sqref>
        </x14:dataValidation>
        <x14:dataValidation type="list" allowBlank="1" showInputMessage="1" prompt="Please select the shelter arrangement where the beneficiaires are staying">
          <x14:formula1>
            <xm:f>[8]DropDownMenu!#REF!</xm:f>
          </x14:formula1>
          <xm:sqref>J62:J72</xm:sqref>
        </x14:dataValidation>
        <x14:dataValidation type="list">
          <x14:formula1>
            <xm:f>[5]DropDownMenu!#REF!</xm:f>
          </x14:formula1>
          <xm:sqref>E91:E92</xm:sqref>
        </x14:dataValidation>
        <x14:dataValidation type="list">
          <x14:formula1>
            <xm:f>[5]DropDownMenu!#REF!</xm:f>
          </x14:formula1>
          <xm:sqref>J91:J92</xm:sqref>
        </x14:dataValidation>
        <x14:dataValidation type="list" allowBlank="1" showInputMessage="1" prompt="Please select the shelter arrangement where the beneficiaires are staying">
          <x14:formula1>
            <xm:f>[9]DropDownMenu!#REF!</xm:f>
          </x14:formula1>
          <xm:sqref>J105:J109</xm:sqref>
        </x14:dataValidation>
        <x14:dataValidation type="list" allowBlank="1" showInputMessage="1" prompt="Please select the shelter arrangement where the beneficiaires are staying">
          <x14:formula1>
            <xm:f>[10]DropDownMenu!#REF!</xm:f>
          </x14:formula1>
          <xm:sqref>J110:J114</xm:sqref>
        </x14:dataValidation>
        <x14:dataValidation type="list" allowBlank="1" showInputMessage="1" showErrorMessage="1" prompt="Please select the organization type">
          <x14:formula1>
            <xm:f>[1]DropDownMenu!#REF!</xm:f>
          </x14:formula1>
          <xm:sqref>D23</xm:sqref>
        </x14:dataValidation>
        <x14:dataValidation type="list" allowBlank="1" showInputMessage="1" prompt="Is the intervention completed, ongoing or planned? Please select from the list">
          <x14:formula1>
            <xm:f>[1]DropDownMenu!#REF!</xm:f>
          </x14:formula1>
          <xm:sqref>K24:K41</xm:sqref>
        </x14:dataValidation>
        <x14:dataValidation type="list" allowBlank="1" showInputMessage="1" prompt="Please select the shelter arrangement where the beneficiaires are staying">
          <x14:formula1>
            <xm:f>[11]DropDownMenu!#REF!</xm:f>
          </x14:formula1>
          <xm:sqref>J170:J172</xm:sqref>
        </x14:dataValidation>
        <x14:dataValidation type="list" allowBlank="1">
          <x14:formula1>
            <xm:f>[6]DropDownMenu!#REF!</xm:f>
          </x14:formula1>
          <xm:sqref>H168 H115:H164 J115:J169 E115:E147 E149:E169</xm:sqref>
        </x14:dataValidation>
        <x14:dataValidation type="list" allowBlank="1" showInputMessage="1" prompt="Is the intervention completed, ongoing or planned? Please select from the list">
          <x14:formula1>
            <xm:f>DropDownMenu!$I$3:$I$6</xm:f>
          </x14:formula1>
          <xm:sqref>K2:K23 K42:K317</xm:sqref>
        </x14:dataValidation>
        <x14:dataValidation type="list" allowBlank="1" showInputMessage="1" prompt="Please select the shelter arrangement where the beneficiaires are staying">
          <x14:formula1>
            <xm:f>DropDownMenu!$E$3:$E$14</xm:f>
          </x14:formula1>
          <xm:sqref>J35 J93:J104 J73:J90 J42:J61 J2:J23 J173:J317</xm:sqref>
        </x14:dataValidation>
        <x14:dataValidation type="list" allowBlank="1" showInputMessage="1" showErrorMessage="1">
          <x14:formula1>
            <xm:f>DropDownMenu!$M$3:$M$5</xm:f>
          </x14:formula1>
          <xm:sqref>L2:L317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39"/>
  <sheetViews>
    <sheetView showGridLines="0" zoomScale="80" zoomScaleNormal="80" workbookViewId="0">
      <pane ySplit="1" topLeftCell="A91" activePane="bottomLeft" state="frozen"/>
      <selection activeCell="S1" sqref="S1"/>
      <selection pane="bottomLeft"/>
    </sheetView>
  </sheetViews>
  <sheetFormatPr defaultRowHeight="12.75"/>
  <cols>
    <col min="1" max="1" width="32.28515625" style="83" customWidth="1"/>
    <col min="2" max="3" width="36.28515625" style="83" customWidth="1"/>
    <col min="4" max="4" width="12.140625" style="83" bestFit="1" customWidth="1"/>
    <col min="5" max="5" width="12" style="83" bestFit="1" customWidth="1"/>
    <col min="6" max="6" width="10.85546875" style="83" bestFit="1" customWidth="1"/>
    <col min="7" max="7" width="10.5703125" style="83" bestFit="1" customWidth="1"/>
    <col min="8" max="8" width="9.140625" style="83"/>
    <col min="9" max="9" width="12.42578125" style="83" bestFit="1" customWidth="1"/>
    <col min="10" max="10" width="11.5703125" style="83" bestFit="1" customWidth="1"/>
    <col min="11" max="11" width="12.140625" style="83" bestFit="1" customWidth="1"/>
    <col min="12" max="12" width="14.85546875" style="83" bestFit="1" customWidth="1"/>
    <col min="13" max="13" width="10.140625" style="83" bestFit="1" customWidth="1"/>
    <col min="14" max="14" width="12.140625" style="83" bestFit="1" customWidth="1"/>
    <col min="15" max="15" width="15.5703125" style="83" bestFit="1" customWidth="1"/>
    <col min="16" max="16" width="19.28515625" style="83" bestFit="1" customWidth="1"/>
    <col min="17" max="17" width="20.28515625" style="83" bestFit="1" customWidth="1"/>
    <col min="18" max="18" width="12.7109375" style="83" bestFit="1" customWidth="1"/>
    <col min="19" max="19" width="11" style="83" bestFit="1" customWidth="1"/>
    <col min="20" max="20" width="8.140625" style="83" customWidth="1"/>
    <col min="21" max="21" width="10.7109375" style="83" bestFit="1" customWidth="1"/>
    <col min="22" max="16384" width="9.140625" style="83"/>
  </cols>
  <sheetData>
    <row r="1" spans="1:21" ht="21.75" customHeight="1">
      <c r="A1" s="86" t="s">
        <v>7294</v>
      </c>
      <c r="B1" s="336" t="s">
        <v>7397</v>
      </c>
      <c r="C1" s="335" t="s">
        <v>7399</v>
      </c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</row>
    <row r="2" spans="1:21" ht="15">
      <c r="A2" s="84" t="s">
        <v>1349</v>
      </c>
      <c r="B2" s="85">
        <v>17418</v>
      </c>
      <c r="C2" s="85">
        <v>12469</v>
      </c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</row>
    <row r="3" spans="1:21" ht="15">
      <c r="A3" s="84" t="s">
        <v>1327</v>
      </c>
      <c r="B3" s="85">
        <v>1000</v>
      </c>
      <c r="C3" s="85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</row>
    <row r="4" spans="1:21">
      <c r="A4" s="84" t="s">
        <v>1289</v>
      </c>
      <c r="B4" s="85">
        <v>4150</v>
      </c>
      <c r="C4" s="85">
        <v>4150</v>
      </c>
      <c r="E4" s="330"/>
      <c r="F4" s="331"/>
    </row>
    <row r="5" spans="1:21">
      <c r="A5" s="84" t="s">
        <v>1304</v>
      </c>
      <c r="B5" s="85">
        <v>1699</v>
      </c>
      <c r="C5" s="85"/>
      <c r="E5" s="330"/>
      <c r="F5" s="331"/>
    </row>
    <row r="6" spans="1:21">
      <c r="A6" s="84" t="s">
        <v>1321</v>
      </c>
      <c r="B6" s="85">
        <v>9439</v>
      </c>
      <c r="C6" s="85">
        <v>7639</v>
      </c>
      <c r="E6" s="330"/>
      <c r="F6" s="331"/>
    </row>
    <row r="7" spans="1:21">
      <c r="A7" s="84" t="s">
        <v>1340</v>
      </c>
      <c r="B7" s="85">
        <v>1130</v>
      </c>
      <c r="C7" s="85">
        <v>680</v>
      </c>
      <c r="E7" s="330"/>
      <c r="F7" s="331"/>
    </row>
    <row r="8" spans="1:21">
      <c r="A8" s="84" t="s">
        <v>7097</v>
      </c>
      <c r="B8" s="85">
        <v>4382</v>
      </c>
      <c r="C8" s="85">
        <v>4170</v>
      </c>
      <c r="E8" s="330"/>
      <c r="F8" s="331"/>
    </row>
    <row r="9" spans="1:21">
      <c r="A9" s="84" t="s">
        <v>1289</v>
      </c>
      <c r="B9" s="85">
        <v>1820</v>
      </c>
      <c r="C9" s="85">
        <v>1820</v>
      </c>
      <c r="E9" s="330"/>
      <c r="F9" s="331"/>
    </row>
    <row r="10" spans="1:21">
      <c r="A10" s="84" t="s">
        <v>1321</v>
      </c>
      <c r="B10" s="85">
        <v>2562</v>
      </c>
      <c r="C10" s="85">
        <v>2350</v>
      </c>
      <c r="E10" s="330"/>
      <c r="F10" s="331"/>
    </row>
    <row r="11" spans="1:21">
      <c r="A11" s="84" t="s">
        <v>7101</v>
      </c>
      <c r="B11" s="85">
        <v>32341</v>
      </c>
      <c r="C11" s="85">
        <v>24866</v>
      </c>
      <c r="E11" s="330"/>
      <c r="F11" s="331"/>
    </row>
    <row r="12" spans="1:21">
      <c r="A12" s="84" t="s">
        <v>1273</v>
      </c>
      <c r="B12" s="85">
        <v>2000</v>
      </c>
      <c r="C12" s="85"/>
      <c r="E12" s="330"/>
      <c r="F12" s="331"/>
    </row>
    <row r="13" spans="1:21">
      <c r="A13" s="84" t="s">
        <v>1279</v>
      </c>
      <c r="B13" s="85">
        <v>1850</v>
      </c>
      <c r="C13" s="85"/>
      <c r="E13" s="330"/>
      <c r="F13" s="331"/>
    </row>
    <row r="14" spans="1:21">
      <c r="A14" s="84" t="s">
        <v>1289</v>
      </c>
      <c r="B14" s="85">
        <v>7615</v>
      </c>
      <c r="C14" s="85">
        <v>7465</v>
      </c>
      <c r="E14" s="330"/>
      <c r="F14" s="331"/>
    </row>
    <row r="15" spans="1:21">
      <c r="A15" s="84" t="s">
        <v>1304</v>
      </c>
      <c r="B15" s="85">
        <v>25</v>
      </c>
      <c r="C15" s="85"/>
      <c r="E15" s="330"/>
      <c r="F15" s="331"/>
    </row>
    <row r="16" spans="1:21">
      <c r="A16" s="84" t="s">
        <v>1330</v>
      </c>
      <c r="B16" s="85">
        <v>370</v>
      </c>
      <c r="C16" s="85">
        <v>370</v>
      </c>
      <c r="E16" s="330"/>
      <c r="F16" s="331"/>
    </row>
    <row r="17" spans="1:6">
      <c r="A17" s="84" t="s">
        <v>1321</v>
      </c>
      <c r="B17" s="85">
        <v>20481</v>
      </c>
      <c r="C17" s="85">
        <v>17031</v>
      </c>
      <c r="E17" s="330"/>
      <c r="F17" s="331"/>
    </row>
    <row r="18" spans="1:6">
      <c r="A18" s="84" t="s">
        <v>7228</v>
      </c>
      <c r="B18" s="85">
        <v>1484</v>
      </c>
      <c r="C18" s="85">
        <v>1122</v>
      </c>
      <c r="E18" s="330"/>
      <c r="F18" s="331"/>
    </row>
    <row r="19" spans="1:6">
      <c r="A19" s="84" t="s">
        <v>1289</v>
      </c>
      <c r="B19" s="85">
        <v>100</v>
      </c>
      <c r="C19" s="85">
        <v>100</v>
      </c>
      <c r="E19" s="330"/>
      <c r="F19" s="331"/>
    </row>
    <row r="20" spans="1:6">
      <c r="A20" s="84" t="s">
        <v>1321</v>
      </c>
      <c r="B20" s="85">
        <v>1098</v>
      </c>
      <c r="C20" s="85">
        <v>822</v>
      </c>
      <c r="E20" s="331"/>
      <c r="F20" s="331"/>
    </row>
    <row r="21" spans="1:6">
      <c r="A21" s="84" t="s">
        <v>1293</v>
      </c>
      <c r="B21" s="85">
        <v>286</v>
      </c>
      <c r="C21" s="85">
        <v>200</v>
      </c>
    </row>
    <row r="22" spans="1:6">
      <c r="A22" s="84" t="s">
        <v>1347</v>
      </c>
      <c r="B22" s="85">
        <v>120400</v>
      </c>
      <c r="C22" s="85">
        <v>41357</v>
      </c>
    </row>
    <row r="23" spans="1:6">
      <c r="A23" s="84" t="s">
        <v>1265</v>
      </c>
      <c r="B23" s="85">
        <v>0</v>
      </c>
      <c r="C23" s="85"/>
    </row>
    <row r="24" spans="1:6">
      <c r="A24" s="84" t="s">
        <v>1266</v>
      </c>
      <c r="B24" s="85">
        <v>625</v>
      </c>
      <c r="C24" s="85">
        <v>625</v>
      </c>
    </row>
    <row r="25" spans="1:6">
      <c r="A25" s="84" t="s">
        <v>1270</v>
      </c>
      <c r="B25" s="85">
        <v>1017</v>
      </c>
      <c r="C25" s="85"/>
    </row>
    <row r="26" spans="1:6">
      <c r="A26" s="84" t="s">
        <v>1331</v>
      </c>
      <c r="B26" s="85">
        <v>0</v>
      </c>
      <c r="C26" s="85"/>
    </row>
    <row r="27" spans="1:6">
      <c r="A27" s="84" t="s">
        <v>1273</v>
      </c>
      <c r="B27" s="85">
        <v>7680</v>
      </c>
      <c r="C27" s="85"/>
    </row>
    <row r="28" spans="1:6">
      <c r="A28" s="84" t="s">
        <v>1345</v>
      </c>
      <c r="B28" s="85">
        <v>3434</v>
      </c>
      <c r="C28" s="85">
        <v>2604</v>
      </c>
    </row>
    <row r="29" spans="1:6">
      <c r="A29" s="84" t="s">
        <v>1278</v>
      </c>
      <c r="B29" s="85">
        <v>50</v>
      </c>
      <c r="C29" s="85">
        <v>50</v>
      </c>
    </row>
    <row r="30" spans="1:6">
      <c r="A30" s="84" t="s">
        <v>1282</v>
      </c>
      <c r="B30" s="85">
        <v>3894</v>
      </c>
      <c r="C30" s="85">
        <v>774</v>
      </c>
    </row>
    <row r="31" spans="1:6">
      <c r="A31" s="84" t="s">
        <v>1284</v>
      </c>
      <c r="B31" s="85">
        <v>352</v>
      </c>
      <c r="C31" s="85">
        <v>352</v>
      </c>
    </row>
    <row r="32" spans="1:6">
      <c r="A32" s="84" t="s">
        <v>1286</v>
      </c>
      <c r="B32" s="85">
        <v>2930</v>
      </c>
      <c r="C32" s="85">
        <v>1610</v>
      </c>
    </row>
    <row r="33" spans="1:3">
      <c r="A33" s="84" t="s">
        <v>1346</v>
      </c>
      <c r="B33" s="85">
        <v>0</v>
      </c>
      <c r="C33" s="85"/>
    </row>
    <row r="34" spans="1:3">
      <c r="A34" s="84" t="s">
        <v>1289</v>
      </c>
      <c r="B34" s="85">
        <v>10732</v>
      </c>
      <c r="C34" s="85">
        <v>10732</v>
      </c>
    </row>
    <row r="35" spans="1:3">
      <c r="A35" s="84" t="s">
        <v>1290</v>
      </c>
      <c r="B35" s="85">
        <v>154</v>
      </c>
      <c r="C35" s="85"/>
    </row>
    <row r="36" spans="1:3">
      <c r="A36" s="84" t="s">
        <v>1333</v>
      </c>
      <c r="B36" s="85">
        <v>293</v>
      </c>
      <c r="C36" s="85"/>
    </row>
    <row r="37" spans="1:3">
      <c r="A37" s="84" t="s">
        <v>1298</v>
      </c>
      <c r="B37" s="85">
        <v>3006</v>
      </c>
      <c r="C37" s="85">
        <v>3006</v>
      </c>
    </row>
    <row r="38" spans="1:3">
      <c r="A38" s="84" t="s">
        <v>1299</v>
      </c>
      <c r="B38" s="85">
        <v>949</v>
      </c>
      <c r="C38" s="85"/>
    </row>
    <row r="39" spans="1:3">
      <c r="A39" s="84" t="s">
        <v>1301</v>
      </c>
      <c r="B39" s="85">
        <v>0</v>
      </c>
      <c r="C39" s="85"/>
    </row>
    <row r="40" spans="1:3">
      <c r="A40" s="84" t="s">
        <v>1304</v>
      </c>
      <c r="B40" s="85">
        <v>501</v>
      </c>
      <c r="C40" s="85">
        <v>501</v>
      </c>
    </row>
    <row r="41" spans="1:3">
      <c r="A41" s="84" t="s">
        <v>1306</v>
      </c>
      <c r="B41" s="85">
        <v>188</v>
      </c>
      <c r="C41" s="85">
        <v>160</v>
      </c>
    </row>
    <row r="42" spans="1:3">
      <c r="A42" s="84" t="s">
        <v>1307</v>
      </c>
      <c r="B42" s="85">
        <v>1788</v>
      </c>
      <c r="C42" s="85"/>
    </row>
    <row r="43" spans="1:3">
      <c r="A43" s="84" t="s">
        <v>1308</v>
      </c>
      <c r="B43" s="85">
        <v>17719</v>
      </c>
      <c r="C43" s="85">
        <v>212</v>
      </c>
    </row>
    <row r="44" spans="1:3">
      <c r="A44" s="84" t="s">
        <v>1317</v>
      </c>
      <c r="B44" s="85">
        <v>969</v>
      </c>
      <c r="C44" s="85"/>
    </row>
    <row r="45" spans="1:3">
      <c r="A45" s="84" t="s">
        <v>1321</v>
      </c>
      <c r="B45" s="85">
        <v>56167</v>
      </c>
      <c r="C45" s="85">
        <v>20731</v>
      </c>
    </row>
    <row r="46" spans="1:3">
      <c r="A46" s="84" t="s">
        <v>1324</v>
      </c>
      <c r="B46" s="85">
        <v>68</v>
      </c>
      <c r="C46" s="85"/>
    </row>
    <row r="47" spans="1:3">
      <c r="A47" s="84" t="s">
        <v>1302</v>
      </c>
      <c r="B47" s="85">
        <v>7884</v>
      </c>
      <c r="C47" s="85"/>
    </row>
    <row r="48" spans="1:3">
      <c r="A48" s="84" t="s">
        <v>7082</v>
      </c>
      <c r="B48" s="85">
        <v>28610</v>
      </c>
      <c r="C48" s="85">
        <v>24217</v>
      </c>
    </row>
    <row r="49" spans="1:3">
      <c r="A49" s="84" t="s">
        <v>1289</v>
      </c>
      <c r="B49" s="85">
        <v>4400</v>
      </c>
      <c r="C49" s="85">
        <v>4400</v>
      </c>
    </row>
    <row r="50" spans="1:3">
      <c r="A50" s="84" t="s">
        <v>1309</v>
      </c>
      <c r="B50" s="85">
        <v>3672</v>
      </c>
      <c r="C50" s="85">
        <v>1441</v>
      </c>
    </row>
    <row r="51" spans="1:3">
      <c r="A51" s="84" t="s">
        <v>1321</v>
      </c>
      <c r="B51" s="85">
        <v>20218</v>
      </c>
      <c r="C51" s="85">
        <v>18064</v>
      </c>
    </row>
    <row r="52" spans="1:3">
      <c r="A52" s="84" t="s">
        <v>1325</v>
      </c>
      <c r="B52" s="85">
        <v>320</v>
      </c>
      <c r="C52" s="85">
        <v>312</v>
      </c>
    </row>
    <row r="53" spans="1:3">
      <c r="A53" s="84" t="s">
        <v>7095</v>
      </c>
      <c r="B53" s="85">
        <v>65527</v>
      </c>
      <c r="C53" s="85">
        <v>27620</v>
      </c>
    </row>
    <row r="54" spans="1:3">
      <c r="A54" s="84" t="s">
        <v>1289</v>
      </c>
      <c r="B54" s="85">
        <v>12578</v>
      </c>
      <c r="C54" s="85">
        <v>12578</v>
      </c>
    </row>
    <row r="55" spans="1:3">
      <c r="A55" s="84" t="s">
        <v>1304</v>
      </c>
      <c r="B55" s="85">
        <v>1000</v>
      </c>
      <c r="C55" s="85">
        <v>1000</v>
      </c>
    </row>
    <row r="56" spans="1:3">
      <c r="A56" s="84" t="s">
        <v>1307</v>
      </c>
      <c r="B56" s="85">
        <v>35</v>
      </c>
      <c r="C56" s="85"/>
    </row>
    <row r="57" spans="1:3">
      <c r="A57" s="84" t="s">
        <v>1308</v>
      </c>
      <c r="B57" s="85">
        <v>23095</v>
      </c>
      <c r="C57" s="85">
        <v>3059</v>
      </c>
    </row>
    <row r="58" spans="1:3">
      <c r="A58" s="84" t="s">
        <v>1328</v>
      </c>
      <c r="B58" s="85">
        <v>184</v>
      </c>
      <c r="C58" s="85">
        <v>184</v>
      </c>
    </row>
    <row r="59" spans="1:3">
      <c r="A59" s="84" t="s">
        <v>1321</v>
      </c>
      <c r="B59" s="85">
        <v>27411</v>
      </c>
      <c r="C59" s="85">
        <v>10799</v>
      </c>
    </row>
    <row r="60" spans="1:3">
      <c r="A60" s="84" t="s">
        <v>1337</v>
      </c>
      <c r="B60" s="85">
        <v>1224</v>
      </c>
      <c r="C60" s="85"/>
    </row>
    <row r="61" spans="1:3">
      <c r="A61" s="84" t="s">
        <v>7108</v>
      </c>
      <c r="B61" s="85">
        <v>5311</v>
      </c>
      <c r="C61" s="85">
        <v>4127</v>
      </c>
    </row>
    <row r="62" spans="1:3">
      <c r="A62" s="84" t="s">
        <v>1279</v>
      </c>
      <c r="B62" s="85">
        <v>1284</v>
      </c>
      <c r="C62" s="85">
        <v>100</v>
      </c>
    </row>
    <row r="63" spans="1:3">
      <c r="A63" s="84" t="s">
        <v>1289</v>
      </c>
      <c r="B63" s="85">
        <v>2302</v>
      </c>
      <c r="C63" s="85">
        <v>2302</v>
      </c>
    </row>
    <row r="64" spans="1:3">
      <c r="A64" s="84" t="s">
        <v>1321</v>
      </c>
      <c r="B64" s="85">
        <v>1725</v>
      </c>
      <c r="C64" s="85">
        <v>1725</v>
      </c>
    </row>
    <row r="65" spans="1:3">
      <c r="A65" s="84" t="s">
        <v>7085</v>
      </c>
      <c r="B65" s="85">
        <v>27265</v>
      </c>
      <c r="C65" s="85">
        <v>24959</v>
      </c>
    </row>
    <row r="66" spans="1:3">
      <c r="A66" s="84" t="s">
        <v>1289</v>
      </c>
      <c r="B66" s="85">
        <v>10298</v>
      </c>
      <c r="C66" s="85">
        <v>9880</v>
      </c>
    </row>
    <row r="67" spans="1:3">
      <c r="A67" s="84" t="s">
        <v>1301</v>
      </c>
      <c r="B67" s="85">
        <v>1363</v>
      </c>
      <c r="C67" s="85"/>
    </row>
    <row r="68" spans="1:3">
      <c r="A68" s="84" t="s">
        <v>1304</v>
      </c>
      <c r="B68" s="85">
        <v>516</v>
      </c>
      <c r="C68" s="85">
        <v>345</v>
      </c>
    </row>
    <row r="69" spans="1:3">
      <c r="A69" s="84" t="s">
        <v>1309</v>
      </c>
      <c r="B69" s="85">
        <v>4362</v>
      </c>
      <c r="C69" s="85">
        <v>4228</v>
      </c>
    </row>
    <row r="70" spans="1:3">
      <c r="A70" s="84" t="s">
        <v>1321</v>
      </c>
      <c r="B70" s="85">
        <v>10506</v>
      </c>
      <c r="C70" s="85">
        <v>10506</v>
      </c>
    </row>
    <row r="71" spans="1:3">
      <c r="A71" s="84" t="s">
        <v>1313</v>
      </c>
      <c r="B71" s="85">
        <v>220</v>
      </c>
      <c r="C71" s="85"/>
    </row>
    <row r="72" spans="1:3">
      <c r="A72" s="84" t="s">
        <v>7087</v>
      </c>
      <c r="B72" s="85">
        <v>905</v>
      </c>
      <c r="C72" s="85">
        <v>840</v>
      </c>
    </row>
    <row r="73" spans="1:3">
      <c r="A73" s="84" t="s">
        <v>1289</v>
      </c>
      <c r="B73" s="85">
        <v>50</v>
      </c>
      <c r="C73" s="85">
        <v>50</v>
      </c>
    </row>
    <row r="74" spans="1:3">
      <c r="A74" s="84" t="s">
        <v>1321</v>
      </c>
      <c r="B74" s="85">
        <v>615</v>
      </c>
      <c r="C74" s="85">
        <v>550</v>
      </c>
    </row>
    <row r="75" spans="1:3">
      <c r="A75" s="84" t="s">
        <v>1268</v>
      </c>
      <c r="B75" s="85">
        <v>240</v>
      </c>
      <c r="C75" s="85">
        <v>240</v>
      </c>
    </row>
    <row r="76" spans="1:3">
      <c r="A76" s="84" t="s">
        <v>7118</v>
      </c>
      <c r="B76" s="85">
        <v>1126</v>
      </c>
      <c r="C76" s="85">
        <v>1056</v>
      </c>
    </row>
    <row r="77" spans="1:3">
      <c r="A77" s="84" t="s">
        <v>1289</v>
      </c>
      <c r="B77" s="85">
        <v>500</v>
      </c>
      <c r="C77" s="85">
        <v>500</v>
      </c>
    </row>
    <row r="78" spans="1:3">
      <c r="A78" s="84" t="s">
        <v>1321</v>
      </c>
      <c r="B78" s="85">
        <v>481</v>
      </c>
      <c r="C78" s="85">
        <v>481</v>
      </c>
    </row>
    <row r="79" spans="1:3">
      <c r="A79" s="84" t="s">
        <v>7265</v>
      </c>
      <c r="B79" s="85">
        <v>145</v>
      </c>
      <c r="C79" s="85">
        <v>75</v>
      </c>
    </row>
    <row r="80" spans="1:3">
      <c r="A80" s="84" t="s">
        <v>7089</v>
      </c>
      <c r="B80" s="85">
        <v>8612</v>
      </c>
      <c r="C80" s="85">
        <v>8337</v>
      </c>
    </row>
    <row r="81" spans="1:3">
      <c r="A81" s="84" t="s">
        <v>1279</v>
      </c>
      <c r="B81" s="85">
        <v>70</v>
      </c>
      <c r="C81" s="85">
        <v>70</v>
      </c>
    </row>
    <row r="82" spans="1:3">
      <c r="A82" s="84" t="s">
        <v>1289</v>
      </c>
      <c r="B82" s="85">
        <v>1150</v>
      </c>
      <c r="C82" s="85">
        <v>1150</v>
      </c>
    </row>
    <row r="83" spans="1:3">
      <c r="A83" s="84" t="s">
        <v>1321</v>
      </c>
      <c r="B83" s="85">
        <v>7392</v>
      </c>
      <c r="C83" s="85">
        <v>7117</v>
      </c>
    </row>
    <row r="84" spans="1:3">
      <c r="A84" s="84" t="s">
        <v>7111</v>
      </c>
      <c r="B84" s="85">
        <v>23601</v>
      </c>
      <c r="C84" s="85">
        <v>6997</v>
      </c>
    </row>
    <row r="85" spans="1:3">
      <c r="A85" s="84" t="s">
        <v>1345</v>
      </c>
      <c r="B85" s="85">
        <v>779</v>
      </c>
      <c r="C85" s="85"/>
    </row>
    <row r="86" spans="1:3">
      <c r="A86" s="84" t="s">
        <v>1279</v>
      </c>
      <c r="B86" s="85">
        <v>6110</v>
      </c>
      <c r="C86" s="85"/>
    </row>
    <row r="87" spans="1:3">
      <c r="A87" s="84" t="s">
        <v>1289</v>
      </c>
      <c r="B87" s="85">
        <v>2080</v>
      </c>
      <c r="C87" s="85">
        <v>2080</v>
      </c>
    </row>
    <row r="88" spans="1:3">
      <c r="A88" s="84" t="s">
        <v>1301</v>
      </c>
      <c r="B88" s="85">
        <v>1406</v>
      </c>
      <c r="C88" s="85"/>
    </row>
    <row r="89" spans="1:3">
      <c r="A89" s="84" t="s">
        <v>1307</v>
      </c>
      <c r="B89" s="85">
        <v>2143</v>
      </c>
      <c r="C89" s="85"/>
    </row>
    <row r="90" spans="1:3">
      <c r="A90" s="84" t="s">
        <v>1308</v>
      </c>
      <c r="B90" s="85">
        <v>6026</v>
      </c>
      <c r="C90" s="85">
        <v>2022</v>
      </c>
    </row>
    <row r="91" spans="1:3">
      <c r="A91" s="84" t="s">
        <v>1317</v>
      </c>
      <c r="B91" s="85">
        <v>400</v>
      </c>
      <c r="C91" s="85"/>
    </row>
    <row r="92" spans="1:3">
      <c r="A92" s="84" t="s">
        <v>1321</v>
      </c>
      <c r="B92" s="85">
        <v>3010</v>
      </c>
      <c r="C92" s="85">
        <v>1918</v>
      </c>
    </row>
    <row r="93" spans="1:3">
      <c r="A93" s="84" t="s">
        <v>1324</v>
      </c>
      <c r="B93" s="85">
        <v>1647</v>
      </c>
      <c r="C93" s="85">
        <v>977</v>
      </c>
    </row>
    <row r="94" spans="1:3">
      <c r="A94" s="84" t="s">
        <v>7106</v>
      </c>
      <c r="B94" s="85">
        <v>2650</v>
      </c>
      <c r="C94" s="85">
        <v>2300</v>
      </c>
    </row>
    <row r="95" spans="1:3">
      <c r="A95" s="84" t="s">
        <v>1289</v>
      </c>
      <c r="B95" s="85">
        <v>1050</v>
      </c>
      <c r="C95" s="85">
        <v>1050</v>
      </c>
    </row>
    <row r="96" spans="1:3">
      <c r="A96" s="84" t="s">
        <v>1321</v>
      </c>
      <c r="B96" s="85">
        <v>1250</v>
      </c>
      <c r="C96" s="85">
        <v>1250</v>
      </c>
    </row>
    <row r="97" spans="1:3">
      <c r="A97" s="84" t="s">
        <v>7265</v>
      </c>
      <c r="B97" s="85">
        <v>350</v>
      </c>
      <c r="C97" s="85"/>
    </row>
    <row r="98" spans="1:3">
      <c r="A98" s="84" t="s">
        <v>7231</v>
      </c>
      <c r="B98" s="85">
        <v>14399</v>
      </c>
      <c r="C98" s="85">
        <v>13349</v>
      </c>
    </row>
    <row r="99" spans="1:3">
      <c r="A99" s="84" t="s">
        <v>1289</v>
      </c>
      <c r="B99" s="85">
        <v>11750</v>
      </c>
      <c r="C99" s="85">
        <v>10700</v>
      </c>
    </row>
    <row r="100" spans="1:3">
      <c r="A100" s="84" t="s">
        <v>1321</v>
      </c>
      <c r="B100" s="85">
        <v>2149</v>
      </c>
      <c r="C100" s="85">
        <v>2149</v>
      </c>
    </row>
    <row r="101" spans="1:3">
      <c r="A101" s="84" t="s">
        <v>1340</v>
      </c>
      <c r="B101" s="85">
        <v>500</v>
      </c>
      <c r="C101" s="85">
        <v>500</v>
      </c>
    </row>
    <row r="102" spans="1:3">
      <c r="A102" s="84" t="s">
        <v>7104</v>
      </c>
      <c r="B102" s="85">
        <v>23490</v>
      </c>
      <c r="C102" s="85">
        <v>14434</v>
      </c>
    </row>
    <row r="103" spans="1:3">
      <c r="A103" s="84" t="s">
        <v>1273</v>
      </c>
      <c r="B103" s="85">
        <v>100</v>
      </c>
      <c r="C103" s="85"/>
    </row>
    <row r="104" spans="1:3">
      <c r="A104" s="84" t="s">
        <v>1289</v>
      </c>
      <c r="B104" s="85">
        <v>8020</v>
      </c>
      <c r="C104" s="85">
        <v>8020</v>
      </c>
    </row>
    <row r="105" spans="1:3">
      <c r="A105" s="84" t="s">
        <v>1309</v>
      </c>
      <c r="B105" s="85">
        <v>831</v>
      </c>
      <c r="C105" s="85">
        <v>753</v>
      </c>
    </row>
    <row r="106" spans="1:3">
      <c r="A106" s="84" t="s">
        <v>1311</v>
      </c>
      <c r="B106" s="85">
        <v>0</v>
      </c>
      <c r="C106" s="85"/>
    </row>
    <row r="107" spans="1:3">
      <c r="A107" s="84" t="s">
        <v>1321</v>
      </c>
      <c r="B107" s="85">
        <v>6098</v>
      </c>
      <c r="C107" s="85">
        <v>4183</v>
      </c>
    </row>
    <row r="108" spans="1:3">
      <c r="A108" s="84" t="s">
        <v>1324</v>
      </c>
      <c r="B108" s="85">
        <v>307</v>
      </c>
      <c r="C108" s="85"/>
    </row>
    <row r="109" spans="1:3">
      <c r="A109" s="84" t="s">
        <v>1325</v>
      </c>
      <c r="B109" s="85">
        <v>6712</v>
      </c>
      <c r="C109" s="85">
        <v>1478</v>
      </c>
    </row>
    <row r="110" spans="1:3">
      <c r="A110" s="84" t="s">
        <v>1337</v>
      </c>
      <c r="B110" s="85">
        <v>1422</v>
      </c>
      <c r="C110" s="85"/>
    </row>
    <row r="111" spans="1:3">
      <c r="A111" s="84" t="s">
        <v>7120</v>
      </c>
      <c r="B111" s="85">
        <v>1320</v>
      </c>
      <c r="C111" s="85">
        <v>1230</v>
      </c>
    </row>
    <row r="112" spans="1:3">
      <c r="A112" s="84" t="s">
        <v>1289</v>
      </c>
      <c r="B112" s="85">
        <v>380</v>
      </c>
      <c r="C112" s="85">
        <v>380</v>
      </c>
    </row>
    <row r="113" spans="1:3">
      <c r="A113" s="84" t="s">
        <v>1321</v>
      </c>
      <c r="B113" s="85">
        <v>700</v>
      </c>
      <c r="C113" s="85">
        <v>700</v>
      </c>
    </row>
    <row r="114" spans="1:3">
      <c r="A114" s="84" t="s">
        <v>7265</v>
      </c>
      <c r="B114" s="85">
        <v>240</v>
      </c>
      <c r="C114" s="85">
        <v>150</v>
      </c>
    </row>
    <row r="115" spans="1:3">
      <c r="A115" s="84" t="s">
        <v>7099</v>
      </c>
      <c r="B115" s="85">
        <v>3300</v>
      </c>
      <c r="C115" s="85">
        <v>2800</v>
      </c>
    </row>
    <row r="116" spans="1:3">
      <c r="A116" s="84" t="s">
        <v>1289</v>
      </c>
      <c r="B116" s="85">
        <v>1300</v>
      </c>
      <c r="C116" s="85">
        <v>1300</v>
      </c>
    </row>
    <row r="117" spans="1:3">
      <c r="A117" s="84" t="s">
        <v>1321</v>
      </c>
      <c r="B117" s="85">
        <v>2000</v>
      </c>
      <c r="C117" s="85">
        <v>1500</v>
      </c>
    </row>
    <row r="118" spans="1:3">
      <c r="A118" s="480" t="s">
        <v>7291</v>
      </c>
      <c r="B118" s="333">
        <v>382141</v>
      </c>
      <c r="C118" s="334">
        <v>216250</v>
      </c>
    </row>
    <row r="119" spans="1:3" hidden="1">
      <c r="A119" s="84" t="s">
        <v>7291</v>
      </c>
      <c r="B119" s="85">
        <v>382141</v>
      </c>
      <c r="C119" s="85">
        <v>216250</v>
      </c>
    </row>
    <row r="120" spans="1:3" hidden="1">
      <c r="A120" s="84" t="s">
        <v>7292</v>
      </c>
      <c r="B120" s="85">
        <v>764282</v>
      </c>
      <c r="C120" s="85">
        <v>432500</v>
      </c>
    </row>
    <row r="121" spans="1:3" ht="15">
      <c r="A121"/>
      <c r="B121"/>
    </row>
    <row r="122" spans="1:3" ht="15">
      <c r="A122"/>
      <c r="B122"/>
    </row>
    <row r="123" spans="1:3" ht="15">
      <c r="A123"/>
      <c r="B123"/>
    </row>
    <row r="124" spans="1:3" ht="15">
      <c r="A124"/>
      <c r="B124"/>
    </row>
    <row r="125" spans="1:3" ht="15">
      <c r="A125"/>
      <c r="B125"/>
    </row>
    <row r="126" spans="1:3" ht="15">
      <c r="A126"/>
      <c r="B126"/>
    </row>
    <row r="127" spans="1:3" ht="15">
      <c r="A127"/>
      <c r="B127"/>
    </row>
    <row r="128" spans="1:3" ht="15">
      <c r="A128"/>
      <c r="B128"/>
    </row>
    <row r="129" spans="1:2" ht="15">
      <c r="A129"/>
      <c r="B129"/>
    </row>
    <row r="130" spans="1:2" ht="15">
      <c r="A130"/>
      <c r="B130"/>
    </row>
    <row r="131" spans="1:2" ht="15">
      <c r="A131"/>
      <c r="B131"/>
    </row>
    <row r="132" spans="1:2" ht="15">
      <c r="A132"/>
      <c r="B132"/>
    </row>
    <row r="133" spans="1:2" ht="15">
      <c r="A133"/>
      <c r="B133"/>
    </row>
    <row r="134" spans="1:2" ht="15">
      <c r="A134"/>
      <c r="B134"/>
    </row>
    <row r="135" spans="1:2" ht="15">
      <c r="A135"/>
      <c r="B135"/>
    </row>
    <row r="136" spans="1:2" ht="15">
      <c r="A136"/>
      <c r="B136"/>
    </row>
    <row r="137" spans="1:2" ht="15">
      <c r="A137"/>
      <c r="B137"/>
    </row>
    <row r="138" spans="1:2" ht="15">
      <c r="A138"/>
      <c r="B138"/>
    </row>
    <row r="139" spans="1:2" ht="15">
      <c r="A139"/>
      <c r="B139"/>
    </row>
  </sheetData>
  <pageMargins left="0.7" right="0.7" top="0.75" bottom="0.75" header="0.3" footer="0.3"/>
  <pageSetup paperSize="9" orientation="portrait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2"/>
  <sheetViews>
    <sheetView showGridLines="0" topLeftCell="A103" zoomScale="80" zoomScaleNormal="80" zoomScalePageLayoutView="80" workbookViewId="0">
      <selection activeCell="C55" sqref="C55"/>
    </sheetView>
  </sheetViews>
  <sheetFormatPr defaultColWidth="8.85546875" defaultRowHeight="15"/>
  <cols>
    <col min="1" max="2" width="14.28515625" bestFit="1" customWidth="1"/>
    <col min="3" max="3" width="12.85546875" bestFit="1" customWidth="1"/>
    <col min="4" max="4" width="12.85546875" customWidth="1"/>
    <col min="5" max="5" width="9.85546875" bestFit="1" customWidth="1"/>
    <col min="7" max="7" width="14.42578125" bestFit="1" customWidth="1"/>
    <col min="8" max="8" width="14.42578125" customWidth="1"/>
    <col min="9" max="9" width="13.7109375" bestFit="1" customWidth="1"/>
    <col min="10" max="10" width="12.42578125" bestFit="1" customWidth="1"/>
    <col min="11" max="11" width="23.140625" bestFit="1" customWidth="1"/>
    <col min="12" max="12" width="9.42578125" bestFit="1" customWidth="1"/>
    <col min="14" max="14" width="13.7109375" bestFit="1" customWidth="1"/>
    <col min="15" max="15" width="12.42578125" bestFit="1" customWidth="1"/>
    <col min="16" max="16" width="9.42578125" bestFit="1" customWidth="1"/>
  </cols>
  <sheetData>
    <row r="1" spans="1:16">
      <c r="A1" s="1" t="s">
        <v>46</v>
      </c>
      <c r="B1" s="1" t="s">
        <v>46</v>
      </c>
      <c r="C1" s="7" t="s">
        <v>360</v>
      </c>
      <c r="D1" s="7" t="s">
        <v>371</v>
      </c>
      <c r="E1" s="7" t="s">
        <v>48</v>
      </c>
      <c r="G1" s="7" t="s">
        <v>46</v>
      </c>
      <c r="H1" s="7" t="s">
        <v>48</v>
      </c>
      <c r="I1" s="7" t="s">
        <v>47</v>
      </c>
      <c r="J1" s="7" t="s">
        <v>67</v>
      </c>
      <c r="K1" s="7" t="s">
        <v>372</v>
      </c>
      <c r="L1" s="7" t="s">
        <v>68</v>
      </c>
      <c r="N1" s="7" t="s">
        <v>47</v>
      </c>
      <c r="O1" s="7" t="s">
        <v>67</v>
      </c>
      <c r="P1" s="7" t="s">
        <v>68</v>
      </c>
    </row>
    <row r="2" spans="1:16">
      <c r="A2" s="2" t="s">
        <v>38</v>
      </c>
      <c r="B2" s="2" t="s">
        <v>38</v>
      </c>
      <c r="C2" s="2" t="s">
        <v>374</v>
      </c>
      <c r="D2" s="2" t="str">
        <f>CONCATENATE(B2,"_",C2)</f>
        <v>Anbar_الأنبار</v>
      </c>
      <c r="E2" s="2" t="s">
        <v>49</v>
      </c>
      <c r="G2" s="3" t="s">
        <v>38</v>
      </c>
      <c r="H2" s="3" t="s">
        <v>49</v>
      </c>
      <c r="I2" s="2" t="s">
        <v>12</v>
      </c>
      <c r="J2" s="2" t="s">
        <v>69</v>
      </c>
      <c r="K2" s="2" t="str">
        <f>CONCATENATE(I2,"_",J2)</f>
        <v>Ana_عنه</v>
      </c>
      <c r="L2" s="2" t="s">
        <v>70</v>
      </c>
      <c r="N2" s="2" t="s">
        <v>89</v>
      </c>
      <c r="O2" s="2" t="s">
        <v>90</v>
      </c>
      <c r="P2" s="2" t="s">
        <v>91</v>
      </c>
    </row>
    <row r="3" spans="1:16">
      <c r="A3" s="2" t="s">
        <v>39</v>
      </c>
      <c r="B3" s="2" t="s">
        <v>39</v>
      </c>
      <c r="C3" s="2" t="s">
        <v>361</v>
      </c>
      <c r="D3" s="2" t="str">
        <f>CONCATENATE(B3,"__",C3)</f>
        <v>Babylon__بابل</v>
      </c>
      <c r="E3" s="2" t="s">
        <v>50</v>
      </c>
      <c r="G3" s="3" t="s">
        <v>38</v>
      </c>
      <c r="H3" s="3" t="s">
        <v>49</v>
      </c>
      <c r="I3" s="2" t="s">
        <v>71</v>
      </c>
      <c r="J3" s="2" t="s">
        <v>72</v>
      </c>
      <c r="K3" s="2" t="str">
        <f t="shared" ref="K3:K66" si="0">CONCATENATE(I3,"_",J3)</f>
        <v>Falluja_الفلوجة</v>
      </c>
      <c r="L3" s="2" t="s">
        <v>73</v>
      </c>
      <c r="N3" s="2" t="s">
        <v>165</v>
      </c>
      <c r="O3" s="2" t="s">
        <v>166</v>
      </c>
      <c r="P3" s="2" t="s">
        <v>167</v>
      </c>
    </row>
    <row r="4" spans="1:16">
      <c r="A4" s="2" t="s">
        <v>0</v>
      </c>
      <c r="B4" s="2" t="s">
        <v>0</v>
      </c>
      <c r="C4" s="2" t="s">
        <v>362</v>
      </c>
      <c r="D4" s="2" t="str">
        <f t="shared" ref="D4:D19" si="1">CONCATENATE(B4,"_",C4)</f>
        <v>Baghdad_بغداد</v>
      </c>
      <c r="E4" s="2" t="s">
        <v>51</v>
      </c>
      <c r="G4" s="3" t="s">
        <v>38</v>
      </c>
      <c r="H4" s="3" t="s">
        <v>49</v>
      </c>
      <c r="I4" s="2" t="s">
        <v>11</v>
      </c>
      <c r="J4" s="2" t="s">
        <v>74</v>
      </c>
      <c r="K4" s="2" t="str">
        <f t="shared" si="0"/>
        <v>Haditha_حديثة</v>
      </c>
      <c r="L4" s="2" t="s">
        <v>75</v>
      </c>
      <c r="N4" s="2" t="s">
        <v>168</v>
      </c>
      <c r="O4" s="2" t="s">
        <v>169</v>
      </c>
      <c r="P4" s="2" t="s">
        <v>170</v>
      </c>
    </row>
    <row r="5" spans="1:16">
      <c r="A5" s="2" t="s">
        <v>40</v>
      </c>
      <c r="B5" s="2" t="s">
        <v>40</v>
      </c>
      <c r="C5" s="2" t="s">
        <v>92</v>
      </c>
      <c r="D5" s="2" t="str">
        <f t="shared" si="1"/>
        <v>Basrah_البصرة</v>
      </c>
      <c r="E5" s="2" t="s">
        <v>52</v>
      </c>
      <c r="G5" s="3" t="s">
        <v>38</v>
      </c>
      <c r="H5" s="3" t="s">
        <v>49</v>
      </c>
      <c r="I5" s="2" t="s">
        <v>10</v>
      </c>
      <c r="J5" s="2" t="s">
        <v>76</v>
      </c>
      <c r="K5" s="2" t="str">
        <f t="shared" si="0"/>
        <v>Heet_هيت</v>
      </c>
      <c r="L5" s="2" t="s">
        <v>77</v>
      </c>
      <c r="N5" s="2" t="s">
        <v>13</v>
      </c>
      <c r="O5" s="2" t="s">
        <v>121</v>
      </c>
      <c r="P5" s="2" t="s">
        <v>122</v>
      </c>
    </row>
    <row r="6" spans="1:16">
      <c r="A6" s="2" t="s">
        <v>1</v>
      </c>
      <c r="B6" s="2" t="s">
        <v>1</v>
      </c>
      <c r="C6" s="2" t="s">
        <v>198</v>
      </c>
      <c r="D6" s="2" t="str">
        <f t="shared" si="1"/>
        <v>Dahuk_دهوك</v>
      </c>
      <c r="E6" s="2" t="s">
        <v>53</v>
      </c>
      <c r="G6" s="3" t="s">
        <v>38</v>
      </c>
      <c r="H6" s="3" t="s">
        <v>49</v>
      </c>
      <c r="I6" s="2" t="s">
        <v>78</v>
      </c>
      <c r="J6" s="2" t="s">
        <v>79</v>
      </c>
      <c r="K6" s="2" t="str">
        <f t="shared" si="0"/>
        <v>Ka'im_القائم</v>
      </c>
      <c r="L6" s="2" t="s">
        <v>80</v>
      </c>
      <c r="N6" s="2" t="s">
        <v>251</v>
      </c>
      <c r="O6" s="2" t="s">
        <v>252</v>
      </c>
      <c r="P6" s="2" t="s">
        <v>253</v>
      </c>
    </row>
    <row r="7" spans="1:16">
      <c r="A7" s="2" t="s">
        <v>2</v>
      </c>
      <c r="B7" s="2" t="s">
        <v>2</v>
      </c>
      <c r="C7" s="2" t="s">
        <v>363</v>
      </c>
      <c r="D7" s="2" t="str">
        <f t="shared" si="1"/>
        <v>Diyala_ديالى</v>
      </c>
      <c r="E7" s="2" t="s">
        <v>54</v>
      </c>
      <c r="G7" s="3" t="s">
        <v>38</v>
      </c>
      <c r="H7" s="3" t="s">
        <v>49</v>
      </c>
      <c r="I7" s="2" t="s">
        <v>81</v>
      </c>
      <c r="J7" s="2" t="s">
        <v>82</v>
      </c>
      <c r="K7" s="2" t="str">
        <f t="shared" si="0"/>
        <v>Ramadi_الرمادي</v>
      </c>
      <c r="L7" s="2" t="s">
        <v>83</v>
      </c>
      <c r="N7" s="2" t="s">
        <v>31</v>
      </c>
      <c r="O7" s="2" t="s">
        <v>287</v>
      </c>
      <c r="P7" s="2" t="s">
        <v>288</v>
      </c>
    </row>
    <row r="8" spans="1:16">
      <c r="A8" s="2" t="s">
        <v>3</v>
      </c>
      <c r="B8" s="2" t="s">
        <v>3</v>
      </c>
      <c r="C8" s="2" t="s">
        <v>236</v>
      </c>
      <c r="D8" s="2" t="str">
        <f t="shared" si="1"/>
        <v>Erbil_اربيل</v>
      </c>
      <c r="E8" s="2" t="s">
        <v>55</v>
      </c>
      <c r="G8" s="3" t="s">
        <v>38</v>
      </c>
      <c r="H8" s="3" t="s">
        <v>49</v>
      </c>
      <c r="I8" s="2" t="s">
        <v>84</v>
      </c>
      <c r="J8" s="2" t="s">
        <v>85</v>
      </c>
      <c r="K8" s="2" t="str">
        <f t="shared" si="0"/>
        <v>Rutba_الرطبة</v>
      </c>
      <c r="L8" s="2" t="s">
        <v>86</v>
      </c>
      <c r="N8" s="2" t="s">
        <v>269</v>
      </c>
      <c r="O8" s="2" t="s">
        <v>270</v>
      </c>
      <c r="P8" s="2" t="s">
        <v>271</v>
      </c>
    </row>
    <row r="9" spans="1:16">
      <c r="A9" s="2" t="s">
        <v>4</v>
      </c>
      <c r="B9" s="2" t="s">
        <v>4</v>
      </c>
      <c r="C9" s="2" t="s">
        <v>257</v>
      </c>
      <c r="D9" s="2" t="str">
        <f t="shared" si="1"/>
        <v>Kerbala_كربلاء</v>
      </c>
      <c r="E9" s="2" t="s">
        <v>56</v>
      </c>
      <c r="G9" s="4" t="s">
        <v>38</v>
      </c>
      <c r="H9" s="4" t="s">
        <v>49</v>
      </c>
      <c r="I9" s="2" t="s">
        <v>87</v>
      </c>
      <c r="J9" s="2" t="s">
        <v>1245</v>
      </c>
      <c r="K9" s="2" t="str">
        <f t="shared" si="0"/>
        <v>Ru'ua_راوى</v>
      </c>
      <c r="L9" s="2" t="s">
        <v>88</v>
      </c>
      <c r="N9" s="2" t="s">
        <v>272</v>
      </c>
      <c r="O9" s="2" t="s">
        <v>273</v>
      </c>
      <c r="P9" s="2" t="s">
        <v>274</v>
      </c>
    </row>
    <row r="10" spans="1:16">
      <c r="A10" s="2" t="s">
        <v>5</v>
      </c>
      <c r="B10" s="2" t="s">
        <v>5</v>
      </c>
      <c r="C10" s="2" t="s">
        <v>267</v>
      </c>
      <c r="D10" s="2" t="str">
        <f t="shared" si="1"/>
        <v>Kirkuk_كركوك</v>
      </c>
      <c r="E10" s="2" t="s">
        <v>57</v>
      </c>
      <c r="G10" s="3" t="s">
        <v>40</v>
      </c>
      <c r="H10" s="3" t="s">
        <v>52</v>
      </c>
      <c r="I10" s="2" t="s">
        <v>89</v>
      </c>
      <c r="J10" s="2" t="s">
        <v>90</v>
      </c>
      <c r="K10" s="2" t="str">
        <f t="shared" si="0"/>
        <v>Abu Al-Khaseeb_ابي الخصيب</v>
      </c>
      <c r="L10" s="2" t="s">
        <v>91</v>
      </c>
      <c r="N10" s="2" t="s">
        <v>195</v>
      </c>
      <c r="O10" s="2" t="s">
        <v>196</v>
      </c>
      <c r="P10" s="2" t="s">
        <v>197</v>
      </c>
    </row>
    <row r="11" spans="1:16">
      <c r="A11" s="2" t="s">
        <v>6</v>
      </c>
      <c r="B11" s="2" t="s">
        <v>6</v>
      </c>
      <c r="C11" s="2" t="s">
        <v>364</v>
      </c>
      <c r="D11" s="2" t="str">
        <f t="shared" si="1"/>
        <v>Missan_ميسان</v>
      </c>
      <c r="E11" s="2" t="s">
        <v>58</v>
      </c>
      <c r="G11" s="3" t="s">
        <v>40</v>
      </c>
      <c r="H11" s="3" t="s">
        <v>52</v>
      </c>
      <c r="I11" s="2" t="s">
        <v>40</v>
      </c>
      <c r="J11" s="2" t="s">
        <v>92</v>
      </c>
      <c r="K11" s="2" t="str">
        <f>CONCATENATE(I11,"__",J11)</f>
        <v>Basrah__البصرة</v>
      </c>
      <c r="L11" s="2" t="s">
        <v>93</v>
      </c>
      <c r="N11" s="2" t="s">
        <v>12</v>
      </c>
      <c r="O11" s="2" t="s">
        <v>69</v>
      </c>
      <c r="P11" s="2" t="s">
        <v>70</v>
      </c>
    </row>
    <row r="12" spans="1:16">
      <c r="A12" s="2" t="s">
        <v>41</v>
      </c>
      <c r="B12" s="2" t="s">
        <v>41</v>
      </c>
      <c r="C12" s="2" t="s">
        <v>365</v>
      </c>
      <c r="D12" s="2" t="str">
        <f t="shared" si="1"/>
        <v>Muthanna_المثنى</v>
      </c>
      <c r="E12" s="2" t="s">
        <v>59</v>
      </c>
      <c r="G12" s="3" t="s">
        <v>40</v>
      </c>
      <c r="H12" s="3" t="s">
        <v>52</v>
      </c>
      <c r="I12" s="2" t="s">
        <v>94</v>
      </c>
      <c r="J12" s="2" t="s">
        <v>95</v>
      </c>
      <c r="K12" s="2" t="str">
        <f t="shared" si="0"/>
        <v>Fao_الفاو</v>
      </c>
      <c r="L12" s="2" t="s">
        <v>96</v>
      </c>
      <c r="N12" s="2" t="s">
        <v>312</v>
      </c>
      <c r="O12" s="2" t="s">
        <v>313</v>
      </c>
      <c r="P12" s="2" t="s">
        <v>314</v>
      </c>
    </row>
    <row r="13" spans="1:16">
      <c r="A13" s="2" t="s">
        <v>42</v>
      </c>
      <c r="B13" s="2" t="s">
        <v>42</v>
      </c>
      <c r="C13" s="2" t="s">
        <v>335</v>
      </c>
      <c r="D13" s="2" t="str">
        <f t="shared" si="1"/>
        <v>Najaf_النجف</v>
      </c>
      <c r="E13" s="2" t="s">
        <v>60</v>
      </c>
      <c r="G13" s="3" t="s">
        <v>40</v>
      </c>
      <c r="H13" s="3" t="s">
        <v>52</v>
      </c>
      <c r="I13" s="2" t="s">
        <v>97</v>
      </c>
      <c r="J13" s="2" t="s">
        <v>98</v>
      </c>
      <c r="K13" s="2" t="str">
        <f t="shared" si="0"/>
        <v>Midaina_المدينة</v>
      </c>
      <c r="L13" s="2" t="s">
        <v>99</v>
      </c>
      <c r="N13" s="2" t="s">
        <v>289</v>
      </c>
      <c r="O13" s="2" t="s">
        <v>290</v>
      </c>
      <c r="P13" s="2" t="s">
        <v>291</v>
      </c>
    </row>
    <row r="14" spans="1:16">
      <c r="A14" s="2" t="s">
        <v>7</v>
      </c>
      <c r="B14" s="2" t="s">
        <v>7</v>
      </c>
      <c r="C14" s="2" t="s">
        <v>366</v>
      </c>
      <c r="D14" s="2" t="str">
        <f t="shared" si="1"/>
        <v>Ninewa_نينوى</v>
      </c>
      <c r="E14" s="2" t="s">
        <v>61</v>
      </c>
      <c r="G14" s="3" t="s">
        <v>40</v>
      </c>
      <c r="H14" s="3" t="s">
        <v>52</v>
      </c>
      <c r="I14" s="2" t="s">
        <v>100</v>
      </c>
      <c r="J14" s="2" t="s">
        <v>101</v>
      </c>
      <c r="K14" s="2" t="str">
        <f t="shared" si="0"/>
        <v>Qurna_القرنة</v>
      </c>
      <c r="L14" s="2" t="s">
        <v>102</v>
      </c>
      <c r="N14" s="2" t="s">
        <v>37</v>
      </c>
      <c r="O14" s="2" t="s">
        <v>315</v>
      </c>
      <c r="P14" s="2" t="s">
        <v>316</v>
      </c>
    </row>
    <row r="15" spans="1:16">
      <c r="A15" s="2" t="s">
        <v>43</v>
      </c>
      <c r="B15" s="2" t="s">
        <v>43</v>
      </c>
      <c r="C15" s="2" t="s">
        <v>367</v>
      </c>
      <c r="D15" s="2" t="str">
        <f t="shared" si="1"/>
        <v>Qadissiya_القادسية</v>
      </c>
      <c r="E15" s="2" t="s">
        <v>62</v>
      </c>
      <c r="G15" s="3" t="s">
        <v>40</v>
      </c>
      <c r="H15" s="3" t="s">
        <v>52</v>
      </c>
      <c r="I15" s="2" t="s">
        <v>103</v>
      </c>
      <c r="J15" s="2" t="s">
        <v>104</v>
      </c>
      <c r="K15" s="2" t="str">
        <f t="shared" si="0"/>
        <v>Shatt Al-Arab_شط العرب</v>
      </c>
      <c r="L15" s="2" t="s">
        <v>105</v>
      </c>
      <c r="N15" s="2" t="s">
        <v>35</v>
      </c>
      <c r="O15" s="2" t="s">
        <v>337</v>
      </c>
      <c r="P15" s="2" t="s">
        <v>338</v>
      </c>
    </row>
    <row r="16" spans="1:16">
      <c r="A16" s="2" t="s">
        <v>44</v>
      </c>
      <c r="B16" s="2" t="s">
        <v>44</v>
      </c>
      <c r="C16" s="2" t="s">
        <v>368</v>
      </c>
      <c r="D16" s="2" t="str">
        <f t="shared" si="1"/>
        <v>Salah al-Din_صلاح الدين</v>
      </c>
      <c r="E16" s="2" t="s">
        <v>63</v>
      </c>
      <c r="G16" s="3" t="s">
        <v>40</v>
      </c>
      <c r="H16" s="3" t="s">
        <v>52</v>
      </c>
      <c r="I16" s="2" t="s">
        <v>106</v>
      </c>
      <c r="J16" s="2" t="s">
        <v>107</v>
      </c>
      <c r="K16" s="2" t="str">
        <f t="shared" si="0"/>
        <v>Zubair_الزبير</v>
      </c>
      <c r="L16" s="2" t="s">
        <v>108</v>
      </c>
      <c r="N16" s="2" t="s">
        <v>32</v>
      </c>
      <c r="O16" s="2" t="s">
        <v>339</v>
      </c>
      <c r="P16" s="2" t="s">
        <v>340</v>
      </c>
    </row>
    <row r="17" spans="1:16">
      <c r="A17" s="2" t="s">
        <v>45</v>
      </c>
      <c r="B17" s="2" t="s">
        <v>45</v>
      </c>
      <c r="C17" s="2" t="s">
        <v>151</v>
      </c>
      <c r="D17" s="2" t="str">
        <f t="shared" si="1"/>
        <v>Sulaymaniyah_السليمانية</v>
      </c>
      <c r="E17" s="2" t="s">
        <v>64</v>
      </c>
      <c r="G17" s="5" t="s">
        <v>41</v>
      </c>
      <c r="H17" s="5" t="s">
        <v>59</v>
      </c>
      <c r="I17" s="2" t="s">
        <v>109</v>
      </c>
      <c r="J17" s="2" t="s">
        <v>110</v>
      </c>
      <c r="K17" s="2" t="str">
        <f t="shared" si="0"/>
        <v>Khidhir_الخضر</v>
      </c>
      <c r="L17" s="2" t="s">
        <v>111</v>
      </c>
      <c r="N17" s="2" t="s">
        <v>218</v>
      </c>
      <c r="O17" s="2" t="s">
        <v>219</v>
      </c>
      <c r="P17" s="2" t="s">
        <v>220</v>
      </c>
    </row>
    <row r="18" spans="1:16">
      <c r="A18" s="2" t="s">
        <v>8</v>
      </c>
      <c r="B18" s="2" t="s">
        <v>8</v>
      </c>
      <c r="C18" s="2" t="s">
        <v>369</v>
      </c>
      <c r="D18" s="2" t="str">
        <f t="shared" si="1"/>
        <v>Thi-Qar_ذي قار</v>
      </c>
      <c r="E18" s="2" t="s">
        <v>65</v>
      </c>
      <c r="G18" s="5" t="s">
        <v>41</v>
      </c>
      <c r="H18" s="5" t="s">
        <v>59</v>
      </c>
      <c r="I18" s="2" t="s">
        <v>112</v>
      </c>
      <c r="J18" s="2" t="s">
        <v>113</v>
      </c>
      <c r="K18" s="2" t="str">
        <f t="shared" si="0"/>
        <v>Rumaitha_الرميثة</v>
      </c>
      <c r="L18" s="2" t="s">
        <v>114</v>
      </c>
      <c r="N18" s="2" t="s">
        <v>27</v>
      </c>
      <c r="O18" s="2" t="s">
        <v>221</v>
      </c>
      <c r="P18" s="2" t="s">
        <v>222</v>
      </c>
    </row>
    <row r="19" spans="1:16">
      <c r="A19" s="2" t="s">
        <v>9</v>
      </c>
      <c r="B19" s="2" t="s">
        <v>9</v>
      </c>
      <c r="C19" s="2" t="s">
        <v>370</v>
      </c>
      <c r="D19" s="2" t="str">
        <f t="shared" si="1"/>
        <v>Wassit_واسط</v>
      </c>
      <c r="E19" s="2" t="s">
        <v>66</v>
      </c>
      <c r="G19" s="5" t="s">
        <v>41</v>
      </c>
      <c r="H19" s="5" t="s">
        <v>59</v>
      </c>
      <c r="I19" s="2" t="s">
        <v>115</v>
      </c>
      <c r="J19" s="2" t="s">
        <v>116</v>
      </c>
      <c r="K19" s="2" t="str">
        <f t="shared" si="0"/>
        <v>Salman_السلمان</v>
      </c>
      <c r="L19" s="2" t="s">
        <v>117</v>
      </c>
      <c r="N19" s="2" t="s">
        <v>40</v>
      </c>
      <c r="O19" s="2" t="s">
        <v>92</v>
      </c>
      <c r="P19" s="2" t="s">
        <v>93</v>
      </c>
    </row>
    <row r="20" spans="1:16">
      <c r="G20" s="5" t="s">
        <v>41</v>
      </c>
      <c r="H20" s="5" t="s">
        <v>59</v>
      </c>
      <c r="I20" s="2" t="s">
        <v>118</v>
      </c>
      <c r="J20" s="2" t="s">
        <v>119</v>
      </c>
      <c r="K20" s="2" t="str">
        <f t="shared" si="0"/>
        <v>Samawa_السماوة</v>
      </c>
      <c r="L20" s="2" t="s">
        <v>120</v>
      </c>
      <c r="N20" s="2" t="s">
        <v>17</v>
      </c>
      <c r="O20" s="2" t="s">
        <v>132</v>
      </c>
      <c r="P20" s="2" t="s">
        <v>133</v>
      </c>
    </row>
    <row r="21" spans="1:16">
      <c r="G21" s="6" t="s">
        <v>43</v>
      </c>
      <c r="H21" s="6" t="s">
        <v>62</v>
      </c>
      <c r="I21" s="2" t="s">
        <v>13</v>
      </c>
      <c r="J21" s="2" t="s">
        <v>121</v>
      </c>
      <c r="K21" s="2" t="str">
        <f t="shared" si="0"/>
        <v>Afaq_عفك</v>
      </c>
      <c r="L21" s="2" t="s">
        <v>122</v>
      </c>
      <c r="N21" s="2" t="s">
        <v>204</v>
      </c>
      <c r="O21" s="2" t="s">
        <v>205</v>
      </c>
      <c r="P21" s="2" t="s">
        <v>206</v>
      </c>
    </row>
    <row r="22" spans="1:16">
      <c r="G22" s="6" t="s">
        <v>43</v>
      </c>
      <c r="H22" s="6" t="s">
        <v>62</v>
      </c>
      <c r="I22" s="2" t="s">
        <v>123</v>
      </c>
      <c r="J22" s="2" t="s">
        <v>124</v>
      </c>
      <c r="K22" s="2" t="str">
        <f t="shared" si="0"/>
        <v>Diwaniya_الديوانية</v>
      </c>
      <c r="L22" s="2" t="s">
        <v>125</v>
      </c>
      <c r="N22" s="2" t="s">
        <v>233</v>
      </c>
      <c r="O22" s="2" t="s">
        <v>234</v>
      </c>
      <c r="P22" s="2" t="s">
        <v>235</v>
      </c>
    </row>
    <row r="23" spans="1:16">
      <c r="G23" s="6" t="s">
        <v>43</v>
      </c>
      <c r="H23" s="6" t="s">
        <v>62</v>
      </c>
      <c r="I23" s="2" t="s">
        <v>126</v>
      </c>
      <c r="J23" s="2" t="s">
        <v>127</v>
      </c>
      <c r="K23" s="2" t="str">
        <f t="shared" si="0"/>
        <v>Hamza_الحمزة</v>
      </c>
      <c r="L23" s="2" t="s">
        <v>128</v>
      </c>
      <c r="N23" s="2" t="s">
        <v>259</v>
      </c>
      <c r="O23" s="2" t="s">
        <v>260</v>
      </c>
      <c r="P23" s="2" t="s">
        <v>261</v>
      </c>
    </row>
    <row r="24" spans="1:16">
      <c r="G24" s="6" t="s">
        <v>43</v>
      </c>
      <c r="H24" s="6" t="s">
        <v>62</v>
      </c>
      <c r="I24" s="2" t="s">
        <v>129</v>
      </c>
      <c r="J24" s="2" t="s">
        <v>130</v>
      </c>
      <c r="K24" s="2" t="str">
        <f t="shared" si="0"/>
        <v>Shamiya_الشامية</v>
      </c>
      <c r="L24" s="2" t="s">
        <v>131</v>
      </c>
      <c r="N24" s="2" t="s">
        <v>1</v>
      </c>
      <c r="O24" s="2" t="s">
        <v>198</v>
      </c>
      <c r="P24" s="2" t="s">
        <v>199</v>
      </c>
    </row>
    <row r="25" spans="1:16">
      <c r="G25" s="6" t="s">
        <v>45</v>
      </c>
      <c r="H25" s="6" t="s">
        <v>64</v>
      </c>
      <c r="I25" s="2" t="s">
        <v>17</v>
      </c>
      <c r="J25" s="2" t="s">
        <v>132</v>
      </c>
      <c r="K25" s="2" t="str">
        <f t="shared" si="0"/>
        <v>Chamchamal_جمجمال</v>
      </c>
      <c r="L25" s="2" t="s">
        <v>133</v>
      </c>
      <c r="N25" s="2" t="s">
        <v>29</v>
      </c>
      <c r="O25" s="2" t="s">
        <v>262</v>
      </c>
      <c r="P25" s="2" t="s">
        <v>263</v>
      </c>
    </row>
    <row r="26" spans="1:16">
      <c r="G26" s="6" t="s">
        <v>45</v>
      </c>
      <c r="H26" s="6" t="s">
        <v>64</v>
      </c>
      <c r="I26" s="2" t="s">
        <v>16</v>
      </c>
      <c r="J26" s="2" t="s">
        <v>134</v>
      </c>
      <c r="K26" s="2" t="str">
        <f t="shared" si="0"/>
        <v>Darbandihkan_دربندخان</v>
      </c>
      <c r="L26" s="2" t="s">
        <v>135</v>
      </c>
      <c r="N26" s="2" t="s">
        <v>16</v>
      </c>
      <c r="O26" s="2" t="s">
        <v>134</v>
      </c>
      <c r="P26" s="2" t="s">
        <v>135</v>
      </c>
    </row>
    <row r="27" spans="1:16">
      <c r="G27" s="6" t="s">
        <v>45</v>
      </c>
      <c r="H27" s="6" t="s">
        <v>64</v>
      </c>
      <c r="I27" s="2" t="s">
        <v>20</v>
      </c>
      <c r="J27" s="2" t="s">
        <v>136</v>
      </c>
      <c r="K27" s="2" t="str">
        <f t="shared" si="0"/>
        <v>Dokan_دوكان</v>
      </c>
      <c r="L27" s="2" t="s">
        <v>137</v>
      </c>
      <c r="N27" s="2" t="s">
        <v>341</v>
      </c>
      <c r="O27" s="2" t="s">
        <v>342</v>
      </c>
      <c r="P27" s="2" t="s">
        <v>343</v>
      </c>
    </row>
    <row r="28" spans="1:16">
      <c r="A28" s="28"/>
      <c r="G28" s="6" t="s">
        <v>45</v>
      </c>
      <c r="H28" s="6" t="s">
        <v>64</v>
      </c>
      <c r="I28" s="2" t="s">
        <v>15</v>
      </c>
      <c r="J28" s="2" t="s">
        <v>138</v>
      </c>
      <c r="K28" s="2" t="str">
        <f t="shared" si="0"/>
        <v>Halabja_حلبجة</v>
      </c>
      <c r="L28" s="2" t="s">
        <v>139</v>
      </c>
      <c r="N28" s="2" t="s">
        <v>123</v>
      </c>
      <c r="O28" s="2" t="s">
        <v>124</v>
      </c>
      <c r="P28" s="2" t="s">
        <v>125</v>
      </c>
    </row>
    <row r="29" spans="1:16">
      <c r="A29" s="28"/>
      <c r="G29" s="6" t="s">
        <v>45</v>
      </c>
      <c r="H29" s="6" t="s">
        <v>64</v>
      </c>
      <c r="I29" s="2" t="s">
        <v>14</v>
      </c>
      <c r="J29" s="2" t="s">
        <v>140</v>
      </c>
      <c r="K29" s="2" t="str">
        <f t="shared" si="0"/>
        <v>Kalar_كلار</v>
      </c>
      <c r="L29" s="2" t="s">
        <v>141</v>
      </c>
      <c r="N29" s="2" t="s">
        <v>20</v>
      </c>
      <c r="O29" s="2" t="s">
        <v>136</v>
      </c>
      <c r="P29" s="2" t="s">
        <v>137</v>
      </c>
    </row>
    <row r="30" spans="1:16">
      <c r="A30" s="29"/>
      <c r="G30" s="6" t="s">
        <v>45</v>
      </c>
      <c r="H30" s="6" t="s">
        <v>64</v>
      </c>
      <c r="I30" s="2" t="s">
        <v>19</v>
      </c>
      <c r="J30" s="2" t="s">
        <v>142</v>
      </c>
      <c r="K30" s="2" t="str">
        <f t="shared" si="0"/>
        <v>Penjwin_بنجوين</v>
      </c>
      <c r="L30" s="2" t="s">
        <v>143</v>
      </c>
      <c r="N30" s="2" t="s">
        <v>3</v>
      </c>
      <c r="O30" s="2" t="s">
        <v>236</v>
      </c>
      <c r="P30" s="2" t="s">
        <v>237</v>
      </c>
    </row>
    <row r="31" spans="1:16">
      <c r="A31" s="29"/>
      <c r="G31" s="6" t="s">
        <v>45</v>
      </c>
      <c r="H31" s="6" t="s">
        <v>64</v>
      </c>
      <c r="I31" s="2" t="s">
        <v>21</v>
      </c>
      <c r="J31" s="2" t="s">
        <v>144</v>
      </c>
      <c r="K31" s="2" t="str">
        <f t="shared" si="0"/>
        <v>Pshdar_بشدر</v>
      </c>
      <c r="L31" s="2" t="s">
        <v>145</v>
      </c>
      <c r="N31" s="2" t="s">
        <v>71</v>
      </c>
      <c r="O31" s="2" t="s">
        <v>72</v>
      </c>
      <c r="P31" s="2" t="s">
        <v>73</v>
      </c>
    </row>
    <row r="32" spans="1:16">
      <c r="A32" s="29"/>
      <c r="G32" s="6" t="s">
        <v>45</v>
      </c>
      <c r="H32" s="6" t="s">
        <v>64</v>
      </c>
      <c r="I32" s="2" t="s">
        <v>22</v>
      </c>
      <c r="J32" s="2" t="s">
        <v>146</v>
      </c>
      <c r="K32" s="2" t="str">
        <f t="shared" si="0"/>
        <v>Rania_رانية</v>
      </c>
      <c r="L32" s="2" t="s">
        <v>147</v>
      </c>
      <c r="N32" s="2" t="s">
        <v>94</v>
      </c>
      <c r="O32" s="2" t="s">
        <v>95</v>
      </c>
      <c r="P32" s="2" t="s">
        <v>96</v>
      </c>
    </row>
    <row r="33" spans="1:16">
      <c r="A33" s="30"/>
      <c r="G33" s="6" t="s">
        <v>45</v>
      </c>
      <c r="H33" s="6" t="s">
        <v>64</v>
      </c>
      <c r="I33" s="2" t="s">
        <v>18</v>
      </c>
      <c r="J33" s="2" t="s">
        <v>148</v>
      </c>
      <c r="K33" s="2" t="str">
        <f t="shared" si="0"/>
        <v>Sharbazher_شهربازار</v>
      </c>
      <c r="L33" s="2" t="s">
        <v>149</v>
      </c>
      <c r="N33" s="2" t="s">
        <v>344</v>
      </c>
      <c r="O33" s="2" t="s">
        <v>345</v>
      </c>
      <c r="P33" s="2" t="s">
        <v>346</v>
      </c>
    </row>
    <row r="34" spans="1:16">
      <c r="A34" s="31"/>
      <c r="G34" s="6" t="s">
        <v>45</v>
      </c>
      <c r="H34" s="6" t="s">
        <v>64</v>
      </c>
      <c r="I34" s="2" t="s">
        <v>150</v>
      </c>
      <c r="J34" s="2" t="s">
        <v>151</v>
      </c>
      <c r="K34" s="2" t="str">
        <f t="shared" si="0"/>
        <v>Sulaymaniya_السليمانية</v>
      </c>
      <c r="L34" s="2" t="s">
        <v>152</v>
      </c>
      <c r="N34" s="2" t="s">
        <v>11</v>
      </c>
      <c r="O34" s="2" t="s">
        <v>74</v>
      </c>
      <c r="P34" s="2" t="s">
        <v>75</v>
      </c>
    </row>
    <row r="35" spans="1:16">
      <c r="A35" s="28"/>
      <c r="G35" s="6" t="s">
        <v>39</v>
      </c>
      <c r="H35" s="6" t="s">
        <v>50</v>
      </c>
      <c r="I35" s="2" t="s">
        <v>153</v>
      </c>
      <c r="J35" s="2" t="s">
        <v>154</v>
      </c>
      <c r="K35" s="2" t="str">
        <f t="shared" si="0"/>
        <v>Hashimiya_الهاشمية</v>
      </c>
      <c r="L35" s="2" t="s">
        <v>155</v>
      </c>
      <c r="N35" s="2" t="s">
        <v>317</v>
      </c>
      <c r="O35" s="2" t="s">
        <v>318</v>
      </c>
      <c r="P35" s="2" t="s">
        <v>319</v>
      </c>
    </row>
    <row r="36" spans="1:16">
      <c r="G36" s="6" t="s">
        <v>39</v>
      </c>
      <c r="H36" s="6" t="s">
        <v>50</v>
      </c>
      <c r="I36" s="2" t="s">
        <v>156</v>
      </c>
      <c r="J36" s="2" t="s">
        <v>157</v>
      </c>
      <c r="K36" s="2" t="str">
        <f t="shared" si="0"/>
        <v>Hilla_الحلة</v>
      </c>
      <c r="L36" s="2" t="s">
        <v>158</v>
      </c>
      <c r="N36" s="2" t="s">
        <v>15</v>
      </c>
      <c r="O36" s="2" t="s">
        <v>138</v>
      </c>
      <c r="P36" s="2" t="s">
        <v>139</v>
      </c>
    </row>
    <row r="37" spans="1:16">
      <c r="G37" s="6" t="s">
        <v>39</v>
      </c>
      <c r="H37" s="6" t="s">
        <v>50</v>
      </c>
      <c r="I37" s="2" t="s">
        <v>159</v>
      </c>
      <c r="J37" s="2" t="s">
        <v>160</v>
      </c>
      <c r="K37" s="2" t="str">
        <f t="shared" si="0"/>
        <v>Mahawil_المحاويل</v>
      </c>
      <c r="L37" s="2" t="s">
        <v>161</v>
      </c>
      <c r="N37" s="2" t="s">
        <v>292</v>
      </c>
      <c r="O37" s="2" t="s">
        <v>293</v>
      </c>
      <c r="P37" s="2" t="s">
        <v>294</v>
      </c>
    </row>
    <row r="38" spans="1:16">
      <c r="G38" s="6" t="s">
        <v>39</v>
      </c>
      <c r="H38" s="6" t="s">
        <v>50</v>
      </c>
      <c r="I38" s="2" t="s">
        <v>162</v>
      </c>
      <c r="J38" s="2" t="s">
        <v>163</v>
      </c>
      <c r="K38" s="2" t="str">
        <f t="shared" si="0"/>
        <v>Musayab_المسيب</v>
      </c>
      <c r="L38" s="2" t="s">
        <v>164</v>
      </c>
      <c r="N38" s="2" t="s">
        <v>126</v>
      </c>
      <c r="O38" s="2" t="s">
        <v>127</v>
      </c>
      <c r="P38" s="2" t="s">
        <v>128</v>
      </c>
    </row>
    <row r="39" spans="1:16">
      <c r="G39" s="6" t="s">
        <v>0</v>
      </c>
      <c r="H39" s="6" t="s">
        <v>51</v>
      </c>
      <c r="I39" s="2" t="s">
        <v>165</v>
      </c>
      <c r="J39" s="2" t="s">
        <v>166</v>
      </c>
      <c r="K39" s="2" t="str">
        <f t="shared" si="0"/>
        <v>Abu Ghraib_أبو غريب</v>
      </c>
      <c r="L39" s="2" t="s">
        <v>167</v>
      </c>
      <c r="N39" s="2" t="s">
        <v>153</v>
      </c>
      <c r="O39" s="2" t="s">
        <v>154</v>
      </c>
      <c r="P39" s="2" t="s">
        <v>155</v>
      </c>
    </row>
    <row r="40" spans="1:16">
      <c r="G40" s="6" t="s">
        <v>0</v>
      </c>
      <c r="H40" s="6" t="s">
        <v>51</v>
      </c>
      <c r="I40" s="2" t="s">
        <v>168</v>
      </c>
      <c r="J40" s="2" t="s">
        <v>169</v>
      </c>
      <c r="K40" s="2" t="str">
        <f t="shared" si="0"/>
        <v>Adhamia_الاعظمية</v>
      </c>
      <c r="L40" s="2" t="s">
        <v>170</v>
      </c>
      <c r="N40" s="2" t="s">
        <v>295</v>
      </c>
      <c r="O40" s="2" t="s">
        <v>296</v>
      </c>
      <c r="P40" s="2" t="s">
        <v>297</v>
      </c>
    </row>
    <row r="41" spans="1:16">
      <c r="G41" s="6" t="s">
        <v>0</v>
      </c>
      <c r="H41" s="6" t="s">
        <v>51</v>
      </c>
      <c r="I41" s="2" t="s">
        <v>171</v>
      </c>
      <c r="J41" s="2" t="s">
        <v>172</v>
      </c>
      <c r="K41" s="2" t="str">
        <f t="shared" si="0"/>
        <v>Kadhimia_الكاظمية</v>
      </c>
      <c r="L41" s="2" t="s">
        <v>173</v>
      </c>
      <c r="N41" s="2" t="s">
        <v>264</v>
      </c>
      <c r="O41" s="2" t="s">
        <v>265</v>
      </c>
      <c r="P41" s="2" t="s">
        <v>266</v>
      </c>
    </row>
    <row r="42" spans="1:16">
      <c r="G42" s="6" t="s">
        <v>0</v>
      </c>
      <c r="H42" s="6" t="s">
        <v>51</v>
      </c>
      <c r="I42" s="2" t="s">
        <v>174</v>
      </c>
      <c r="J42" s="2" t="s">
        <v>175</v>
      </c>
      <c r="K42" s="2" t="str">
        <f t="shared" si="0"/>
        <v>Karkh_الكرخ</v>
      </c>
      <c r="L42" s="2" t="s">
        <v>176</v>
      </c>
      <c r="N42" s="2" t="s">
        <v>10</v>
      </c>
      <c r="O42" s="2" t="s">
        <v>76</v>
      </c>
      <c r="P42" s="2" t="s">
        <v>77</v>
      </c>
    </row>
    <row r="43" spans="1:16">
      <c r="G43" s="6" t="s">
        <v>0</v>
      </c>
      <c r="H43" s="6" t="s">
        <v>51</v>
      </c>
      <c r="I43" s="2" t="s">
        <v>177</v>
      </c>
      <c r="J43" s="2" t="s">
        <v>178</v>
      </c>
      <c r="K43" s="2" t="str">
        <f t="shared" si="0"/>
        <v>Mada'in_المدائن</v>
      </c>
      <c r="L43" s="2" t="s">
        <v>179</v>
      </c>
      <c r="N43" s="2" t="s">
        <v>156</v>
      </c>
      <c r="O43" s="2" t="s">
        <v>157</v>
      </c>
      <c r="P43" s="2" t="s">
        <v>158</v>
      </c>
    </row>
    <row r="44" spans="1:16">
      <c r="G44" s="6" t="s">
        <v>0</v>
      </c>
      <c r="H44" s="6" t="s">
        <v>51</v>
      </c>
      <c r="I44" s="2" t="s">
        <v>180</v>
      </c>
      <c r="J44" s="2" t="s">
        <v>181</v>
      </c>
      <c r="K44" s="2" t="str">
        <f t="shared" si="0"/>
        <v>Mahmoudiya_المحمودية</v>
      </c>
      <c r="L44" s="2" t="s">
        <v>182</v>
      </c>
      <c r="N44" s="2" t="s">
        <v>254</v>
      </c>
      <c r="O44" s="2" t="s">
        <v>255</v>
      </c>
      <c r="P44" s="2" t="s">
        <v>256</v>
      </c>
    </row>
    <row r="45" spans="1:16">
      <c r="G45" s="6" t="s">
        <v>0</v>
      </c>
      <c r="H45" s="6" t="s">
        <v>51</v>
      </c>
      <c r="I45" s="2" t="s">
        <v>183</v>
      </c>
      <c r="J45" s="2" t="s">
        <v>184</v>
      </c>
      <c r="K45" s="2" t="str">
        <f>CONCATENATE(I45,"_",J45)</f>
        <v>Resafa_الرصافة</v>
      </c>
      <c r="L45" s="2" t="s">
        <v>185</v>
      </c>
      <c r="N45" s="2" t="s">
        <v>171</v>
      </c>
      <c r="O45" s="2" t="s">
        <v>172</v>
      </c>
      <c r="P45" s="2" t="s">
        <v>173</v>
      </c>
    </row>
    <row r="46" spans="1:16">
      <c r="G46" s="6" t="s">
        <v>0</v>
      </c>
      <c r="H46" s="6" t="s">
        <v>51</v>
      </c>
      <c r="I46" s="2" t="s">
        <v>186</v>
      </c>
      <c r="J46" s="2" t="s">
        <v>187</v>
      </c>
      <c r="K46" s="2" t="str">
        <f t="shared" si="0"/>
        <v>Tarmia_الطارمية</v>
      </c>
      <c r="L46" s="2" t="s">
        <v>188</v>
      </c>
      <c r="N46" s="2" t="s">
        <v>275</v>
      </c>
      <c r="O46" s="2" t="s">
        <v>276</v>
      </c>
      <c r="P46" s="2" t="s">
        <v>277</v>
      </c>
    </row>
    <row r="47" spans="1:16">
      <c r="G47" s="6" t="s">
        <v>0</v>
      </c>
      <c r="H47" s="6" t="s">
        <v>51</v>
      </c>
      <c r="I47" s="2" t="s">
        <v>189</v>
      </c>
      <c r="J47" s="2" t="s">
        <v>190</v>
      </c>
      <c r="K47" s="2" t="str">
        <f t="shared" si="0"/>
        <v>Thawra1_الثورة 1</v>
      </c>
      <c r="L47" s="2" t="s">
        <v>191</v>
      </c>
      <c r="N47" s="2" t="s">
        <v>78</v>
      </c>
      <c r="O47" s="2" t="s">
        <v>79</v>
      </c>
      <c r="P47" s="2" t="s">
        <v>80</v>
      </c>
    </row>
    <row r="48" spans="1:16">
      <c r="G48" s="6" t="s">
        <v>0</v>
      </c>
      <c r="H48" s="6" t="s">
        <v>51</v>
      </c>
      <c r="I48" s="2" t="s">
        <v>192</v>
      </c>
      <c r="J48" s="2" t="s">
        <v>193</v>
      </c>
      <c r="K48" s="2" t="str">
        <f t="shared" si="0"/>
        <v>Thawra2_الثورة 2</v>
      </c>
      <c r="L48" s="2" t="s">
        <v>194</v>
      </c>
      <c r="N48" s="2" t="s">
        <v>14</v>
      </c>
      <c r="O48" s="2" t="s">
        <v>140</v>
      </c>
      <c r="P48" s="2" t="s">
        <v>141</v>
      </c>
    </row>
    <row r="49" spans="7:16">
      <c r="G49" s="6" t="s">
        <v>1</v>
      </c>
      <c r="H49" s="6" t="s">
        <v>53</v>
      </c>
      <c r="I49" s="2" t="s">
        <v>195</v>
      </c>
      <c r="J49" s="2" t="s">
        <v>196</v>
      </c>
      <c r="K49" s="2" t="str">
        <f t="shared" si="0"/>
        <v>Amedi_العمادية</v>
      </c>
      <c r="L49" s="2" t="s">
        <v>197</v>
      </c>
      <c r="N49" s="2" t="s">
        <v>174</v>
      </c>
      <c r="O49" s="2" t="s">
        <v>175</v>
      </c>
      <c r="P49" s="2" t="s">
        <v>176</v>
      </c>
    </row>
    <row r="50" spans="7:16">
      <c r="G50" s="6" t="s">
        <v>1</v>
      </c>
      <c r="H50" s="6" t="s">
        <v>53</v>
      </c>
      <c r="I50" s="2" t="s">
        <v>1</v>
      </c>
      <c r="J50" s="2" t="s">
        <v>198</v>
      </c>
      <c r="K50" s="2" t="str">
        <f>CONCATENATE(I50,"__",J50)</f>
        <v>Dahuk__دهوك</v>
      </c>
      <c r="L50" s="2" t="s">
        <v>199</v>
      </c>
      <c r="N50" s="2" t="s">
        <v>4</v>
      </c>
      <c r="O50" s="2" t="s">
        <v>257</v>
      </c>
      <c r="P50" s="2" t="s">
        <v>258</v>
      </c>
    </row>
    <row r="51" spans="7:16">
      <c r="G51" s="6" t="s">
        <v>1</v>
      </c>
      <c r="H51" s="6" t="s">
        <v>53</v>
      </c>
      <c r="I51" s="2" t="s">
        <v>23</v>
      </c>
      <c r="J51" s="2" t="s">
        <v>200</v>
      </c>
      <c r="K51" s="2" t="str">
        <f t="shared" si="0"/>
        <v>Sumel_سميل</v>
      </c>
      <c r="L51" s="2" t="s">
        <v>201</v>
      </c>
      <c r="N51" s="2" t="s">
        <v>223</v>
      </c>
      <c r="O51" s="2" t="s">
        <v>224</v>
      </c>
      <c r="P51" s="2" t="s">
        <v>225</v>
      </c>
    </row>
    <row r="52" spans="7:16">
      <c r="G52" s="6" t="s">
        <v>1</v>
      </c>
      <c r="H52" s="6" t="s">
        <v>53</v>
      </c>
      <c r="I52" s="2" t="s">
        <v>24</v>
      </c>
      <c r="J52" s="2" t="s">
        <v>202</v>
      </c>
      <c r="K52" s="2" t="str">
        <f t="shared" si="0"/>
        <v>Zakho_زاخو</v>
      </c>
      <c r="L52" s="2" t="s">
        <v>203</v>
      </c>
      <c r="N52" s="2" t="s">
        <v>25</v>
      </c>
      <c r="O52" s="2" t="s">
        <v>226</v>
      </c>
      <c r="P52" s="2" t="s">
        <v>227</v>
      </c>
    </row>
    <row r="53" spans="7:16">
      <c r="G53" s="6" t="s">
        <v>8</v>
      </c>
      <c r="H53" s="6" t="s">
        <v>65</v>
      </c>
      <c r="I53" s="2" t="s">
        <v>204</v>
      </c>
      <c r="J53" s="2" t="s">
        <v>205</v>
      </c>
      <c r="K53" s="2" t="str">
        <f t="shared" si="0"/>
        <v>Chibayish_الجبايش</v>
      </c>
      <c r="L53" s="2" t="s">
        <v>206</v>
      </c>
      <c r="N53" s="2" t="s">
        <v>109</v>
      </c>
      <c r="O53" s="2" t="s">
        <v>110</v>
      </c>
      <c r="P53" s="2" t="s">
        <v>111</v>
      </c>
    </row>
    <row r="54" spans="7:16">
      <c r="G54" s="6" t="s">
        <v>8</v>
      </c>
      <c r="H54" s="6" t="s">
        <v>65</v>
      </c>
      <c r="I54" s="2" t="s">
        <v>36</v>
      </c>
      <c r="J54" s="2" t="s">
        <v>207</v>
      </c>
      <c r="K54" s="2" t="str">
        <f t="shared" si="0"/>
        <v>Nassriya_الناصرية</v>
      </c>
      <c r="L54" s="2" t="s">
        <v>208</v>
      </c>
      <c r="N54" s="2" t="s">
        <v>26</v>
      </c>
      <c r="O54" s="2" t="s">
        <v>228</v>
      </c>
      <c r="P54" s="2" t="s">
        <v>229</v>
      </c>
    </row>
    <row r="55" spans="7:16">
      <c r="G55" s="6" t="s">
        <v>8</v>
      </c>
      <c r="H55" s="6" t="s">
        <v>65</v>
      </c>
      <c r="I55" s="2" t="s">
        <v>209</v>
      </c>
      <c r="J55" s="2" t="s">
        <v>210</v>
      </c>
      <c r="K55" s="2" t="str">
        <f>CONCATENATE(I55,"__",J55)</f>
        <v>Rifa'i__الرفاعي</v>
      </c>
      <c r="L55" s="2" t="s">
        <v>211</v>
      </c>
      <c r="N55" s="2" t="s">
        <v>5</v>
      </c>
      <c r="O55" s="2" t="s">
        <v>267</v>
      </c>
      <c r="P55" s="2" t="s">
        <v>268</v>
      </c>
    </row>
    <row r="56" spans="7:16">
      <c r="G56" s="6" t="s">
        <v>8</v>
      </c>
      <c r="H56" s="6" t="s">
        <v>65</v>
      </c>
      <c r="I56" s="2" t="s">
        <v>212</v>
      </c>
      <c r="J56" s="2" t="s">
        <v>213</v>
      </c>
      <c r="K56" s="2" t="str">
        <f t="shared" si="0"/>
        <v>Shatra_الشطرة</v>
      </c>
      <c r="L56" s="2" t="s">
        <v>214</v>
      </c>
      <c r="N56" s="2" t="s">
        <v>238</v>
      </c>
      <c r="O56" s="2" t="s">
        <v>239</v>
      </c>
      <c r="P56" s="2" t="s">
        <v>240</v>
      </c>
    </row>
    <row r="57" spans="7:16">
      <c r="G57" s="6" t="s">
        <v>8</v>
      </c>
      <c r="H57" s="6" t="s">
        <v>65</v>
      </c>
      <c r="I57" s="2" t="s">
        <v>215</v>
      </c>
      <c r="J57" s="2" t="s">
        <v>216</v>
      </c>
      <c r="K57" s="2" t="str">
        <f t="shared" si="0"/>
        <v>Suq Al-Shoyokh_سوق الشيوخ</v>
      </c>
      <c r="L57" s="2" t="s">
        <v>217</v>
      </c>
      <c r="N57" s="2" t="s">
        <v>329</v>
      </c>
      <c r="O57" s="2" t="s">
        <v>330</v>
      </c>
      <c r="P57" s="2" t="s">
        <v>331</v>
      </c>
    </row>
    <row r="58" spans="7:16">
      <c r="G58" s="6" t="s">
        <v>2</v>
      </c>
      <c r="H58" s="6" t="s">
        <v>54</v>
      </c>
      <c r="I58" s="2" t="s">
        <v>218</v>
      </c>
      <c r="J58" s="2" t="s">
        <v>219</v>
      </c>
      <c r="K58" s="2" t="str">
        <f t="shared" si="0"/>
        <v>Baladrooz_بلدروز</v>
      </c>
      <c r="L58" s="2" t="s">
        <v>220</v>
      </c>
      <c r="N58" s="2" t="s">
        <v>320</v>
      </c>
      <c r="O58" s="2" t="s">
        <v>321</v>
      </c>
      <c r="P58" s="2" t="s">
        <v>322</v>
      </c>
    </row>
    <row r="59" spans="7:16">
      <c r="G59" s="6" t="s">
        <v>2</v>
      </c>
      <c r="H59" s="6" t="s">
        <v>54</v>
      </c>
      <c r="I59" s="2" t="s">
        <v>27</v>
      </c>
      <c r="J59" s="2" t="s">
        <v>221</v>
      </c>
      <c r="K59" s="2" t="str">
        <f t="shared" si="0"/>
        <v>Ba'quba_بعقوبة</v>
      </c>
      <c r="L59" s="2" t="s">
        <v>222</v>
      </c>
      <c r="N59" s="2" t="s">
        <v>177</v>
      </c>
      <c r="O59" s="2" t="s">
        <v>178</v>
      </c>
      <c r="P59" s="2" t="s">
        <v>179</v>
      </c>
    </row>
    <row r="60" spans="7:16">
      <c r="G60" s="6" t="s">
        <v>2</v>
      </c>
      <c r="H60" s="6" t="s">
        <v>54</v>
      </c>
      <c r="I60" s="2" t="s">
        <v>223</v>
      </c>
      <c r="J60" s="2" t="s">
        <v>224</v>
      </c>
      <c r="K60" s="2" t="str">
        <f t="shared" si="0"/>
        <v>Khalis_الخالص</v>
      </c>
      <c r="L60" s="2" t="s">
        <v>225</v>
      </c>
      <c r="N60" s="2" t="s">
        <v>159</v>
      </c>
      <c r="O60" s="2" t="s">
        <v>160</v>
      </c>
      <c r="P60" s="2" t="s">
        <v>161</v>
      </c>
    </row>
    <row r="61" spans="7:16">
      <c r="G61" s="6" t="s">
        <v>2</v>
      </c>
      <c r="H61" s="6" t="s">
        <v>54</v>
      </c>
      <c r="I61" s="2" t="s">
        <v>25</v>
      </c>
      <c r="J61" s="2" t="s">
        <v>226</v>
      </c>
      <c r="K61" s="2" t="str">
        <f t="shared" si="0"/>
        <v>Khanaqin_خانقين</v>
      </c>
      <c r="L61" s="2" t="s">
        <v>227</v>
      </c>
      <c r="N61" s="2" t="s">
        <v>180</v>
      </c>
      <c r="O61" s="2" t="s">
        <v>181</v>
      </c>
      <c r="P61" s="2" t="s">
        <v>182</v>
      </c>
    </row>
    <row r="62" spans="7:16">
      <c r="G62" s="6" t="s">
        <v>2</v>
      </c>
      <c r="H62" s="6" t="s">
        <v>54</v>
      </c>
      <c r="I62" s="2" t="s">
        <v>26</v>
      </c>
      <c r="J62" s="2" t="s">
        <v>228</v>
      </c>
      <c r="K62" s="2" t="str">
        <f t="shared" si="0"/>
        <v>Kifri_كفري</v>
      </c>
      <c r="L62" s="2" t="s">
        <v>229</v>
      </c>
      <c r="N62" s="2" t="s">
        <v>278</v>
      </c>
      <c r="O62" s="2" t="s">
        <v>279</v>
      </c>
      <c r="P62" s="2" t="s">
        <v>280</v>
      </c>
    </row>
    <row r="63" spans="7:16">
      <c r="G63" s="6" t="s">
        <v>2</v>
      </c>
      <c r="H63" s="6" t="s">
        <v>54</v>
      </c>
      <c r="I63" s="2" t="s">
        <v>230</v>
      </c>
      <c r="J63" s="2" t="s">
        <v>231</v>
      </c>
      <c r="K63" s="2" t="str">
        <f t="shared" si="0"/>
        <v>Muqdadiya_المقدادية</v>
      </c>
      <c r="L63" s="2" t="s">
        <v>232</v>
      </c>
      <c r="N63" s="2" t="s">
        <v>241</v>
      </c>
      <c r="O63" s="2" t="s">
        <v>242</v>
      </c>
      <c r="P63" s="2" t="s">
        <v>243</v>
      </c>
    </row>
    <row r="64" spans="7:16">
      <c r="G64" s="6" t="s">
        <v>3</v>
      </c>
      <c r="H64" s="6" t="s">
        <v>55</v>
      </c>
      <c r="I64" s="2" t="s">
        <v>233</v>
      </c>
      <c r="J64" s="2" t="s">
        <v>234</v>
      </c>
      <c r="K64" s="2" t="str">
        <f t="shared" si="0"/>
        <v>Choman_جومان</v>
      </c>
      <c r="L64" s="2" t="s">
        <v>235</v>
      </c>
      <c r="N64" s="2" t="s">
        <v>332</v>
      </c>
      <c r="O64" s="2" t="s">
        <v>333</v>
      </c>
      <c r="P64" s="2" t="s">
        <v>334</v>
      </c>
    </row>
    <row r="65" spans="7:16">
      <c r="G65" s="6" t="s">
        <v>3</v>
      </c>
      <c r="H65" s="6" t="s">
        <v>55</v>
      </c>
      <c r="I65" s="2" t="s">
        <v>3</v>
      </c>
      <c r="J65" s="2" t="s">
        <v>236</v>
      </c>
      <c r="K65" s="2" t="str">
        <f>CONCATENATE(I65,"__",J65)</f>
        <v>Erbil__اربيل</v>
      </c>
      <c r="L65" s="2" t="s">
        <v>237</v>
      </c>
      <c r="N65" s="2" t="s">
        <v>281</v>
      </c>
      <c r="O65" s="2" t="s">
        <v>282</v>
      </c>
      <c r="P65" s="2" t="s">
        <v>283</v>
      </c>
    </row>
    <row r="66" spans="7:16">
      <c r="G66" s="6" t="s">
        <v>3</v>
      </c>
      <c r="H66" s="6" t="s">
        <v>55</v>
      </c>
      <c r="I66" s="2" t="s">
        <v>238</v>
      </c>
      <c r="J66" s="2" t="s">
        <v>239</v>
      </c>
      <c r="K66" s="2" t="str">
        <f t="shared" si="0"/>
        <v>Koisnjaq_كويسنجق</v>
      </c>
      <c r="L66" s="2" t="s">
        <v>240</v>
      </c>
      <c r="N66" s="2" t="s">
        <v>244</v>
      </c>
      <c r="O66" s="2" t="s">
        <v>245</v>
      </c>
      <c r="P66" s="2" t="s">
        <v>246</v>
      </c>
    </row>
    <row r="67" spans="7:16">
      <c r="G67" s="6" t="s">
        <v>3</v>
      </c>
      <c r="H67" s="6" t="s">
        <v>55</v>
      </c>
      <c r="I67" s="2" t="s">
        <v>241</v>
      </c>
      <c r="J67" s="2" t="s">
        <v>242</v>
      </c>
      <c r="K67" s="2" t="str">
        <f t="shared" ref="K67:K110" si="2">CONCATENATE(I67,"_",J67)</f>
        <v>Makhmur_مخمور</v>
      </c>
      <c r="L67" s="2" t="s">
        <v>243</v>
      </c>
      <c r="N67" s="2" t="s">
        <v>97</v>
      </c>
      <c r="O67" s="2" t="s">
        <v>98</v>
      </c>
      <c r="P67" s="2" t="s">
        <v>99</v>
      </c>
    </row>
    <row r="68" spans="7:16">
      <c r="G68" s="6" t="s">
        <v>3</v>
      </c>
      <c r="H68" s="6" t="s">
        <v>55</v>
      </c>
      <c r="I68" s="2" t="s">
        <v>244</v>
      </c>
      <c r="J68" s="2" t="s">
        <v>245</v>
      </c>
      <c r="K68" s="2" t="str">
        <f t="shared" si="2"/>
        <v>Mergasur_ميركسور</v>
      </c>
      <c r="L68" s="2" t="s">
        <v>246</v>
      </c>
      <c r="N68" s="2" t="s">
        <v>298</v>
      </c>
      <c r="O68" s="2" t="s">
        <v>299</v>
      </c>
      <c r="P68" s="2" t="s">
        <v>300</v>
      </c>
    </row>
    <row r="69" spans="7:16">
      <c r="G69" s="6" t="s">
        <v>3</v>
      </c>
      <c r="H69" s="6" t="s">
        <v>55</v>
      </c>
      <c r="I69" s="2" t="s">
        <v>28</v>
      </c>
      <c r="J69" s="2" t="s">
        <v>247</v>
      </c>
      <c r="K69" s="2" t="str">
        <f t="shared" si="2"/>
        <v>Shaqlawa_شقلاوة</v>
      </c>
      <c r="L69" s="2" t="s">
        <v>248</v>
      </c>
      <c r="N69" s="2" t="s">
        <v>230</v>
      </c>
      <c r="O69" s="2" t="s">
        <v>231</v>
      </c>
      <c r="P69" s="2" t="s">
        <v>232</v>
      </c>
    </row>
    <row r="70" spans="7:16">
      <c r="G70" s="6" t="s">
        <v>3</v>
      </c>
      <c r="H70" s="6" t="s">
        <v>55</v>
      </c>
      <c r="I70" s="2" t="s">
        <v>249</v>
      </c>
      <c r="J70" s="2" t="s">
        <v>1247</v>
      </c>
      <c r="K70" s="2" t="str">
        <f t="shared" si="2"/>
        <v>Soran_راوندوز-صوران</v>
      </c>
      <c r="L70" s="2" t="s">
        <v>250</v>
      </c>
      <c r="N70" s="2" t="s">
        <v>162</v>
      </c>
      <c r="O70" s="2" t="s">
        <v>163</v>
      </c>
      <c r="P70" s="2" t="s">
        <v>164</v>
      </c>
    </row>
    <row r="71" spans="7:16">
      <c r="G71" s="6" t="s">
        <v>4</v>
      </c>
      <c r="H71" s="6" t="s">
        <v>56</v>
      </c>
      <c r="I71" s="2" t="s">
        <v>251</v>
      </c>
      <c r="J71" s="2" t="s">
        <v>252</v>
      </c>
      <c r="K71" s="2" t="str">
        <f t="shared" si="2"/>
        <v>Ain Al-Tamur_عين تمر</v>
      </c>
      <c r="L71" s="2" t="s">
        <v>253</v>
      </c>
      <c r="N71" s="2" t="s">
        <v>42</v>
      </c>
      <c r="O71" s="2" t="s">
        <v>335</v>
      </c>
      <c r="P71" s="2" t="s">
        <v>336</v>
      </c>
    </row>
    <row r="72" spans="7:16">
      <c r="G72" s="6" t="s">
        <v>4</v>
      </c>
      <c r="H72" s="6" t="s">
        <v>56</v>
      </c>
      <c r="I72" s="2" t="s">
        <v>254</v>
      </c>
      <c r="J72" s="2" t="s">
        <v>255</v>
      </c>
      <c r="K72" s="2" t="str">
        <f t="shared" si="2"/>
        <v>Hindiya_الهندية</v>
      </c>
      <c r="L72" s="2" t="s">
        <v>256</v>
      </c>
      <c r="N72" s="2" t="s">
        <v>323</v>
      </c>
      <c r="O72" s="2" t="s">
        <v>324</v>
      </c>
      <c r="P72" s="2" t="s">
        <v>325</v>
      </c>
    </row>
    <row r="73" spans="7:16">
      <c r="G73" s="6" t="s">
        <v>4</v>
      </c>
      <c r="H73" s="6" t="s">
        <v>56</v>
      </c>
      <c r="I73" s="2" t="s">
        <v>4</v>
      </c>
      <c r="J73" s="2" t="s">
        <v>257</v>
      </c>
      <c r="K73" s="2" t="str">
        <f>CONCATENATE(I73,"__",J73)</f>
        <v>Kerbala__كربلاء</v>
      </c>
      <c r="L73" s="2" t="s">
        <v>258</v>
      </c>
      <c r="N73" s="2" t="s">
        <v>36</v>
      </c>
      <c r="O73" s="2" t="s">
        <v>207</v>
      </c>
      <c r="P73" s="2" t="s">
        <v>208</v>
      </c>
    </row>
    <row r="74" spans="7:16">
      <c r="G74" s="6" t="s">
        <v>5</v>
      </c>
      <c r="H74" s="6" t="s">
        <v>57</v>
      </c>
      <c r="I74" s="2" t="s">
        <v>259</v>
      </c>
      <c r="J74" s="2" t="s">
        <v>260</v>
      </c>
      <c r="K74" s="2" t="str">
        <f t="shared" si="2"/>
        <v>Dabes_دبس</v>
      </c>
      <c r="L74" s="2" t="s">
        <v>261</v>
      </c>
      <c r="N74" s="2" t="s">
        <v>19</v>
      </c>
      <c r="O74" s="2" t="s">
        <v>142</v>
      </c>
      <c r="P74" s="2" t="s">
        <v>143</v>
      </c>
    </row>
    <row r="75" spans="7:16">
      <c r="G75" s="6" t="s">
        <v>5</v>
      </c>
      <c r="H75" s="6" t="s">
        <v>57</v>
      </c>
      <c r="I75" s="2" t="s">
        <v>29</v>
      </c>
      <c r="J75" s="2" t="s">
        <v>262</v>
      </c>
      <c r="K75" s="2" t="str">
        <f t="shared" si="2"/>
        <v>Daquq_داقوق</v>
      </c>
      <c r="L75" s="2" t="s">
        <v>263</v>
      </c>
      <c r="N75" s="2" t="s">
        <v>21</v>
      </c>
      <c r="O75" s="2" t="s">
        <v>144</v>
      </c>
      <c r="P75" s="2" t="s">
        <v>145</v>
      </c>
    </row>
    <row r="76" spans="7:16">
      <c r="G76" s="6" t="s">
        <v>5</v>
      </c>
      <c r="H76" s="6" t="s">
        <v>57</v>
      </c>
      <c r="I76" s="2" t="s">
        <v>264</v>
      </c>
      <c r="J76" s="2" t="s">
        <v>265</v>
      </c>
      <c r="K76" s="2" t="str">
        <f t="shared" si="2"/>
        <v>Hawiga_الحويجة</v>
      </c>
      <c r="L76" s="2" t="s">
        <v>266</v>
      </c>
      <c r="N76" s="2" t="s">
        <v>284</v>
      </c>
      <c r="O76" s="2" t="s">
        <v>285</v>
      </c>
      <c r="P76" s="2" t="s">
        <v>286</v>
      </c>
    </row>
    <row r="77" spans="7:16">
      <c r="G77" s="6" t="s">
        <v>5</v>
      </c>
      <c r="H77" s="6" t="s">
        <v>57</v>
      </c>
      <c r="I77" s="2" t="s">
        <v>5</v>
      </c>
      <c r="J77" s="2" t="s">
        <v>267</v>
      </c>
      <c r="K77" s="2" t="str">
        <f>CONCATENATE(I77,"__",J77)</f>
        <v>Kirkuk__كركوك</v>
      </c>
      <c r="L77" s="2" t="s">
        <v>268</v>
      </c>
      <c r="N77" s="2" t="s">
        <v>100</v>
      </c>
      <c r="O77" s="2" t="s">
        <v>101</v>
      </c>
      <c r="P77" s="2" t="s">
        <v>102</v>
      </c>
    </row>
    <row r="78" spans="7:16">
      <c r="G78" s="6" t="s">
        <v>6</v>
      </c>
      <c r="H78" s="6" t="s">
        <v>58</v>
      </c>
      <c r="I78" s="2" t="s">
        <v>269</v>
      </c>
      <c r="J78" s="2" t="s">
        <v>270</v>
      </c>
      <c r="K78" s="2" t="str">
        <f t="shared" si="2"/>
        <v>Ali Al-Gharbi_علي الغربي</v>
      </c>
      <c r="L78" s="2" t="s">
        <v>271</v>
      </c>
      <c r="N78" s="2" t="s">
        <v>81</v>
      </c>
      <c r="O78" s="2" t="s">
        <v>82</v>
      </c>
      <c r="P78" s="2" t="s">
        <v>83</v>
      </c>
    </row>
    <row r="79" spans="7:16">
      <c r="G79" s="6" t="s">
        <v>6</v>
      </c>
      <c r="H79" s="6" t="s">
        <v>58</v>
      </c>
      <c r="I79" s="2" t="s">
        <v>272</v>
      </c>
      <c r="J79" s="2" t="s">
        <v>273</v>
      </c>
      <c r="K79" s="2" t="str">
        <f t="shared" si="2"/>
        <v>Amara_العمارة</v>
      </c>
      <c r="L79" s="2" t="s">
        <v>274</v>
      </c>
      <c r="N79" s="2" t="s">
        <v>22</v>
      </c>
      <c r="O79" s="2" t="s">
        <v>146</v>
      </c>
      <c r="P79" s="2" t="s">
        <v>147</v>
      </c>
    </row>
    <row r="80" spans="7:16">
      <c r="G80" s="6" t="s">
        <v>6</v>
      </c>
      <c r="H80" s="6" t="s">
        <v>58</v>
      </c>
      <c r="I80" s="2" t="s">
        <v>275</v>
      </c>
      <c r="J80" s="2" t="s">
        <v>276</v>
      </c>
      <c r="K80" s="2" t="str">
        <f t="shared" si="2"/>
        <v>Kahla_الكحلاء</v>
      </c>
      <c r="L80" s="2" t="s">
        <v>277</v>
      </c>
      <c r="N80" s="2" t="s">
        <v>183</v>
      </c>
      <c r="O80" s="2" t="s">
        <v>184</v>
      </c>
      <c r="P80" s="2" t="s">
        <v>185</v>
      </c>
    </row>
    <row r="81" spans="7:16">
      <c r="G81" s="6" t="s">
        <v>6</v>
      </c>
      <c r="H81" s="6" t="s">
        <v>58</v>
      </c>
      <c r="I81" s="2" t="s">
        <v>278</v>
      </c>
      <c r="J81" s="2" t="s">
        <v>279</v>
      </c>
      <c r="K81" s="2" t="str">
        <f t="shared" si="2"/>
        <v>Maimouna_الميمونة</v>
      </c>
      <c r="L81" s="2" t="s">
        <v>280</v>
      </c>
      <c r="N81" s="2" t="s">
        <v>209</v>
      </c>
      <c r="O81" s="2" t="s">
        <v>210</v>
      </c>
      <c r="P81" s="2" t="s">
        <v>211</v>
      </c>
    </row>
    <row r="82" spans="7:16">
      <c r="G82" s="6" t="s">
        <v>6</v>
      </c>
      <c r="H82" s="6" t="s">
        <v>58</v>
      </c>
      <c r="I82" s="2" t="s">
        <v>281</v>
      </c>
      <c r="J82" s="2" t="s">
        <v>282</v>
      </c>
      <c r="K82" s="2" t="str">
        <f t="shared" si="2"/>
        <v>Mejar Al-Kabi_المجر الكبير</v>
      </c>
      <c r="L82" s="2" t="s">
        <v>283</v>
      </c>
      <c r="N82" s="2" t="s">
        <v>112</v>
      </c>
      <c r="O82" s="2" t="s">
        <v>113</v>
      </c>
      <c r="P82" s="2" t="s">
        <v>114</v>
      </c>
    </row>
    <row r="83" spans="7:16">
      <c r="G83" s="6" t="s">
        <v>6</v>
      </c>
      <c r="H83" s="6" t="s">
        <v>58</v>
      </c>
      <c r="I83" s="2" t="s">
        <v>284</v>
      </c>
      <c r="J83" s="2" t="s">
        <v>285</v>
      </c>
      <c r="K83" s="2" t="str">
        <f t="shared" si="2"/>
        <v>Qal'at Saleh_قلعة صالح</v>
      </c>
      <c r="L83" s="2" t="s">
        <v>286</v>
      </c>
      <c r="N83" s="2" t="s">
        <v>84</v>
      </c>
      <c r="O83" s="2" t="s">
        <v>85</v>
      </c>
      <c r="P83" s="2" t="s">
        <v>86</v>
      </c>
    </row>
    <row r="84" spans="7:16">
      <c r="G84" s="6" t="s">
        <v>7</v>
      </c>
      <c r="H84" s="6" t="s">
        <v>61</v>
      </c>
      <c r="I84" s="2" t="s">
        <v>31</v>
      </c>
      <c r="J84" s="2" t="s">
        <v>287</v>
      </c>
      <c r="K84" s="2" t="str">
        <f t="shared" si="2"/>
        <v>Akre_عقرة</v>
      </c>
      <c r="L84" s="2" t="s">
        <v>288</v>
      </c>
      <c r="N84" s="2" t="s">
        <v>87</v>
      </c>
      <c r="O84" s="2" t="s">
        <v>1246</v>
      </c>
      <c r="P84" s="2" t="s">
        <v>88</v>
      </c>
    </row>
    <row r="85" spans="7:16">
      <c r="G85" s="6" t="s">
        <v>7</v>
      </c>
      <c r="H85" s="6" t="s">
        <v>61</v>
      </c>
      <c r="I85" s="2" t="s">
        <v>289</v>
      </c>
      <c r="J85" s="2" t="s">
        <v>290</v>
      </c>
      <c r="K85" s="2" t="str">
        <f t="shared" si="2"/>
        <v>Ba'aj_البعاج</v>
      </c>
      <c r="L85" s="2" t="s">
        <v>291</v>
      </c>
      <c r="N85" s="2" t="s">
        <v>115</v>
      </c>
      <c r="O85" s="2" t="s">
        <v>116</v>
      </c>
      <c r="P85" s="2" t="s">
        <v>117</v>
      </c>
    </row>
    <row r="86" spans="7:16">
      <c r="G86" s="6" t="s">
        <v>7</v>
      </c>
      <c r="H86" s="6" t="s">
        <v>61</v>
      </c>
      <c r="I86" s="2" t="s">
        <v>292</v>
      </c>
      <c r="J86" s="2" t="s">
        <v>293</v>
      </c>
      <c r="K86" s="2" t="str">
        <f t="shared" si="2"/>
        <v>Hamdaniya_الحمدانية</v>
      </c>
      <c r="L86" s="2" t="s">
        <v>294</v>
      </c>
      <c r="N86" s="2" t="s">
        <v>33</v>
      </c>
      <c r="O86" s="2" t="s">
        <v>347</v>
      </c>
      <c r="P86" s="2" t="s">
        <v>348</v>
      </c>
    </row>
    <row r="87" spans="7:16">
      <c r="G87" s="6" t="s">
        <v>7</v>
      </c>
      <c r="H87" s="6" t="s">
        <v>61</v>
      </c>
      <c r="I87" s="2" t="s">
        <v>295</v>
      </c>
      <c r="J87" s="2" t="s">
        <v>296</v>
      </c>
      <c r="K87" s="2" t="str">
        <f t="shared" si="2"/>
        <v>Hatra_الحضر</v>
      </c>
      <c r="L87" s="2" t="s">
        <v>297</v>
      </c>
      <c r="N87" s="2" t="s">
        <v>118</v>
      </c>
      <c r="O87" s="2" t="s">
        <v>119</v>
      </c>
      <c r="P87" s="2" t="s">
        <v>120</v>
      </c>
    </row>
    <row r="88" spans="7:16">
      <c r="G88" s="6" t="s">
        <v>7</v>
      </c>
      <c r="H88" s="6" t="s">
        <v>61</v>
      </c>
      <c r="I88" s="2" t="s">
        <v>298</v>
      </c>
      <c r="J88" s="2" t="s">
        <v>299</v>
      </c>
      <c r="K88" s="2" t="str">
        <f t="shared" si="2"/>
        <v>Mosul_الموصل</v>
      </c>
      <c r="L88" s="2" t="s">
        <v>300</v>
      </c>
      <c r="N88" s="2" t="s">
        <v>129</v>
      </c>
      <c r="O88" s="2" t="s">
        <v>130</v>
      </c>
      <c r="P88" s="2" t="s">
        <v>131</v>
      </c>
    </row>
    <row r="89" spans="7:16">
      <c r="G89" s="6" t="s">
        <v>7</v>
      </c>
      <c r="H89" s="6" t="s">
        <v>61</v>
      </c>
      <c r="I89" s="2" t="s">
        <v>301</v>
      </c>
      <c r="J89" s="2" t="s">
        <v>302</v>
      </c>
      <c r="K89" s="2" t="str">
        <f t="shared" si="2"/>
        <v>Shikhan_الشيخان</v>
      </c>
      <c r="L89" s="2" t="s">
        <v>303</v>
      </c>
      <c r="N89" s="2" t="s">
        <v>28</v>
      </c>
      <c r="O89" s="2" t="s">
        <v>247</v>
      </c>
      <c r="P89" s="2" t="s">
        <v>248</v>
      </c>
    </row>
    <row r="90" spans="7:16">
      <c r="G90" s="6" t="s">
        <v>7</v>
      </c>
      <c r="H90" s="6" t="s">
        <v>61</v>
      </c>
      <c r="I90" s="2" t="s">
        <v>30</v>
      </c>
      <c r="J90" s="2" t="s">
        <v>304</v>
      </c>
      <c r="K90" s="2" t="str">
        <f t="shared" si="2"/>
        <v>Sinjar_سنجار</v>
      </c>
      <c r="L90" s="2" t="s">
        <v>305</v>
      </c>
      <c r="N90" s="2" t="s">
        <v>18</v>
      </c>
      <c r="O90" s="2" t="s">
        <v>148</v>
      </c>
      <c r="P90" s="2" t="s">
        <v>149</v>
      </c>
    </row>
    <row r="91" spans="7:16">
      <c r="G91" s="6" t="s">
        <v>7</v>
      </c>
      <c r="H91" s="6" t="s">
        <v>61</v>
      </c>
      <c r="I91" s="2" t="s">
        <v>306</v>
      </c>
      <c r="J91" s="2" t="s">
        <v>307</v>
      </c>
      <c r="K91" s="2" t="str">
        <f t="shared" si="2"/>
        <v>Telafar_تلعفر</v>
      </c>
      <c r="L91" s="2" t="s">
        <v>308</v>
      </c>
      <c r="N91" s="2" t="s">
        <v>212</v>
      </c>
      <c r="O91" s="2" t="s">
        <v>213</v>
      </c>
      <c r="P91" s="2" t="s">
        <v>214</v>
      </c>
    </row>
    <row r="92" spans="7:16">
      <c r="G92" s="6" t="s">
        <v>7</v>
      </c>
      <c r="H92" s="6" t="s">
        <v>61</v>
      </c>
      <c r="I92" s="2" t="s">
        <v>309</v>
      </c>
      <c r="J92" s="2" t="s">
        <v>310</v>
      </c>
      <c r="K92" s="2" t="str">
        <f t="shared" si="2"/>
        <v>Tilkaif_تلكيف</v>
      </c>
      <c r="L92" s="2" t="s">
        <v>311</v>
      </c>
      <c r="N92" s="2" t="s">
        <v>103</v>
      </c>
      <c r="O92" s="2" t="s">
        <v>104</v>
      </c>
      <c r="P92" s="2" t="s">
        <v>105</v>
      </c>
    </row>
    <row r="93" spans="7:16">
      <c r="G93" s="6" t="s">
        <v>9</v>
      </c>
      <c r="H93" s="6" t="s">
        <v>66</v>
      </c>
      <c r="I93" s="2" t="s">
        <v>312</v>
      </c>
      <c r="J93" s="2" t="s">
        <v>313</v>
      </c>
      <c r="K93" s="2" t="str">
        <f t="shared" si="2"/>
        <v>Azezia_ العزيزية</v>
      </c>
      <c r="L93" s="2" t="s">
        <v>314</v>
      </c>
      <c r="N93" s="2" t="s">
        <v>301</v>
      </c>
      <c r="O93" s="2" t="s">
        <v>302</v>
      </c>
      <c r="P93" s="2" t="s">
        <v>303</v>
      </c>
    </row>
    <row r="94" spans="7:16">
      <c r="G94" s="6" t="s">
        <v>9</v>
      </c>
      <c r="H94" s="6" t="s">
        <v>66</v>
      </c>
      <c r="I94" s="2" t="s">
        <v>37</v>
      </c>
      <c r="J94" s="2" t="s">
        <v>315</v>
      </c>
      <c r="K94" s="2" t="str">
        <f t="shared" si="2"/>
        <v>Badra_بدرة</v>
      </c>
      <c r="L94" s="2" t="s">
        <v>316</v>
      </c>
      <c r="N94" s="2" t="s">
        <v>349</v>
      </c>
      <c r="O94" s="2" t="s">
        <v>350</v>
      </c>
      <c r="P94" s="2" t="s">
        <v>351</v>
      </c>
    </row>
    <row r="95" spans="7:16">
      <c r="G95" s="6" t="s">
        <v>9</v>
      </c>
      <c r="H95" s="6" t="s">
        <v>66</v>
      </c>
      <c r="I95" s="2" t="s">
        <v>317</v>
      </c>
      <c r="J95" s="2" t="s">
        <v>318</v>
      </c>
      <c r="K95" s="2" t="str">
        <f t="shared" si="2"/>
        <v>Hai_الحي</v>
      </c>
      <c r="L95" s="2" t="s">
        <v>319</v>
      </c>
      <c r="N95" s="2" t="s">
        <v>30</v>
      </c>
      <c r="O95" s="2" t="s">
        <v>304</v>
      </c>
      <c r="P95" s="2" t="s">
        <v>305</v>
      </c>
    </row>
    <row r="96" spans="7:16">
      <c r="G96" s="6" t="s">
        <v>9</v>
      </c>
      <c r="H96" s="6" t="s">
        <v>66</v>
      </c>
      <c r="I96" s="2" t="s">
        <v>320</v>
      </c>
      <c r="J96" s="2" t="s">
        <v>321</v>
      </c>
      <c r="K96" s="2" t="str">
        <f t="shared" si="2"/>
        <v>Kut_الكوت</v>
      </c>
      <c r="L96" s="2" t="s">
        <v>322</v>
      </c>
      <c r="N96" s="2" t="s">
        <v>249</v>
      </c>
      <c r="O96" s="2" t="s">
        <v>1247</v>
      </c>
      <c r="P96" s="2" t="s">
        <v>250</v>
      </c>
    </row>
    <row r="97" spans="7:16">
      <c r="G97" s="6" t="s">
        <v>9</v>
      </c>
      <c r="H97" s="6" t="s">
        <v>66</v>
      </c>
      <c r="I97" s="2" t="s">
        <v>323</v>
      </c>
      <c r="J97" s="2" t="s">
        <v>324</v>
      </c>
      <c r="K97" s="2" t="str">
        <f t="shared" si="2"/>
        <v>Na'maniya_النعمانية</v>
      </c>
      <c r="L97" s="2" t="s">
        <v>325</v>
      </c>
      <c r="N97" s="2" t="s">
        <v>150</v>
      </c>
      <c r="O97" s="2" t="s">
        <v>151</v>
      </c>
      <c r="P97" s="2" t="s">
        <v>152</v>
      </c>
    </row>
    <row r="98" spans="7:16">
      <c r="G98" s="6" t="s">
        <v>9</v>
      </c>
      <c r="H98" s="6" t="s">
        <v>66</v>
      </c>
      <c r="I98" s="2" t="s">
        <v>326</v>
      </c>
      <c r="J98" s="2" t="s">
        <v>327</v>
      </c>
      <c r="K98" s="2" t="str">
        <f t="shared" si="2"/>
        <v>Suwaira_الصويرة</v>
      </c>
      <c r="L98" s="2" t="s">
        <v>328</v>
      </c>
      <c r="N98" s="2" t="s">
        <v>23</v>
      </c>
      <c r="O98" s="2" t="s">
        <v>200</v>
      </c>
      <c r="P98" s="2" t="s">
        <v>201</v>
      </c>
    </row>
    <row r="99" spans="7:16">
      <c r="G99" s="6" t="s">
        <v>42</v>
      </c>
      <c r="H99" s="6" t="s">
        <v>60</v>
      </c>
      <c r="I99" s="2" t="s">
        <v>329</v>
      </c>
      <c r="J99" s="2" t="s">
        <v>330</v>
      </c>
      <c r="K99" s="2" t="str">
        <f t="shared" si="2"/>
        <v>Kufa_الكوفة</v>
      </c>
      <c r="L99" s="2" t="s">
        <v>331</v>
      </c>
      <c r="N99" s="2" t="s">
        <v>215</v>
      </c>
      <c r="O99" s="2" t="s">
        <v>216</v>
      </c>
      <c r="P99" s="2" t="s">
        <v>217</v>
      </c>
    </row>
    <row r="100" spans="7:16">
      <c r="G100" s="6" t="s">
        <v>42</v>
      </c>
      <c r="H100" s="6" t="s">
        <v>60</v>
      </c>
      <c r="I100" s="2" t="s">
        <v>332</v>
      </c>
      <c r="J100" s="2" t="s">
        <v>333</v>
      </c>
      <c r="K100" s="2" t="str">
        <f t="shared" si="2"/>
        <v>Manathera_المناذرة</v>
      </c>
      <c r="L100" s="2" t="s">
        <v>334</v>
      </c>
      <c r="N100" s="2" t="s">
        <v>326</v>
      </c>
      <c r="O100" s="2" t="s">
        <v>327</v>
      </c>
      <c r="P100" s="2" t="s">
        <v>328</v>
      </c>
    </row>
    <row r="101" spans="7:16">
      <c r="G101" s="6" t="s">
        <v>42</v>
      </c>
      <c r="H101" s="6" t="s">
        <v>60</v>
      </c>
      <c r="I101" s="2" t="s">
        <v>42</v>
      </c>
      <c r="J101" s="2" t="s">
        <v>335</v>
      </c>
      <c r="K101" s="2" t="str">
        <f>CONCATENATE(I101,"__",J101)</f>
        <v>Najaf__النجف</v>
      </c>
      <c r="L101" s="2" t="s">
        <v>336</v>
      </c>
      <c r="N101" s="2" t="s">
        <v>186</v>
      </c>
      <c r="O101" s="2" t="s">
        <v>187</v>
      </c>
      <c r="P101" s="2" t="s">
        <v>188</v>
      </c>
    </row>
    <row r="102" spans="7:16">
      <c r="G102" s="6" t="s">
        <v>44</v>
      </c>
      <c r="H102" s="6" t="s">
        <v>63</v>
      </c>
      <c r="I102" s="2" t="s">
        <v>35</v>
      </c>
      <c r="J102" s="2" t="s">
        <v>337</v>
      </c>
      <c r="K102" s="2" t="str">
        <f t="shared" si="2"/>
        <v>Baiji_بيجي</v>
      </c>
      <c r="L102" s="2" t="s">
        <v>338</v>
      </c>
      <c r="N102" s="2" t="s">
        <v>306</v>
      </c>
      <c r="O102" s="2" t="s">
        <v>307</v>
      </c>
      <c r="P102" s="2" t="s">
        <v>308</v>
      </c>
    </row>
    <row r="103" spans="7:16">
      <c r="G103" s="6" t="s">
        <v>44</v>
      </c>
      <c r="H103" s="6" t="s">
        <v>63</v>
      </c>
      <c r="I103" s="2" t="s">
        <v>32</v>
      </c>
      <c r="J103" s="2" t="s">
        <v>339</v>
      </c>
      <c r="K103" s="2" t="str">
        <f t="shared" si="2"/>
        <v>Balad_بلد</v>
      </c>
      <c r="L103" s="2" t="s">
        <v>340</v>
      </c>
      <c r="N103" s="2" t="s">
        <v>189</v>
      </c>
      <c r="O103" s="2" t="s">
        <v>190</v>
      </c>
      <c r="P103" s="2" t="s">
        <v>191</v>
      </c>
    </row>
    <row r="104" spans="7:16">
      <c r="G104" s="6" t="s">
        <v>44</v>
      </c>
      <c r="H104" s="6" t="s">
        <v>63</v>
      </c>
      <c r="I104" s="2" t="s">
        <v>341</v>
      </c>
      <c r="J104" s="2" t="s">
        <v>342</v>
      </c>
      <c r="K104" s="2" t="str">
        <f t="shared" si="2"/>
        <v>Daur_الدور</v>
      </c>
      <c r="L104" s="2" t="s">
        <v>343</v>
      </c>
      <c r="N104" s="2" t="s">
        <v>192</v>
      </c>
      <c r="O104" s="2" t="s">
        <v>193</v>
      </c>
      <c r="P104" s="2" t="s">
        <v>194</v>
      </c>
    </row>
    <row r="105" spans="7:16">
      <c r="G105" s="6" t="s">
        <v>44</v>
      </c>
      <c r="H105" s="6" t="s">
        <v>63</v>
      </c>
      <c r="I105" s="2" t="s">
        <v>344</v>
      </c>
      <c r="J105" s="2" t="s">
        <v>345</v>
      </c>
      <c r="K105" s="2" t="str">
        <f t="shared" si="2"/>
        <v>Fares_الفارس</v>
      </c>
      <c r="L105" s="2" t="s">
        <v>346</v>
      </c>
      <c r="N105" s="2" t="s">
        <v>352</v>
      </c>
      <c r="O105" s="2" t="s">
        <v>353</v>
      </c>
      <c r="P105" s="2" t="s">
        <v>354</v>
      </c>
    </row>
    <row r="106" spans="7:16">
      <c r="G106" s="6" t="s">
        <v>44</v>
      </c>
      <c r="H106" s="6" t="s">
        <v>63</v>
      </c>
      <c r="I106" s="2" t="s">
        <v>33</v>
      </c>
      <c r="J106" s="2" t="s">
        <v>347</v>
      </c>
      <c r="K106" s="2" t="str">
        <f t="shared" si="2"/>
        <v>Samarra_سامراء</v>
      </c>
      <c r="L106" s="2" t="s">
        <v>348</v>
      </c>
      <c r="N106" s="2" t="s">
        <v>34</v>
      </c>
      <c r="O106" s="2" t="s">
        <v>355</v>
      </c>
      <c r="P106" s="2" t="s">
        <v>356</v>
      </c>
    </row>
    <row r="107" spans="7:16">
      <c r="G107" s="6" t="s">
        <v>44</v>
      </c>
      <c r="H107" s="6" t="s">
        <v>63</v>
      </c>
      <c r="I107" s="2" t="s">
        <v>349</v>
      </c>
      <c r="J107" s="2" t="s">
        <v>350</v>
      </c>
      <c r="K107" s="2" t="str">
        <f t="shared" si="2"/>
        <v>Shirqat_الشرقاط</v>
      </c>
      <c r="L107" s="2" t="s">
        <v>351</v>
      </c>
      <c r="N107" s="2" t="s">
        <v>309</v>
      </c>
      <c r="O107" s="2" t="s">
        <v>310</v>
      </c>
      <c r="P107" s="2" t="s">
        <v>311</v>
      </c>
    </row>
    <row r="108" spans="7:16">
      <c r="G108" s="6" t="s">
        <v>44</v>
      </c>
      <c r="H108" s="6" t="s">
        <v>63</v>
      </c>
      <c r="I108" s="2" t="s">
        <v>352</v>
      </c>
      <c r="J108" s="2" t="s">
        <v>353</v>
      </c>
      <c r="K108" s="2" t="str">
        <f t="shared" si="2"/>
        <v>Thethar_ الثرثار</v>
      </c>
      <c r="L108" s="2" t="s">
        <v>354</v>
      </c>
      <c r="N108" s="2" t="s">
        <v>357</v>
      </c>
      <c r="O108" s="2" t="s">
        <v>358</v>
      </c>
      <c r="P108" s="2" t="s">
        <v>359</v>
      </c>
    </row>
    <row r="109" spans="7:16">
      <c r="G109" s="6" t="s">
        <v>44</v>
      </c>
      <c r="H109" s="6" t="s">
        <v>63</v>
      </c>
      <c r="I109" s="2" t="s">
        <v>34</v>
      </c>
      <c r="J109" s="2" t="s">
        <v>355</v>
      </c>
      <c r="K109" s="2" t="str">
        <f t="shared" si="2"/>
        <v>Tikrit_تكريت</v>
      </c>
      <c r="L109" s="2" t="s">
        <v>356</v>
      </c>
      <c r="N109" s="2" t="s">
        <v>24</v>
      </c>
      <c r="O109" s="2" t="s">
        <v>202</v>
      </c>
      <c r="P109" s="2" t="s">
        <v>203</v>
      </c>
    </row>
    <row r="110" spans="7:16">
      <c r="G110" s="6" t="s">
        <v>44</v>
      </c>
      <c r="H110" s="6" t="s">
        <v>63</v>
      </c>
      <c r="I110" s="2" t="s">
        <v>357</v>
      </c>
      <c r="J110" s="2" t="s">
        <v>358</v>
      </c>
      <c r="K110" s="2" t="str">
        <f t="shared" si="2"/>
        <v>Tooz_طوز خورماتو</v>
      </c>
      <c r="L110" s="2" t="s">
        <v>359</v>
      </c>
      <c r="N110" s="2" t="s">
        <v>106</v>
      </c>
      <c r="O110" s="2" t="s">
        <v>107</v>
      </c>
      <c r="P110" s="2" t="s">
        <v>108</v>
      </c>
    </row>
    <row r="118" spans="7:12">
      <c r="G118" s="32" t="s">
        <v>1</v>
      </c>
      <c r="H118" s="32" t="s">
        <v>53</v>
      </c>
      <c r="I118" s="32" t="s">
        <v>7222</v>
      </c>
      <c r="J118" s="32"/>
      <c r="K118" s="32" t="str">
        <f>CONCATENATE(I118,"_",J118)</f>
        <v>Sharya_</v>
      </c>
      <c r="L118" s="33"/>
    </row>
    <row r="119" spans="7:12">
      <c r="G119" s="32" t="s">
        <v>1</v>
      </c>
      <c r="H119" s="32" t="s">
        <v>53</v>
      </c>
      <c r="I119" s="32" t="s">
        <v>5540</v>
      </c>
      <c r="J119" s="32"/>
      <c r="K119" s="32" t="str">
        <f>CONCATENATE(I119,"_",J119)</f>
        <v>Sarsink_</v>
      </c>
      <c r="L119" s="33"/>
    </row>
    <row r="120" spans="7:12">
      <c r="G120" s="32" t="s">
        <v>1</v>
      </c>
      <c r="H120" s="32" t="s">
        <v>53</v>
      </c>
      <c r="I120" s="32" t="s">
        <v>7223</v>
      </c>
      <c r="J120" s="32"/>
      <c r="K120" s="32" t="str">
        <f>CONCATENATE(I120,"_",J120)</f>
        <v>Enishky_</v>
      </c>
      <c r="L120" s="33"/>
    </row>
    <row r="121" spans="7:12">
      <c r="G121" s="32" t="s">
        <v>1</v>
      </c>
      <c r="H121" s="32" t="s">
        <v>53</v>
      </c>
      <c r="I121" s="32" t="s">
        <v>7224</v>
      </c>
      <c r="J121" s="32"/>
      <c r="K121" s="32" t="str">
        <f>CONCATENATE(I121,"_",J121)</f>
        <v>Qidesh_</v>
      </c>
      <c r="L121" s="33"/>
    </row>
    <row r="122" spans="7:12">
      <c r="G122" s="32" t="s">
        <v>1</v>
      </c>
      <c r="H122" s="32" t="s">
        <v>53</v>
      </c>
      <c r="I122" s="32" t="s">
        <v>7225</v>
      </c>
      <c r="J122" s="32"/>
      <c r="K122" s="32" t="str">
        <f>CONCATENATE(I122,"_",J122)</f>
        <v>Bamerny_</v>
      </c>
      <c r="L122" s="33"/>
    </row>
  </sheetData>
  <sheetProtection selectLockedCells="1" selectUnlockedCells="1"/>
  <autoFilter ref="G1:L110"/>
  <sortState ref="N2:P110">
    <sortCondition ref="N2:N110"/>
  </sortState>
  <pageMargins left="0.7" right="0.7" top="0.75" bottom="0.75" header="0.3" footer="0.3"/>
  <ignoredErrors>
    <ignoredError sqref="K11 D3 K101 K77 K73 K65 K55 K50" 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8"/>
  <sheetViews>
    <sheetView zoomScale="80" zoomScaleNormal="80" workbookViewId="0">
      <selection activeCell="A29" sqref="A29"/>
    </sheetView>
  </sheetViews>
  <sheetFormatPr defaultColWidth="10.85546875" defaultRowHeight="12.75"/>
  <cols>
    <col min="1" max="1" width="46.28515625" style="22" customWidth="1"/>
    <col min="2" max="2" width="5.85546875" style="22" bestFit="1" customWidth="1"/>
    <col min="3" max="16384" width="10.85546875" style="22"/>
  </cols>
  <sheetData>
    <row r="1" spans="1:3">
      <c r="A1" s="23" t="s">
        <v>7163</v>
      </c>
      <c r="B1" s="23" t="s">
        <v>7151</v>
      </c>
      <c r="C1" s="23" t="s">
        <v>7150</v>
      </c>
    </row>
    <row r="2" spans="1:3">
      <c r="A2" s="22" t="s">
        <v>7128</v>
      </c>
      <c r="B2" s="22" t="s">
        <v>7152</v>
      </c>
      <c r="C2" s="22">
        <v>2</v>
      </c>
    </row>
    <row r="3" spans="1:3">
      <c r="A3" s="22" t="s">
        <v>7129</v>
      </c>
      <c r="B3" s="22" t="s">
        <v>7152</v>
      </c>
      <c r="C3" s="22">
        <v>1</v>
      </c>
    </row>
    <row r="4" spans="1:3">
      <c r="A4" s="22" t="s">
        <v>7130</v>
      </c>
      <c r="B4" s="22" t="s">
        <v>7152</v>
      </c>
      <c r="C4" s="22">
        <v>1</v>
      </c>
    </row>
    <row r="5" spans="1:3">
      <c r="A5" s="22" t="s">
        <v>7131</v>
      </c>
      <c r="B5" s="22" t="s">
        <v>7153</v>
      </c>
      <c r="C5" s="22">
        <v>3</v>
      </c>
    </row>
    <row r="6" spans="1:3">
      <c r="A6" s="22" t="s">
        <v>7132</v>
      </c>
      <c r="B6" s="22" t="s">
        <v>7154</v>
      </c>
      <c r="C6" s="22">
        <v>2</v>
      </c>
    </row>
    <row r="7" spans="1:3">
      <c r="A7" s="22" t="s">
        <v>7133</v>
      </c>
      <c r="B7" s="22" t="s">
        <v>7154</v>
      </c>
      <c r="C7" s="22">
        <v>0.5</v>
      </c>
    </row>
    <row r="8" spans="1:3">
      <c r="A8" s="22" t="s">
        <v>7134</v>
      </c>
      <c r="B8" s="22" t="s">
        <v>7154</v>
      </c>
      <c r="C8" s="22">
        <v>0.6</v>
      </c>
    </row>
    <row r="9" spans="1:3">
      <c r="A9" s="22" t="s">
        <v>7135</v>
      </c>
      <c r="B9" s="22" t="s">
        <v>7155</v>
      </c>
      <c r="C9" s="22">
        <v>4</v>
      </c>
    </row>
    <row r="10" spans="1:3">
      <c r="A10" s="22" t="s">
        <v>7136</v>
      </c>
      <c r="B10" s="22" t="s">
        <v>7152</v>
      </c>
      <c r="C10" s="22">
        <v>2</v>
      </c>
    </row>
    <row r="11" spans="1:3">
      <c r="A11" s="22" t="s">
        <v>7137</v>
      </c>
      <c r="B11" s="22" t="s">
        <v>7152</v>
      </c>
      <c r="C11" s="22">
        <v>10</v>
      </c>
    </row>
    <row r="12" spans="1:3">
      <c r="A12" s="22" t="s">
        <v>7138</v>
      </c>
      <c r="B12" s="22" t="s">
        <v>7152</v>
      </c>
      <c r="C12" s="22">
        <v>1</v>
      </c>
    </row>
    <row r="13" spans="1:3">
      <c r="A13" s="22" t="s">
        <v>7139</v>
      </c>
      <c r="B13" s="22" t="s">
        <v>7152</v>
      </c>
      <c r="C13" s="22">
        <v>1</v>
      </c>
    </row>
    <row r="14" spans="1:3">
      <c r="A14" s="22" t="s">
        <v>7140</v>
      </c>
      <c r="B14" s="22" t="s">
        <v>7152</v>
      </c>
      <c r="C14" s="22">
        <v>16</v>
      </c>
    </row>
    <row r="15" spans="1:3">
      <c r="A15" s="22" t="s">
        <v>7141</v>
      </c>
      <c r="B15" s="22" t="s">
        <v>7152</v>
      </c>
      <c r="C15" s="22">
        <v>3</v>
      </c>
    </row>
    <row r="16" spans="1:3">
      <c r="A16" s="22" t="s">
        <v>7142</v>
      </c>
      <c r="B16" s="22" t="s">
        <v>7152</v>
      </c>
      <c r="C16" s="22">
        <v>1</v>
      </c>
    </row>
    <row r="17" spans="1:3">
      <c r="A17" s="22" t="s">
        <v>7143</v>
      </c>
      <c r="B17" s="22" t="s">
        <v>7152</v>
      </c>
      <c r="C17" s="22">
        <v>1</v>
      </c>
    </row>
    <row r="18" spans="1:3">
      <c r="A18" s="22" t="s">
        <v>7144</v>
      </c>
      <c r="B18" s="22" t="s">
        <v>7152</v>
      </c>
      <c r="C18" s="22">
        <v>1</v>
      </c>
    </row>
    <row r="19" spans="1:3">
      <c r="A19" s="22" t="s">
        <v>7149</v>
      </c>
      <c r="B19" s="22" t="s">
        <v>7152</v>
      </c>
      <c r="C19" s="22">
        <v>1</v>
      </c>
    </row>
    <row r="20" spans="1:3">
      <c r="A20" s="22" t="s">
        <v>7145</v>
      </c>
      <c r="B20" s="22" t="s">
        <v>7152</v>
      </c>
      <c r="C20" s="22">
        <v>5</v>
      </c>
    </row>
    <row r="21" spans="1:3">
      <c r="A21" s="22" t="s">
        <v>7146</v>
      </c>
      <c r="B21" s="22" t="s">
        <v>7152</v>
      </c>
      <c r="C21" s="22">
        <v>10</v>
      </c>
    </row>
    <row r="22" spans="1:3">
      <c r="A22" s="22" t="s">
        <v>7147</v>
      </c>
      <c r="B22" s="22" t="s">
        <v>7152</v>
      </c>
      <c r="C22" s="22">
        <v>5</v>
      </c>
    </row>
    <row r="23" spans="1:3">
      <c r="A23" s="22" t="s">
        <v>7148</v>
      </c>
      <c r="B23" s="22" t="s">
        <v>7152</v>
      </c>
      <c r="C23" s="22">
        <v>1</v>
      </c>
    </row>
    <row r="25" spans="1:3">
      <c r="A25" s="23" t="s">
        <v>7162</v>
      </c>
      <c r="B25" s="23"/>
    </row>
    <row r="26" spans="1:3">
      <c r="A26" s="22" t="s">
        <v>7128</v>
      </c>
      <c r="B26" s="22" t="s">
        <v>7152</v>
      </c>
      <c r="C26" s="22">
        <v>2</v>
      </c>
    </row>
    <row r="27" spans="1:3">
      <c r="A27" s="22" t="s">
        <v>7129</v>
      </c>
      <c r="B27" s="22" t="s">
        <v>7152</v>
      </c>
      <c r="C27" s="22">
        <v>1</v>
      </c>
    </row>
    <row r="28" spans="1:3">
      <c r="A28" s="22" t="s">
        <v>7161</v>
      </c>
      <c r="B28" s="22" t="s">
        <v>7152</v>
      </c>
      <c r="C28" s="22">
        <v>1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K2296"/>
  <sheetViews>
    <sheetView zoomScale="80" zoomScaleNormal="80" zoomScalePageLayoutView="90" workbookViewId="0">
      <pane ySplit="1" topLeftCell="A309" activePane="bottomLeft" state="frozen"/>
      <selection pane="bottomLeft" activeCell="L1539" sqref="L1539"/>
    </sheetView>
  </sheetViews>
  <sheetFormatPr defaultColWidth="8.85546875" defaultRowHeight="12.75"/>
  <cols>
    <col min="1" max="1" width="16.42578125" style="14" customWidth="1"/>
    <col min="2" max="2" width="12.140625" style="14" bestFit="1" customWidth="1"/>
    <col min="3" max="3" width="18.28515625" style="14" bestFit="1" customWidth="1"/>
    <col min="4" max="4" width="12.42578125" style="14" customWidth="1"/>
    <col min="5" max="5" width="10.7109375" style="14" hidden="1" customWidth="1"/>
    <col min="6" max="6" width="12.85546875" style="14" bestFit="1" customWidth="1"/>
    <col min="7" max="7" width="37.85546875" style="14" customWidth="1"/>
    <col min="8" max="8" width="37.28515625" style="14" customWidth="1"/>
    <col min="9" max="10" width="11.42578125" style="14" bestFit="1" customWidth="1"/>
    <col min="11" max="16384" width="8.85546875" style="14"/>
  </cols>
  <sheetData>
    <row r="1" spans="1:11" ht="12" customHeight="1">
      <c r="A1" s="13" t="s">
        <v>1351</v>
      </c>
      <c r="B1" s="13" t="s">
        <v>1352</v>
      </c>
      <c r="C1" s="13" t="s">
        <v>1353</v>
      </c>
      <c r="D1" s="13" t="s">
        <v>1354</v>
      </c>
      <c r="E1" s="13" t="s">
        <v>1355</v>
      </c>
      <c r="F1" s="13" t="s">
        <v>1356</v>
      </c>
      <c r="G1" s="13" t="s">
        <v>1357</v>
      </c>
      <c r="H1" s="13" t="s">
        <v>1358</v>
      </c>
      <c r="I1" s="13" t="s">
        <v>377</v>
      </c>
      <c r="J1" s="13" t="s">
        <v>378</v>
      </c>
      <c r="K1" s="13" t="s">
        <v>1359</v>
      </c>
    </row>
    <row r="2" spans="1:11" ht="12" hidden="1" customHeight="1">
      <c r="A2" s="15" t="s">
        <v>49</v>
      </c>
      <c r="B2" s="15" t="s">
        <v>38</v>
      </c>
      <c r="C2" s="15" t="s">
        <v>86</v>
      </c>
      <c r="D2" s="15" t="s">
        <v>1360</v>
      </c>
      <c r="E2" s="16">
        <v>110363</v>
      </c>
      <c r="F2" s="15" t="s">
        <v>1361</v>
      </c>
      <c r="G2" s="15" t="s">
        <v>1362</v>
      </c>
      <c r="H2" s="15" t="s">
        <v>1363</v>
      </c>
      <c r="I2" s="16">
        <v>32.764845000000001</v>
      </c>
      <c r="J2" s="16">
        <v>43.388829999999999</v>
      </c>
      <c r="K2" s="15" t="s">
        <v>1364</v>
      </c>
    </row>
    <row r="3" spans="1:11" ht="12" hidden="1" customHeight="1">
      <c r="A3" s="15" t="s">
        <v>49</v>
      </c>
      <c r="B3" s="15" t="s">
        <v>38</v>
      </c>
      <c r="C3" s="15" t="s">
        <v>86</v>
      </c>
      <c r="D3" s="15" t="s">
        <v>1360</v>
      </c>
      <c r="E3" s="16">
        <v>110364</v>
      </c>
      <c r="F3" s="15" t="s">
        <v>1365</v>
      </c>
      <c r="G3" s="15" t="s">
        <v>1366</v>
      </c>
      <c r="H3" s="15" t="s">
        <v>1367</v>
      </c>
      <c r="I3" s="16">
        <v>32.766503999999998</v>
      </c>
      <c r="J3" s="16">
        <v>43.387746999999997</v>
      </c>
      <c r="K3" s="15" t="s">
        <v>1364</v>
      </c>
    </row>
    <row r="4" spans="1:11" ht="12" hidden="1" customHeight="1">
      <c r="A4" s="15" t="s">
        <v>49</v>
      </c>
      <c r="B4" s="15" t="s">
        <v>38</v>
      </c>
      <c r="C4" s="15" t="s">
        <v>86</v>
      </c>
      <c r="D4" s="15" t="s">
        <v>1360</v>
      </c>
      <c r="E4" s="16">
        <v>110365</v>
      </c>
      <c r="F4" s="15" t="s">
        <v>1368</v>
      </c>
      <c r="G4" s="15" t="s">
        <v>1369</v>
      </c>
      <c r="H4" s="15" t="s">
        <v>1370</v>
      </c>
      <c r="I4" s="16">
        <v>32.764319</v>
      </c>
      <c r="J4" s="16">
        <v>43.386783000000001</v>
      </c>
      <c r="K4" s="15" t="s">
        <v>1364</v>
      </c>
    </row>
    <row r="5" spans="1:11" ht="12" hidden="1" customHeight="1">
      <c r="A5" s="15" t="s">
        <v>49</v>
      </c>
      <c r="B5" s="15" t="s">
        <v>38</v>
      </c>
      <c r="C5" s="15" t="s">
        <v>86</v>
      </c>
      <c r="D5" s="15" t="s">
        <v>1360</v>
      </c>
      <c r="E5" s="16">
        <v>110369</v>
      </c>
      <c r="F5" s="15" t="s">
        <v>1371</v>
      </c>
      <c r="G5" s="15" t="s">
        <v>1372</v>
      </c>
      <c r="H5" s="15" t="s">
        <v>1373</v>
      </c>
      <c r="I5" s="16">
        <v>32.764232999999997</v>
      </c>
      <c r="J5" s="16">
        <v>43.389341999999999</v>
      </c>
      <c r="K5" s="15" t="s">
        <v>1364</v>
      </c>
    </row>
    <row r="6" spans="1:11" ht="12" hidden="1" customHeight="1">
      <c r="A6" s="15" t="s">
        <v>49</v>
      </c>
      <c r="B6" s="15" t="s">
        <v>38</v>
      </c>
      <c r="C6" s="15" t="s">
        <v>86</v>
      </c>
      <c r="D6" s="15" t="s">
        <v>1360</v>
      </c>
      <c r="E6" s="16">
        <v>110366</v>
      </c>
      <c r="F6" s="15" t="s">
        <v>1374</v>
      </c>
      <c r="G6" s="15" t="s">
        <v>1375</v>
      </c>
      <c r="H6" s="15" t="s">
        <v>1376</v>
      </c>
      <c r="I6" s="16">
        <v>32.767707000000001</v>
      </c>
      <c r="J6" s="16">
        <v>43.388323999999997</v>
      </c>
      <c r="K6" s="15" t="s">
        <v>1364</v>
      </c>
    </row>
    <row r="7" spans="1:11" ht="12" hidden="1" customHeight="1">
      <c r="A7" s="15" t="s">
        <v>49</v>
      </c>
      <c r="B7" s="15" t="s">
        <v>38</v>
      </c>
      <c r="C7" s="15" t="s">
        <v>86</v>
      </c>
      <c r="D7" s="15" t="s">
        <v>1360</v>
      </c>
      <c r="E7" s="16">
        <v>110367</v>
      </c>
      <c r="F7" s="15" t="s">
        <v>1377</v>
      </c>
      <c r="G7" s="15" t="s">
        <v>1378</v>
      </c>
      <c r="H7" s="15" t="s">
        <v>1379</v>
      </c>
      <c r="I7" s="16">
        <v>32.764038999999997</v>
      </c>
      <c r="J7" s="16">
        <v>43.387411</v>
      </c>
      <c r="K7" s="15" t="s">
        <v>1364</v>
      </c>
    </row>
    <row r="8" spans="1:11" ht="12" hidden="1" customHeight="1">
      <c r="A8" s="15" t="s">
        <v>49</v>
      </c>
      <c r="B8" s="15" t="s">
        <v>38</v>
      </c>
      <c r="C8" s="15" t="s">
        <v>86</v>
      </c>
      <c r="D8" s="15" t="s">
        <v>1360</v>
      </c>
      <c r="E8" s="16">
        <v>110370</v>
      </c>
      <c r="F8" s="15" t="s">
        <v>1380</v>
      </c>
      <c r="G8" s="15" t="s">
        <v>1381</v>
      </c>
      <c r="H8" s="15" t="s">
        <v>1382</v>
      </c>
      <c r="I8" s="16">
        <v>32.766297000000002</v>
      </c>
      <c r="J8" s="16">
        <v>43.389149000000003</v>
      </c>
      <c r="K8" s="15" t="s">
        <v>1364</v>
      </c>
    </row>
    <row r="9" spans="1:11" ht="12" hidden="1" customHeight="1">
      <c r="A9" s="15" t="s">
        <v>49</v>
      </c>
      <c r="B9" s="15" t="s">
        <v>38</v>
      </c>
      <c r="C9" s="15" t="s">
        <v>73</v>
      </c>
      <c r="D9" s="15" t="s">
        <v>71</v>
      </c>
      <c r="E9" s="16">
        <v>110368</v>
      </c>
      <c r="F9" s="15" t="s">
        <v>1383</v>
      </c>
      <c r="G9" s="15" t="s">
        <v>1384</v>
      </c>
      <c r="H9" s="15" t="s">
        <v>1385</v>
      </c>
      <c r="I9" s="16">
        <v>33.408380000000001</v>
      </c>
      <c r="J9" s="16">
        <v>43.915799</v>
      </c>
      <c r="K9" s="15" t="s">
        <v>1364</v>
      </c>
    </row>
    <row r="10" spans="1:11" ht="12" hidden="1" customHeight="1">
      <c r="A10" s="15" t="s">
        <v>49</v>
      </c>
      <c r="B10" s="15" t="s">
        <v>38</v>
      </c>
      <c r="C10" s="15" t="s">
        <v>73</v>
      </c>
      <c r="D10" s="15" t="s">
        <v>71</v>
      </c>
      <c r="E10" s="16">
        <v>110373</v>
      </c>
      <c r="F10" s="15" t="s">
        <v>1386</v>
      </c>
      <c r="G10" s="15" t="s">
        <v>1387</v>
      </c>
      <c r="H10" s="15" t="s">
        <v>1388</v>
      </c>
      <c r="I10" s="16">
        <v>33.431215000000002</v>
      </c>
      <c r="J10" s="16">
        <v>43.894855999999997</v>
      </c>
      <c r="K10" s="15" t="s">
        <v>1364</v>
      </c>
    </row>
    <row r="11" spans="1:11" ht="12" hidden="1" customHeight="1">
      <c r="A11" s="15" t="s">
        <v>49</v>
      </c>
      <c r="B11" s="15" t="s">
        <v>38</v>
      </c>
      <c r="C11" s="15" t="s">
        <v>73</v>
      </c>
      <c r="D11" s="15" t="s">
        <v>71</v>
      </c>
      <c r="E11" s="16">
        <v>110372</v>
      </c>
      <c r="F11" s="15" t="s">
        <v>1389</v>
      </c>
      <c r="G11" s="15" t="s">
        <v>1390</v>
      </c>
      <c r="H11" s="15" t="s">
        <v>1391</v>
      </c>
      <c r="I11" s="16">
        <v>33.417757999999999</v>
      </c>
      <c r="J11" s="16">
        <v>43.894772000000003</v>
      </c>
      <c r="K11" s="15" t="s">
        <v>1364</v>
      </c>
    </row>
    <row r="12" spans="1:11" ht="12" hidden="1" customHeight="1">
      <c r="A12" s="15" t="s">
        <v>49</v>
      </c>
      <c r="B12" s="15" t="s">
        <v>38</v>
      </c>
      <c r="C12" s="15" t="s">
        <v>73</v>
      </c>
      <c r="D12" s="15" t="s">
        <v>71</v>
      </c>
      <c r="E12" s="16">
        <v>110371</v>
      </c>
      <c r="F12" s="15" t="s">
        <v>1392</v>
      </c>
      <c r="G12" s="15" t="s">
        <v>1393</v>
      </c>
      <c r="H12" s="15" t="s">
        <v>1394</v>
      </c>
      <c r="I12" s="16">
        <v>33.419187999999998</v>
      </c>
      <c r="J12" s="16">
        <v>43.873199999999997</v>
      </c>
      <c r="K12" s="15" t="s">
        <v>1364</v>
      </c>
    </row>
    <row r="13" spans="1:11" ht="12" hidden="1" customHeight="1">
      <c r="A13" s="15" t="s">
        <v>49</v>
      </c>
      <c r="B13" s="15" t="s">
        <v>38</v>
      </c>
      <c r="C13" s="15" t="s">
        <v>75</v>
      </c>
      <c r="D13" s="15" t="s">
        <v>11</v>
      </c>
      <c r="E13" s="16">
        <v>110337</v>
      </c>
      <c r="F13" s="15" t="s">
        <v>1395</v>
      </c>
      <c r="G13" s="15" t="s">
        <v>1396</v>
      </c>
      <c r="H13" s="15" t="s">
        <v>1397</v>
      </c>
      <c r="I13" s="16">
        <v>34.022311000000002</v>
      </c>
      <c r="J13" s="16">
        <v>42.415888000000002</v>
      </c>
      <c r="K13" s="15" t="s">
        <v>1364</v>
      </c>
    </row>
    <row r="14" spans="1:11" ht="12" hidden="1" customHeight="1">
      <c r="A14" s="15" t="s">
        <v>49</v>
      </c>
      <c r="B14" s="15" t="s">
        <v>38</v>
      </c>
      <c r="C14" s="15" t="s">
        <v>75</v>
      </c>
      <c r="D14" s="15" t="s">
        <v>11</v>
      </c>
      <c r="E14" s="16">
        <v>110331</v>
      </c>
      <c r="F14" s="15" t="s">
        <v>1398</v>
      </c>
      <c r="G14" s="15" t="s">
        <v>1399</v>
      </c>
      <c r="H14" s="15" t="s">
        <v>1400</v>
      </c>
      <c r="I14" s="16">
        <v>34.084608000000003</v>
      </c>
      <c r="J14" s="16">
        <v>42.352733999999998</v>
      </c>
      <c r="K14" s="15" t="s">
        <v>1364</v>
      </c>
    </row>
    <row r="15" spans="1:11" ht="12" hidden="1" customHeight="1">
      <c r="A15" s="15" t="s">
        <v>49</v>
      </c>
      <c r="B15" s="15" t="s">
        <v>38</v>
      </c>
      <c r="C15" s="15" t="s">
        <v>75</v>
      </c>
      <c r="D15" s="15" t="s">
        <v>11</v>
      </c>
      <c r="E15" s="16">
        <v>110338</v>
      </c>
      <c r="F15" s="15" t="s">
        <v>1401</v>
      </c>
      <c r="G15" s="15" t="s">
        <v>1402</v>
      </c>
      <c r="H15" s="15" t="s">
        <v>1403</v>
      </c>
      <c r="I15" s="16">
        <v>34.075578</v>
      </c>
      <c r="J15" s="16">
        <v>42.379541000000003</v>
      </c>
      <c r="K15" s="15" t="s">
        <v>1364</v>
      </c>
    </row>
    <row r="16" spans="1:11" ht="12" hidden="1" customHeight="1">
      <c r="A16" s="15" t="s">
        <v>49</v>
      </c>
      <c r="B16" s="15" t="s">
        <v>38</v>
      </c>
      <c r="C16" s="15" t="s">
        <v>75</v>
      </c>
      <c r="D16" s="15" t="s">
        <v>11</v>
      </c>
      <c r="E16" s="16">
        <v>110341</v>
      </c>
      <c r="F16" s="15" t="s">
        <v>1404</v>
      </c>
      <c r="G16" s="15" t="s">
        <v>1405</v>
      </c>
      <c r="H16" s="15" t="s">
        <v>1406</v>
      </c>
      <c r="I16" s="16">
        <v>34.124850000000002</v>
      </c>
      <c r="J16" s="16">
        <v>42.393653</v>
      </c>
      <c r="K16" s="15" t="s">
        <v>1364</v>
      </c>
    </row>
    <row r="17" spans="1:11" ht="12" hidden="1" customHeight="1">
      <c r="A17" s="15" t="s">
        <v>49</v>
      </c>
      <c r="B17" s="15" t="s">
        <v>38</v>
      </c>
      <c r="C17" s="15" t="s">
        <v>75</v>
      </c>
      <c r="D17" s="15" t="s">
        <v>11</v>
      </c>
      <c r="E17" s="16">
        <v>110330</v>
      </c>
      <c r="F17" s="15" t="s">
        <v>1407</v>
      </c>
      <c r="G17" s="15" t="s">
        <v>1408</v>
      </c>
      <c r="H17" s="15" t="s">
        <v>1409</v>
      </c>
      <c r="I17" s="16">
        <v>34.097777999999998</v>
      </c>
      <c r="J17" s="16">
        <v>42.382641999999997</v>
      </c>
      <c r="K17" s="15" t="s">
        <v>1364</v>
      </c>
    </row>
    <row r="18" spans="1:11" ht="12" hidden="1" customHeight="1">
      <c r="A18" s="15" t="s">
        <v>49</v>
      </c>
      <c r="B18" s="15" t="s">
        <v>38</v>
      </c>
      <c r="C18" s="15" t="s">
        <v>75</v>
      </c>
      <c r="D18" s="15" t="s">
        <v>11</v>
      </c>
      <c r="E18" s="16">
        <v>110336</v>
      </c>
      <c r="F18" s="15" t="s">
        <v>1410</v>
      </c>
      <c r="G18" s="15" t="s">
        <v>1411</v>
      </c>
      <c r="H18" s="15" t="s">
        <v>1412</v>
      </c>
      <c r="I18" s="16">
        <v>34.087153000000001</v>
      </c>
      <c r="J18" s="16">
        <v>42.366315</v>
      </c>
      <c r="K18" s="15" t="s">
        <v>1364</v>
      </c>
    </row>
    <row r="19" spans="1:11" ht="12" hidden="1" customHeight="1">
      <c r="A19" s="15" t="s">
        <v>49</v>
      </c>
      <c r="B19" s="15" t="s">
        <v>38</v>
      </c>
      <c r="C19" s="15" t="s">
        <v>75</v>
      </c>
      <c r="D19" s="15" t="s">
        <v>11</v>
      </c>
      <c r="E19" s="16">
        <v>110332</v>
      </c>
      <c r="F19" s="15" t="s">
        <v>1413</v>
      </c>
      <c r="G19" s="15" t="s">
        <v>1414</v>
      </c>
      <c r="H19" s="15" t="s">
        <v>1415</v>
      </c>
      <c r="I19" s="16">
        <v>34.095277000000003</v>
      </c>
      <c r="J19" s="16">
        <v>42.376353000000002</v>
      </c>
      <c r="K19" s="15" t="s">
        <v>1364</v>
      </c>
    </row>
    <row r="20" spans="1:11" ht="12" hidden="1" customHeight="1">
      <c r="A20" s="15" t="s">
        <v>49</v>
      </c>
      <c r="B20" s="15" t="s">
        <v>38</v>
      </c>
      <c r="C20" s="15" t="s">
        <v>75</v>
      </c>
      <c r="D20" s="15" t="s">
        <v>11</v>
      </c>
      <c r="E20" s="16">
        <v>110334</v>
      </c>
      <c r="F20" s="15" t="s">
        <v>1416</v>
      </c>
      <c r="G20" s="15" t="s">
        <v>1417</v>
      </c>
      <c r="H20" s="15" t="s">
        <v>1418</v>
      </c>
      <c r="I20" s="16">
        <v>34.079306000000003</v>
      </c>
      <c r="J20" s="16">
        <v>42.366754</v>
      </c>
      <c r="K20" s="15" t="s">
        <v>1364</v>
      </c>
    </row>
    <row r="21" spans="1:11" ht="12" hidden="1" customHeight="1">
      <c r="A21" s="15" t="s">
        <v>49</v>
      </c>
      <c r="B21" s="15" t="s">
        <v>38</v>
      </c>
      <c r="C21" s="15" t="s">
        <v>75</v>
      </c>
      <c r="D21" s="15" t="s">
        <v>11</v>
      </c>
      <c r="E21" s="16">
        <v>110333</v>
      </c>
      <c r="F21" s="15" t="s">
        <v>1419</v>
      </c>
      <c r="G21" s="15" t="s">
        <v>387</v>
      </c>
      <c r="H21" s="15" t="s">
        <v>1420</v>
      </c>
      <c r="I21" s="16">
        <v>34.089224000000002</v>
      </c>
      <c r="J21" s="16">
        <v>42.358040000000003</v>
      </c>
      <c r="K21" s="15" t="s">
        <v>1364</v>
      </c>
    </row>
    <row r="22" spans="1:11" ht="12" hidden="1" customHeight="1">
      <c r="A22" s="15" t="s">
        <v>49</v>
      </c>
      <c r="B22" s="15" t="s">
        <v>38</v>
      </c>
      <c r="C22" s="15" t="s">
        <v>75</v>
      </c>
      <c r="D22" s="15" t="s">
        <v>11</v>
      </c>
      <c r="E22" s="16">
        <v>110335</v>
      </c>
      <c r="F22" s="15" t="s">
        <v>1421</v>
      </c>
      <c r="G22" s="15" t="s">
        <v>1422</v>
      </c>
      <c r="H22" s="15" t="s">
        <v>1423</v>
      </c>
      <c r="I22" s="16">
        <v>34.095627</v>
      </c>
      <c r="J22" s="16">
        <v>42.376702999999999</v>
      </c>
      <c r="K22" s="15" t="s">
        <v>1364</v>
      </c>
    </row>
    <row r="23" spans="1:11" ht="12" hidden="1" customHeight="1">
      <c r="A23" s="15" t="s">
        <v>49</v>
      </c>
      <c r="B23" s="15" t="s">
        <v>38</v>
      </c>
      <c r="C23" s="15" t="s">
        <v>75</v>
      </c>
      <c r="D23" s="15" t="s">
        <v>11</v>
      </c>
      <c r="E23" s="16">
        <v>110339</v>
      </c>
      <c r="F23" s="15" t="s">
        <v>1424</v>
      </c>
      <c r="G23" s="15" t="s">
        <v>1425</v>
      </c>
      <c r="H23" s="15" t="s">
        <v>1426</v>
      </c>
      <c r="I23" s="16">
        <v>34.068697</v>
      </c>
      <c r="J23" s="16">
        <v>42.404384999999998</v>
      </c>
      <c r="K23" s="15" t="s">
        <v>1364</v>
      </c>
    </row>
    <row r="24" spans="1:11" ht="12" hidden="1" customHeight="1">
      <c r="A24" s="15" t="s">
        <v>49</v>
      </c>
      <c r="B24" s="15" t="s">
        <v>38</v>
      </c>
      <c r="C24" s="15" t="s">
        <v>75</v>
      </c>
      <c r="D24" s="15" t="s">
        <v>11</v>
      </c>
      <c r="E24" s="16">
        <v>110340</v>
      </c>
      <c r="F24" s="15" t="s">
        <v>1427</v>
      </c>
      <c r="G24" s="15" t="s">
        <v>1428</v>
      </c>
      <c r="H24" s="15" t="s">
        <v>1429</v>
      </c>
      <c r="I24" s="16">
        <v>34.065240000000003</v>
      </c>
      <c r="J24" s="16">
        <v>42.408788000000001</v>
      </c>
      <c r="K24" s="15" t="s">
        <v>1364</v>
      </c>
    </row>
    <row r="25" spans="1:11" ht="12" hidden="1" customHeight="1">
      <c r="A25" s="15" t="s">
        <v>49</v>
      </c>
      <c r="B25" s="15" t="s">
        <v>38</v>
      </c>
      <c r="C25" s="15" t="s">
        <v>77</v>
      </c>
      <c r="D25" s="15" t="s">
        <v>10</v>
      </c>
      <c r="E25" s="16">
        <v>110348</v>
      </c>
      <c r="F25" s="15" t="s">
        <v>1430</v>
      </c>
      <c r="G25" s="15" t="s">
        <v>1431</v>
      </c>
      <c r="H25" s="15" t="s">
        <v>1432</v>
      </c>
      <c r="I25" s="16">
        <v>34.021230000000003</v>
      </c>
      <c r="J25" s="16">
        <v>42.476101</v>
      </c>
      <c r="K25" s="15" t="s">
        <v>1364</v>
      </c>
    </row>
    <row r="26" spans="1:11" ht="12" hidden="1" customHeight="1">
      <c r="A26" s="15" t="s">
        <v>49</v>
      </c>
      <c r="B26" s="15" t="s">
        <v>38</v>
      </c>
      <c r="C26" s="15" t="s">
        <v>77</v>
      </c>
      <c r="D26" s="15" t="s">
        <v>10</v>
      </c>
      <c r="E26" s="16">
        <v>110353</v>
      </c>
      <c r="F26" s="15" t="s">
        <v>1433</v>
      </c>
      <c r="G26" s="15" t="s">
        <v>1434</v>
      </c>
      <c r="H26" s="15" t="s">
        <v>1435</v>
      </c>
      <c r="I26" s="16">
        <v>33.665629000000003</v>
      </c>
      <c r="J26" s="16">
        <v>42.847448999999997</v>
      </c>
      <c r="K26" s="15" t="s">
        <v>1364</v>
      </c>
    </row>
    <row r="27" spans="1:11" ht="12" hidden="1" customHeight="1">
      <c r="A27" s="15" t="s">
        <v>49</v>
      </c>
      <c r="B27" s="15" t="s">
        <v>38</v>
      </c>
      <c r="C27" s="15" t="s">
        <v>77</v>
      </c>
      <c r="D27" s="15" t="s">
        <v>10</v>
      </c>
      <c r="E27" s="16">
        <v>110354</v>
      </c>
      <c r="F27" s="15" t="s">
        <v>1436</v>
      </c>
      <c r="G27" s="15" t="s">
        <v>1437</v>
      </c>
      <c r="H27" s="15" t="s">
        <v>1438</v>
      </c>
      <c r="I27" s="16">
        <v>33.639006000000002</v>
      </c>
      <c r="J27" s="16">
        <v>42.830587999999999</v>
      </c>
      <c r="K27" s="15" t="s">
        <v>1364</v>
      </c>
    </row>
    <row r="28" spans="1:11" ht="12" hidden="1" customHeight="1">
      <c r="A28" s="15" t="s">
        <v>49</v>
      </c>
      <c r="B28" s="15" t="s">
        <v>38</v>
      </c>
      <c r="C28" s="15" t="s">
        <v>77</v>
      </c>
      <c r="D28" s="15" t="s">
        <v>10</v>
      </c>
      <c r="E28" s="16">
        <v>110343</v>
      </c>
      <c r="F28" s="15" t="s">
        <v>1439</v>
      </c>
      <c r="G28" s="15" t="s">
        <v>1440</v>
      </c>
      <c r="H28" s="15" t="s">
        <v>1441</v>
      </c>
      <c r="I28" s="16">
        <v>33.635724000000003</v>
      </c>
      <c r="J28" s="16">
        <v>42.841822999999998</v>
      </c>
      <c r="K28" s="15" t="s">
        <v>1364</v>
      </c>
    </row>
    <row r="29" spans="1:11" ht="12" hidden="1" customHeight="1">
      <c r="A29" s="15" t="s">
        <v>49</v>
      </c>
      <c r="B29" s="15" t="s">
        <v>38</v>
      </c>
      <c r="C29" s="15" t="s">
        <v>77</v>
      </c>
      <c r="D29" s="15" t="s">
        <v>10</v>
      </c>
      <c r="E29" s="16">
        <v>110344</v>
      </c>
      <c r="F29" s="15" t="s">
        <v>1442</v>
      </c>
      <c r="G29" s="15" t="s">
        <v>1443</v>
      </c>
      <c r="H29" s="15" t="s">
        <v>1444</v>
      </c>
      <c r="I29" s="16">
        <v>33.781981999999999</v>
      </c>
      <c r="J29" s="16">
        <v>42.732874000000002</v>
      </c>
      <c r="K29" s="15" t="s">
        <v>1364</v>
      </c>
    </row>
    <row r="30" spans="1:11" ht="12" hidden="1" customHeight="1">
      <c r="A30" s="15" t="s">
        <v>49</v>
      </c>
      <c r="B30" s="15" t="s">
        <v>38</v>
      </c>
      <c r="C30" s="15" t="s">
        <v>77</v>
      </c>
      <c r="D30" s="15" t="s">
        <v>10</v>
      </c>
      <c r="E30" s="16">
        <v>110357</v>
      </c>
      <c r="F30" s="15" t="s">
        <v>1445</v>
      </c>
      <c r="G30" s="15" t="s">
        <v>1446</v>
      </c>
      <c r="H30" s="15" t="s">
        <v>1447</v>
      </c>
      <c r="I30" s="16">
        <v>33.703783999999999</v>
      </c>
      <c r="J30" s="16">
        <v>42.764259000000003</v>
      </c>
      <c r="K30" s="15" t="s">
        <v>1364</v>
      </c>
    </row>
    <row r="31" spans="1:11" ht="12" hidden="1" customHeight="1">
      <c r="A31" s="15" t="s">
        <v>49</v>
      </c>
      <c r="B31" s="15" t="s">
        <v>38</v>
      </c>
      <c r="C31" s="15" t="s">
        <v>77</v>
      </c>
      <c r="D31" s="15" t="s">
        <v>10</v>
      </c>
      <c r="E31" s="16">
        <v>110358</v>
      </c>
      <c r="F31" s="15" t="s">
        <v>1448</v>
      </c>
      <c r="G31" s="15" t="s">
        <v>1449</v>
      </c>
      <c r="H31" s="15" t="s">
        <v>1450</v>
      </c>
      <c r="I31" s="16">
        <v>33.629925999999998</v>
      </c>
      <c r="J31" s="16">
        <v>42.797578999999999</v>
      </c>
      <c r="K31" s="15" t="s">
        <v>1364</v>
      </c>
    </row>
    <row r="32" spans="1:11" ht="12" hidden="1" customHeight="1">
      <c r="A32" s="15" t="s">
        <v>49</v>
      </c>
      <c r="B32" s="15" t="s">
        <v>38</v>
      </c>
      <c r="C32" s="15" t="s">
        <v>77</v>
      </c>
      <c r="D32" s="15" t="s">
        <v>10</v>
      </c>
      <c r="E32" s="16">
        <v>110342</v>
      </c>
      <c r="F32" s="15" t="s">
        <v>1451</v>
      </c>
      <c r="G32" s="15" t="s">
        <v>1452</v>
      </c>
      <c r="H32" s="15" t="s">
        <v>1453</v>
      </c>
      <c r="I32" s="16">
        <v>33.902137000000003</v>
      </c>
      <c r="J32" s="16">
        <v>42.573295000000002</v>
      </c>
      <c r="K32" s="15" t="s">
        <v>1364</v>
      </c>
    </row>
    <row r="33" spans="1:11" ht="12" hidden="1" customHeight="1">
      <c r="A33" s="15" t="s">
        <v>49</v>
      </c>
      <c r="B33" s="15" t="s">
        <v>38</v>
      </c>
      <c r="C33" s="15" t="s">
        <v>77</v>
      </c>
      <c r="D33" s="15" t="s">
        <v>10</v>
      </c>
      <c r="E33" s="16">
        <v>110345</v>
      </c>
      <c r="F33" s="15" t="s">
        <v>1454</v>
      </c>
      <c r="G33" s="15" t="s">
        <v>1455</v>
      </c>
      <c r="H33" s="15" t="s">
        <v>1456</v>
      </c>
      <c r="I33" s="16">
        <v>33.7057</v>
      </c>
      <c r="J33" s="16">
        <v>42.753416000000001</v>
      </c>
      <c r="K33" s="15" t="s">
        <v>1364</v>
      </c>
    </row>
    <row r="34" spans="1:11" ht="12" hidden="1" customHeight="1">
      <c r="A34" s="15" t="s">
        <v>49</v>
      </c>
      <c r="B34" s="15" t="s">
        <v>38</v>
      </c>
      <c r="C34" s="15" t="s">
        <v>77</v>
      </c>
      <c r="D34" s="15" t="s">
        <v>10</v>
      </c>
      <c r="E34" s="16">
        <v>110347</v>
      </c>
      <c r="F34" s="15" t="s">
        <v>1457</v>
      </c>
      <c r="G34" s="15" t="s">
        <v>1458</v>
      </c>
      <c r="H34" s="15" t="s">
        <v>1459</v>
      </c>
      <c r="I34" s="16">
        <v>33.746754000000003</v>
      </c>
      <c r="J34" s="16">
        <v>42.745072999999998</v>
      </c>
      <c r="K34" s="15" t="s">
        <v>1364</v>
      </c>
    </row>
    <row r="35" spans="1:11" ht="12" hidden="1" customHeight="1">
      <c r="A35" s="15" t="s">
        <v>49</v>
      </c>
      <c r="B35" s="15" t="s">
        <v>38</v>
      </c>
      <c r="C35" s="15" t="s">
        <v>77</v>
      </c>
      <c r="D35" s="15" t="s">
        <v>10</v>
      </c>
      <c r="E35" s="16">
        <v>110346</v>
      </c>
      <c r="F35" s="15" t="s">
        <v>1460</v>
      </c>
      <c r="G35" s="15" t="s">
        <v>1461</v>
      </c>
      <c r="H35" s="15" t="s">
        <v>1462</v>
      </c>
      <c r="I35" s="16">
        <v>33.732866000000001</v>
      </c>
      <c r="J35" s="16">
        <v>42.716144</v>
      </c>
      <c r="K35" s="15" t="s">
        <v>1364</v>
      </c>
    </row>
    <row r="36" spans="1:11" ht="12" hidden="1" customHeight="1">
      <c r="A36" s="15" t="s">
        <v>49</v>
      </c>
      <c r="B36" s="15" t="s">
        <v>38</v>
      </c>
      <c r="C36" s="15" t="s">
        <v>77</v>
      </c>
      <c r="D36" s="15" t="s">
        <v>10</v>
      </c>
      <c r="E36" s="16">
        <v>110349</v>
      </c>
      <c r="F36" s="15" t="s">
        <v>1463</v>
      </c>
      <c r="G36" s="15" t="s">
        <v>1464</v>
      </c>
      <c r="H36" s="15" t="s">
        <v>1465</v>
      </c>
      <c r="I36" s="16">
        <v>33.544415999999998</v>
      </c>
      <c r="J36" s="16">
        <v>43.004027999999998</v>
      </c>
      <c r="K36" s="15" t="s">
        <v>1364</v>
      </c>
    </row>
    <row r="37" spans="1:11" ht="12" hidden="1" customHeight="1">
      <c r="A37" s="15" t="s">
        <v>49</v>
      </c>
      <c r="B37" s="15" t="s">
        <v>38</v>
      </c>
      <c r="C37" s="15" t="s">
        <v>77</v>
      </c>
      <c r="D37" s="15" t="s">
        <v>10</v>
      </c>
      <c r="E37" s="16">
        <v>110355</v>
      </c>
      <c r="F37" s="15" t="s">
        <v>1466</v>
      </c>
      <c r="G37" s="15" t="s">
        <v>1467</v>
      </c>
      <c r="H37" s="15" t="s">
        <v>1468</v>
      </c>
      <c r="I37" s="16">
        <v>33.722447000000003</v>
      </c>
      <c r="J37" s="16">
        <v>42.712102000000002</v>
      </c>
      <c r="K37" s="15" t="s">
        <v>1364</v>
      </c>
    </row>
    <row r="38" spans="1:11" ht="12" hidden="1" customHeight="1">
      <c r="A38" s="15" t="s">
        <v>49</v>
      </c>
      <c r="B38" s="15" t="s">
        <v>38</v>
      </c>
      <c r="C38" s="15" t="s">
        <v>77</v>
      </c>
      <c r="D38" s="15" t="s">
        <v>10</v>
      </c>
      <c r="E38" s="16">
        <v>110356</v>
      </c>
      <c r="F38" s="15" t="s">
        <v>1469</v>
      </c>
      <c r="G38" s="15" t="s">
        <v>1470</v>
      </c>
      <c r="H38" s="15" t="s">
        <v>1471</v>
      </c>
      <c r="I38" s="16">
        <v>33.656106999999999</v>
      </c>
      <c r="J38" s="16">
        <v>42.803928999999997</v>
      </c>
      <c r="K38" s="15" t="s">
        <v>1364</v>
      </c>
    </row>
    <row r="39" spans="1:11" ht="12" hidden="1" customHeight="1">
      <c r="A39" s="15" t="s">
        <v>49</v>
      </c>
      <c r="B39" s="15" t="s">
        <v>38</v>
      </c>
      <c r="C39" s="15" t="s">
        <v>77</v>
      </c>
      <c r="D39" s="15" t="s">
        <v>10</v>
      </c>
      <c r="E39" s="16">
        <v>110350</v>
      </c>
      <c r="F39" s="15" t="s">
        <v>1472</v>
      </c>
      <c r="G39" s="15" t="s">
        <v>1473</v>
      </c>
      <c r="H39" s="15" t="s">
        <v>1474</v>
      </c>
      <c r="I39" s="16">
        <v>33.703645000000002</v>
      </c>
      <c r="J39" s="16">
        <v>42.792140000000003</v>
      </c>
      <c r="K39" s="15" t="s">
        <v>1364</v>
      </c>
    </row>
    <row r="40" spans="1:11" ht="12" hidden="1" customHeight="1">
      <c r="A40" s="15" t="s">
        <v>49</v>
      </c>
      <c r="B40" s="15" t="s">
        <v>38</v>
      </c>
      <c r="C40" s="15" t="s">
        <v>77</v>
      </c>
      <c r="D40" s="15" t="s">
        <v>10</v>
      </c>
      <c r="E40" s="16">
        <v>110352</v>
      </c>
      <c r="F40" s="15" t="s">
        <v>1475</v>
      </c>
      <c r="G40" s="15" t="s">
        <v>1476</v>
      </c>
      <c r="H40" s="15" t="s">
        <v>1477</v>
      </c>
      <c r="I40" s="16">
        <v>33.704428999999998</v>
      </c>
      <c r="J40" s="16">
        <v>42.771718</v>
      </c>
      <c r="K40" s="15" t="s">
        <v>1364</v>
      </c>
    </row>
    <row r="41" spans="1:11" ht="12" hidden="1" customHeight="1">
      <c r="A41" s="15" t="s">
        <v>49</v>
      </c>
      <c r="B41" s="15" t="s">
        <v>38</v>
      </c>
      <c r="C41" s="15" t="s">
        <v>77</v>
      </c>
      <c r="D41" s="15" t="s">
        <v>10</v>
      </c>
      <c r="E41" s="16">
        <v>110351</v>
      </c>
      <c r="F41" s="15" t="s">
        <v>1478</v>
      </c>
      <c r="G41" s="15" t="s">
        <v>1479</v>
      </c>
      <c r="H41" s="15" t="s">
        <v>1480</v>
      </c>
      <c r="I41" s="16">
        <v>33.662678</v>
      </c>
      <c r="J41" s="16">
        <v>42.797350000000002</v>
      </c>
      <c r="K41" s="15" t="s">
        <v>1364</v>
      </c>
    </row>
    <row r="42" spans="1:11" ht="12" hidden="1" customHeight="1">
      <c r="A42" s="15" t="s">
        <v>49</v>
      </c>
      <c r="B42" s="15" t="s">
        <v>38</v>
      </c>
      <c r="C42" s="15" t="s">
        <v>83</v>
      </c>
      <c r="D42" s="15" t="s">
        <v>81</v>
      </c>
      <c r="E42" s="16">
        <v>110360</v>
      </c>
      <c r="F42" s="15" t="s">
        <v>1481</v>
      </c>
      <c r="G42" s="15" t="s">
        <v>1482</v>
      </c>
      <c r="H42" s="15" t="s">
        <v>1483</v>
      </c>
      <c r="I42" s="16">
        <v>33.378565000000002</v>
      </c>
      <c r="J42" s="16">
        <v>43.532009000000002</v>
      </c>
      <c r="K42" s="15" t="s">
        <v>1364</v>
      </c>
    </row>
    <row r="43" spans="1:11" ht="12" hidden="1" customHeight="1">
      <c r="A43" s="15" t="s">
        <v>49</v>
      </c>
      <c r="B43" s="15" t="s">
        <v>38</v>
      </c>
      <c r="C43" s="15" t="s">
        <v>83</v>
      </c>
      <c r="D43" s="15" t="s">
        <v>81</v>
      </c>
      <c r="E43" s="16">
        <v>110359</v>
      </c>
      <c r="F43" s="15" t="s">
        <v>1484</v>
      </c>
      <c r="G43" s="15" t="s">
        <v>1485</v>
      </c>
      <c r="H43" s="15" t="s">
        <v>1486</v>
      </c>
      <c r="I43" s="16">
        <v>33.383673000000002</v>
      </c>
      <c r="J43" s="16">
        <v>43.526364000000001</v>
      </c>
      <c r="K43" s="15" t="s">
        <v>1364</v>
      </c>
    </row>
    <row r="44" spans="1:11" ht="12" hidden="1" customHeight="1">
      <c r="A44" s="15" t="s">
        <v>50</v>
      </c>
      <c r="B44" s="15" t="s">
        <v>39</v>
      </c>
      <c r="C44" s="15" t="s">
        <v>161</v>
      </c>
      <c r="D44" s="15" t="s">
        <v>1487</v>
      </c>
      <c r="E44" s="16">
        <v>610684</v>
      </c>
      <c r="F44" s="15" t="s">
        <v>1488</v>
      </c>
      <c r="G44" s="15" t="s">
        <v>1489</v>
      </c>
      <c r="H44" s="15" t="s">
        <v>1490</v>
      </c>
      <c r="I44" s="16">
        <v>32.570841000000001</v>
      </c>
      <c r="J44" s="16">
        <v>44.412258000000001</v>
      </c>
      <c r="K44" s="15" t="s">
        <v>1364</v>
      </c>
    </row>
    <row r="45" spans="1:11" ht="12" hidden="1" customHeight="1">
      <c r="A45" s="15" t="s">
        <v>50</v>
      </c>
      <c r="B45" s="15" t="s">
        <v>39</v>
      </c>
      <c r="C45" s="15" t="s">
        <v>161</v>
      </c>
      <c r="D45" s="15" t="s">
        <v>1487</v>
      </c>
      <c r="E45" s="16">
        <v>610693</v>
      </c>
      <c r="F45" s="15" t="s">
        <v>1491</v>
      </c>
      <c r="G45" s="15" t="s">
        <v>1492</v>
      </c>
      <c r="H45" s="15" t="s">
        <v>1493</v>
      </c>
      <c r="I45" s="16">
        <v>32.570920999999998</v>
      </c>
      <c r="J45" s="16">
        <v>44.412439999999997</v>
      </c>
      <c r="K45" s="15" t="s">
        <v>1364</v>
      </c>
    </row>
    <row r="46" spans="1:11" ht="12" hidden="1" customHeight="1">
      <c r="A46" s="15" t="s">
        <v>50</v>
      </c>
      <c r="B46" s="15" t="s">
        <v>39</v>
      </c>
      <c r="C46" s="15" t="s">
        <v>161</v>
      </c>
      <c r="D46" s="15" t="s">
        <v>1487</v>
      </c>
      <c r="E46" s="16">
        <v>610711</v>
      </c>
      <c r="F46" s="15" t="s">
        <v>1494</v>
      </c>
      <c r="G46" s="15" t="s">
        <v>1495</v>
      </c>
      <c r="H46" s="15" t="s">
        <v>1496</v>
      </c>
      <c r="I46" s="16">
        <v>32.552391</v>
      </c>
      <c r="J46" s="16">
        <v>44.572108</v>
      </c>
      <c r="K46" s="15" t="s">
        <v>1364</v>
      </c>
    </row>
    <row r="47" spans="1:11" ht="12" hidden="1" customHeight="1">
      <c r="A47" s="15" t="s">
        <v>50</v>
      </c>
      <c r="B47" s="15" t="s">
        <v>39</v>
      </c>
      <c r="C47" s="15" t="s">
        <v>161</v>
      </c>
      <c r="D47" s="15" t="s">
        <v>1487</v>
      </c>
      <c r="E47" s="16">
        <v>610696</v>
      </c>
      <c r="F47" s="15" t="s">
        <v>1497</v>
      </c>
      <c r="G47" s="15" t="s">
        <v>1498</v>
      </c>
      <c r="H47" s="15" t="s">
        <v>1499</v>
      </c>
      <c r="I47" s="16">
        <v>32.555554000000001</v>
      </c>
      <c r="J47" s="16">
        <v>44.577210000000001</v>
      </c>
      <c r="K47" s="15" t="s">
        <v>1364</v>
      </c>
    </row>
    <row r="48" spans="1:11" ht="12" hidden="1" customHeight="1">
      <c r="A48" s="15" t="s">
        <v>50</v>
      </c>
      <c r="B48" s="15" t="s">
        <v>39</v>
      </c>
      <c r="C48" s="15" t="s">
        <v>161</v>
      </c>
      <c r="D48" s="15" t="s">
        <v>1487</v>
      </c>
      <c r="E48" s="16">
        <v>610648</v>
      </c>
      <c r="F48" s="15" t="s">
        <v>1500</v>
      </c>
      <c r="G48" s="15" t="s">
        <v>1501</v>
      </c>
      <c r="H48" s="15" t="s">
        <v>1502</v>
      </c>
      <c r="I48" s="16">
        <v>32.647792000000003</v>
      </c>
      <c r="J48" s="16">
        <v>44.729221000000003</v>
      </c>
      <c r="K48" s="15" t="s">
        <v>1364</v>
      </c>
    </row>
    <row r="49" spans="1:11" ht="12" hidden="1" customHeight="1">
      <c r="A49" s="15" t="s">
        <v>50</v>
      </c>
      <c r="B49" s="15" t="s">
        <v>39</v>
      </c>
      <c r="C49" s="15" t="s">
        <v>161</v>
      </c>
      <c r="D49" s="15" t="s">
        <v>1487</v>
      </c>
      <c r="E49" s="16">
        <v>610704</v>
      </c>
      <c r="F49" s="15" t="s">
        <v>1503</v>
      </c>
      <c r="G49" s="15" t="s">
        <v>1504</v>
      </c>
      <c r="H49" s="15" t="s">
        <v>1505</v>
      </c>
      <c r="I49" s="16">
        <v>32.407527000000002</v>
      </c>
      <c r="J49" s="16">
        <v>44.302331100000004</v>
      </c>
      <c r="K49" s="15" t="s">
        <v>1364</v>
      </c>
    </row>
    <row r="50" spans="1:11" ht="12" hidden="1" customHeight="1">
      <c r="A50" s="15" t="s">
        <v>50</v>
      </c>
      <c r="B50" s="15" t="s">
        <v>39</v>
      </c>
      <c r="C50" s="15" t="s">
        <v>161</v>
      </c>
      <c r="D50" s="15" t="s">
        <v>1487</v>
      </c>
      <c r="E50" s="16">
        <v>610705</v>
      </c>
      <c r="F50" s="15" t="s">
        <v>1506</v>
      </c>
      <c r="G50" s="15" t="s">
        <v>1507</v>
      </c>
      <c r="H50" s="15" t="s">
        <v>1508</v>
      </c>
      <c r="I50" s="16">
        <v>32.400385</v>
      </c>
      <c r="J50" s="16">
        <v>44.293999599999999</v>
      </c>
      <c r="K50" s="15" t="s">
        <v>1364</v>
      </c>
    </row>
    <row r="51" spans="1:11" ht="12" hidden="1" customHeight="1">
      <c r="A51" s="15" t="s">
        <v>50</v>
      </c>
      <c r="B51" s="15" t="s">
        <v>39</v>
      </c>
      <c r="C51" s="15" t="s">
        <v>161</v>
      </c>
      <c r="D51" s="15" t="s">
        <v>1487</v>
      </c>
      <c r="E51" s="16">
        <v>610706</v>
      </c>
      <c r="F51" s="15" t="s">
        <v>1509</v>
      </c>
      <c r="G51" s="15" t="s">
        <v>1510</v>
      </c>
      <c r="H51" s="15" t="s">
        <v>1511</v>
      </c>
      <c r="I51" s="16">
        <v>32.407344999999999</v>
      </c>
      <c r="J51" s="16">
        <v>44.308546</v>
      </c>
      <c r="K51" s="15" t="s">
        <v>1364</v>
      </c>
    </row>
    <row r="52" spans="1:11" ht="12" hidden="1" customHeight="1">
      <c r="A52" s="15" t="s">
        <v>50</v>
      </c>
      <c r="B52" s="15" t="s">
        <v>39</v>
      </c>
      <c r="C52" s="15" t="s">
        <v>161</v>
      </c>
      <c r="D52" s="15" t="s">
        <v>1487</v>
      </c>
      <c r="E52" s="16">
        <v>610739</v>
      </c>
      <c r="F52" s="15" t="s">
        <v>1512</v>
      </c>
      <c r="G52" s="15" t="s">
        <v>1513</v>
      </c>
      <c r="H52" s="15" t="s">
        <v>1514</v>
      </c>
      <c r="I52" s="16">
        <v>32.590881000000003</v>
      </c>
      <c r="J52" s="16">
        <v>44.448138</v>
      </c>
      <c r="K52" s="15" t="s">
        <v>1364</v>
      </c>
    </row>
    <row r="53" spans="1:11" ht="12" hidden="1" customHeight="1">
      <c r="A53" s="15" t="s">
        <v>50</v>
      </c>
      <c r="B53" s="15" t="s">
        <v>39</v>
      </c>
      <c r="C53" s="15" t="s">
        <v>161</v>
      </c>
      <c r="D53" s="15" t="s">
        <v>1487</v>
      </c>
      <c r="E53" s="16">
        <v>610691</v>
      </c>
      <c r="F53" s="15" t="s">
        <v>1515</v>
      </c>
      <c r="G53" s="15" t="s">
        <v>1516</v>
      </c>
      <c r="H53" s="15" t="s">
        <v>1517</v>
      </c>
      <c r="I53" s="16">
        <v>32.523989999999998</v>
      </c>
      <c r="J53" s="16">
        <v>44.511983999999998</v>
      </c>
      <c r="K53" s="15" t="s">
        <v>1364</v>
      </c>
    </row>
    <row r="54" spans="1:11" ht="12" hidden="1" customHeight="1">
      <c r="A54" s="15" t="s">
        <v>50</v>
      </c>
      <c r="B54" s="15" t="s">
        <v>39</v>
      </c>
      <c r="C54" s="15" t="s">
        <v>161</v>
      </c>
      <c r="D54" s="15" t="s">
        <v>1487</v>
      </c>
      <c r="E54" s="16">
        <v>610681</v>
      </c>
      <c r="F54" s="15" t="s">
        <v>1518</v>
      </c>
      <c r="G54" s="15" t="s">
        <v>1519</v>
      </c>
      <c r="H54" s="15" t="s">
        <v>1520</v>
      </c>
      <c r="I54" s="16">
        <v>32.665875999999997</v>
      </c>
      <c r="J54" s="16">
        <v>44.382986000000002</v>
      </c>
      <c r="K54" s="15" t="s">
        <v>1364</v>
      </c>
    </row>
    <row r="55" spans="1:11" ht="12" hidden="1" customHeight="1">
      <c r="A55" s="15" t="s">
        <v>50</v>
      </c>
      <c r="B55" s="15" t="s">
        <v>39</v>
      </c>
      <c r="C55" s="15" t="s">
        <v>161</v>
      </c>
      <c r="D55" s="15" t="s">
        <v>1487</v>
      </c>
      <c r="E55" s="16">
        <v>610650</v>
      </c>
      <c r="F55" s="15" t="s">
        <v>1521</v>
      </c>
      <c r="G55" s="15" t="s">
        <v>1522</v>
      </c>
      <c r="H55" s="15" t="s">
        <v>1523</v>
      </c>
      <c r="I55" s="16">
        <v>32.670229999999997</v>
      </c>
      <c r="J55" s="16">
        <v>44.501925999999997</v>
      </c>
      <c r="K55" s="15" t="s">
        <v>1364</v>
      </c>
    </row>
    <row r="56" spans="1:11" ht="12" hidden="1" customHeight="1">
      <c r="A56" s="15" t="s">
        <v>50</v>
      </c>
      <c r="B56" s="15" t="s">
        <v>39</v>
      </c>
      <c r="C56" s="15" t="s">
        <v>161</v>
      </c>
      <c r="D56" s="15" t="s">
        <v>1487</v>
      </c>
      <c r="E56" s="16">
        <v>610664</v>
      </c>
      <c r="F56" s="15" t="s">
        <v>1524</v>
      </c>
      <c r="G56" s="15" t="s">
        <v>1525</v>
      </c>
      <c r="H56" s="15" t="s">
        <v>1526</v>
      </c>
      <c r="I56" s="16">
        <v>32.543664</v>
      </c>
      <c r="J56" s="16">
        <v>44.528300000000002</v>
      </c>
      <c r="K56" s="15" t="s">
        <v>1364</v>
      </c>
    </row>
    <row r="57" spans="1:11" ht="12" hidden="1" customHeight="1">
      <c r="A57" s="15" t="s">
        <v>50</v>
      </c>
      <c r="B57" s="15" t="s">
        <v>39</v>
      </c>
      <c r="C57" s="15" t="s">
        <v>161</v>
      </c>
      <c r="D57" s="15" t="s">
        <v>1487</v>
      </c>
      <c r="E57" s="16">
        <v>610651</v>
      </c>
      <c r="F57" s="15" t="s">
        <v>1527</v>
      </c>
      <c r="G57" s="15" t="s">
        <v>1528</v>
      </c>
      <c r="H57" s="15" t="s">
        <v>1529</v>
      </c>
      <c r="I57" s="16">
        <v>32.748379999999997</v>
      </c>
      <c r="J57" s="16">
        <v>44.469177000000002</v>
      </c>
      <c r="K57" s="15" t="s">
        <v>1364</v>
      </c>
    </row>
    <row r="58" spans="1:11" ht="12" hidden="1" customHeight="1">
      <c r="A58" s="15" t="s">
        <v>50</v>
      </c>
      <c r="B58" s="15" t="s">
        <v>39</v>
      </c>
      <c r="C58" s="15" t="s">
        <v>161</v>
      </c>
      <c r="D58" s="15" t="s">
        <v>1487</v>
      </c>
      <c r="E58" s="16">
        <v>610668</v>
      </c>
      <c r="F58" s="15" t="s">
        <v>1530</v>
      </c>
      <c r="G58" s="15" t="s">
        <v>1531</v>
      </c>
      <c r="H58" s="15" t="s">
        <v>1532</v>
      </c>
      <c r="I58" s="16">
        <v>32.551113000000001</v>
      </c>
      <c r="J58" s="16">
        <v>44.519841999999997</v>
      </c>
      <c r="K58" s="15" t="s">
        <v>1364</v>
      </c>
    </row>
    <row r="59" spans="1:11" ht="12" hidden="1" customHeight="1">
      <c r="A59" s="15" t="s">
        <v>50</v>
      </c>
      <c r="B59" s="15" t="s">
        <v>39</v>
      </c>
      <c r="C59" s="15" t="s">
        <v>161</v>
      </c>
      <c r="D59" s="15" t="s">
        <v>1487</v>
      </c>
      <c r="E59" s="16">
        <v>610683</v>
      </c>
      <c r="F59" s="15" t="s">
        <v>1533</v>
      </c>
      <c r="G59" s="15" t="s">
        <v>1534</v>
      </c>
      <c r="H59" s="15" t="s">
        <v>1535</v>
      </c>
      <c r="I59" s="16">
        <v>32.647334999999998</v>
      </c>
      <c r="J59" s="16">
        <v>44.396596000000002</v>
      </c>
      <c r="K59" s="15" t="s">
        <v>1364</v>
      </c>
    </row>
    <row r="60" spans="1:11" ht="12" hidden="1" customHeight="1">
      <c r="A60" s="15" t="s">
        <v>50</v>
      </c>
      <c r="B60" s="15" t="s">
        <v>39</v>
      </c>
      <c r="C60" s="15" t="s">
        <v>161</v>
      </c>
      <c r="D60" s="15" t="s">
        <v>1487</v>
      </c>
      <c r="E60" s="16">
        <v>610682</v>
      </c>
      <c r="F60" s="15" t="s">
        <v>1536</v>
      </c>
      <c r="G60" s="15" t="s">
        <v>1537</v>
      </c>
      <c r="H60" s="15" t="s">
        <v>1538</v>
      </c>
      <c r="I60" s="16">
        <v>32.706395999999998</v>
      </c>
      <c r="J60" s="16">
        <v>44.417040999999998</v>
      </c>
      <c r="K60" s="15" t="s">
        <v>1364</v>
      </c>
    </row>
    <row r="61" spans="1:11" ht="12" hidden="1" customHeight="1">
      <c r="A61" s="15" t="s">
        <v>50</v>
      </c>
      <c r="B61" s="15" t="s">
        <v>39</v>
      </c>
      <c r="C61" s="15" t="s">
        <v>161</v>
      </c>
      <c r="D61" s="15" t="s">
        <v>1487</v>
      </c>
      <c r="E61" s="16">
        <v>610680</v>
      </c>
      <c r="F61" s="15" t="s">
        <v>1539</v>
      </c>
      <c r="G61" s="15" t="s">
        <v>1540</v>
      </c>
      <c r="H61" s="15" t="s">
        <v>1541</v>
      </c>
      <c r="I61" s="16">
        <v>32.692048</v>
      </c>
      <c r="J61" s="16">
        <v>44.411732000000001</v>
      </c>
      <c r="K61" s="15" t="s">
        <v>1364</v>
      </c>
    </row>
    <row r="62" spans="1:11" ht="12" hidden="1" customHeight="1">
      <c r="A62" s="15" t="s">
        <v>50</v>
      </c>
      <c r="B62" s="15" t="s">
        <v>39</v>
      </c>
      <c r="C62" s="15" t="s">
        <v>161</v>
      </c>
      <c r="D62" s="15" t="s">
        <v>1487</v>
      </c>
      <c r="E62" s="16">
        <v>610678</v>
      </c>
      <c r="F62" s="15" t="s">
        <v>1542</v>
      </c>
      <c r="G62" s="15" t="s">
        <v>1543</v>
      </c>
      <c r="H62" s="15" t="s">
        <v>1544</v>
      </c>
      <c r="I62" s="16">
        <v>32.661023</v>
      </c>
      <c r="J62" s="16">
        <v>44.439883000000002</v>
      </c>
      <c r="K62" s="15" t="s">
        <v>1364</v>
      </c>
    </row>
    <row r="63" spans="1:11" ht="12" hidden="1" customHeight="1">
      <c r="A63" s="15" t="s">
        <v>50</v>
      </c>
      <c r="B63" s="15" t="s">
        <v>39</v>
      </c>
      <c r="C63" s="15" t="s">
        <v>161</v>
      </c>
      <c r="D63" s="15" t="s">
        <v>1487</v>
      </c>
      <c r="E63" s="16">
        <v>610726</v>
      </c>
      <c r="F63" s="15" t="s">
        <v>1545</v>
      </c>
      <c r="G63" s="15" t="s">
        <v>1546</v>
      </c>
      <c r="H63" s="15" t="s">
        <v>1547</v>
      </c>
      <c r="I63" s="16">
        <v>32.672488999999999</v>
      </c>
      <c r="J63" s="16">
        <v>44.501421000000001</v>
      </c>
      <c r="K63" s="15" t="s">
        <v>1364</v>
      </c>
    </row>
    <row r="64" spans="1:11" ht="12" hidden="1" customHeight="1">
      <c r="A64" s="15" t="s">
        <v>50</v>
      </c>
      <c r="B64" s="15" t="s">
        <v>39</v>
      </c>
      <c r="C64" s="15" t="s">
        <v>161</v>
      </c>
      <c r="D64" s="15" t="s">
        <v>1487</v>
      </c>
      <c r="E64" s="16">
        <v>610665</v>
      </c>
      <c r="F64" s="15" t="s">
        <v>1548</v>
      </c>
      <c r="G64" s="15" t="s">
        <v>1549</v>
      </c>
      <c r="H64" s="15" t="s">
        <v>1550</v>
      </c>
      <c r="I64" s="16">
        <v>32.545577999999999</v>
      </c>
      <c r="J64" s="16">
        <v>44.567323000000002</v>
      </c>
      <c r="K64" s="15" t="s">
        <v>1364</v>
      </c>
    </row>
    <row r="65" spans="1:11" ht="12" hidden="1" customHeight="1">
      <c r="A65" s="15" t="s">
        <v>50</v>
      </c>
      <c r="B65" s="15" t="s">
        <v>39</v>
      </c>
      <c r="C65" s="15" t="s">
        <v>161</v>
      </c>
      <c r="D65" s="15" t="s">
        <v>1487</v>
      </c>
      <c r="E65" s="16">
        <v>610667</v>
      </c>
      <c r="F65" s="15" t="s">
        <v>1551</v>
      </c>
      <c r="G65" s="15" t="s">
        <v>1552</v>
      </c>
      <c r="H65" s="15" t="s">
        <v>1553</v>
      </c>
      <c r="I65" s="16">
        <v>32.548543000000002</v>
      </c>
      <c r="J65" s="16">
        <v>44.510136000000003</v>
      </c>
      <c r="K65" s="15" t="s">
        <v>1364</v>
      </c>
    </row>
    <row r="66" spans="1:11" ht="12" hidden="1" customHeight="1">
      <c r="A66" s="15" t="s">
        <v>50</v>
      </c>
      <c r="B66" s="15" t="s">
        <v>39</v>
      </c>
      <c r="C66" s="15" t="s">
        <v>161</v>
      </c>
      <c r="D66" s="15" t="s">
        <v>1487</v>
      </c>
      <c r="E66" s="16">
        <v>610752</v>
      </c>
      <c r="F66" s="15" t="s">
        <v>1554</v>
      </c>
      <c r="G66" s="15" t="s">
        <v>1555</v>
      </c>
      <c r="H66" s="15" t="s">
        <v>1556</v>
      </c>
      <c r="I66" s="16">
        <v>32.385800000000003</v>
      </c>
      <c r="J66" s="16">
        <v>44.243899999999996</v>
      </c>
      <c r="K66" s="15" t="s">
        <v>1364</v>
      </c>
    </row>
    <row r="67" spans="1:11" ht="12" hidden="1" customHeight="1">
      <c r="A67" s="15" t="s">
        <v>50</v>
      </c>
      <c r="B67" s="15" t="s">
        <v>39</v>
      </c>
      <c r="C67" s="15" t="s">
        <v>161</v>
      </c>
      <c r="D67" s="15" t="s">
        <v>1487</v>
      </c>
      <c r="E67" s="16">
        <v>610649</v>
      </c>
      <c r="F67" s="15" t="s">
        <v>1557</v>
      </c>
      <c r="G67" s="15" t="s">
        <v>1558</v>
      </c>
      <c r="H67" s="15" t="s">
        <v>1559</v>
      </c>
      <c r="I67" s="16">
        <v>32.751224999999998</v>
      </c>
      <c r="J67" s="16">
        <v>44.612797999999998</v>
      </c>
      <c r="K67" s="15" t="s">
        <v>1364</v>
      </c>
    </row>
    <row r="68" spans="1:11" ht="12" hidden="1" customHeight="1">
      <c r="A68" s="15" t="s">
        <v>50</v>
      </c>
      <c r="B68" s="15" t="s">
        <v>39</v>
      </c>
      <c r="C68" s="15" t="s">
        <v>161</v>
      </c>
      <c r="D68" s="15" t="s">
        <v>1487</v>
      </c>
      <c r="E68" s="16">
        <v>610679</v>
      </c>
      <c r="F68" s="15" t="s">
        <v>1560</v>
      </c>
      <c r="G68" s="15" t="s">
        <v>1561</v>
      </c>
      <c r="H68" s="15" t="s">
        <v>1562</v>
      </c>
      <c r="I68" s="16">
        <v>32.669688000000001</v>
      </c>
      <c r="J68" s="16">
        <v>44.403314999999999</v>
      </c>
      <c r="K68" s="15" t="s">
        <v>1364</v>
      </c>
    </row>
    <row r="69" spans="1:11" ht="12" hidden="1" customHeight="1">
      <c r="A69" s="15" t="s">
        <v>50</v>
      </c>
      <c r="B69" s="15" t="s">
        <v>39</v>
      </c>
      <c r="C69" s="15" t="s">
        <v>161</v>
      </c>
      <c r="D69" s="15" t="s">
        <v>1487</v>
      </c>
      <c r="E69" s="16">
        <v>610634</v>
      </c>
      <c r="F69" s="15" t="s">
        <v>1563</v>
      </c>
      <c r="G69" s="15" t="s">
        <v>1564</v>
      </c>
      <c r="H69" s="15" t="s">
        <v>1565</v>
      </c>
      <c r="I69" s="16">
        <v>32.760148000000001</v>
      </c>
      <c r="J69" s="16">
        <v>44.52899</v>
      </c>
      <c r="K69" s="15" t="s">
        <v>1364</v>
      </c>
    </row>
    <row r="70" spans="1:11" ht="12" hidden="1" customHeight="1">
      <c r="A70" s="15" t="s">
        <v>50</v>
      </c>
      <c r="B70" s="15" t="s">
        <v>39</v>
      </c>
      <c r="C70" s="15" t="s">
        <v>161</v>
      </c>
      <c r="D70" s="15" t="s">
        <v>1487</v>
      </c>
      <c r="E70" s="16">
        <v>610635</v>
      </c>
      <c r="F70" s="15" t="s">
        <v>1566</v>
      </c>
      <c r="G70" s="15" t="s">
        <v>1567</v>
      </c>
      <c r="H70" s="15" t="s">
        <v>1568</v>
      </c>
      <c r="I70" s="16">
        <v>32.777462</v>
      </c>
      <c r="J70" s="16">
        <v>44.518765000000002</v>
      </c>
      <c r="K70" s="15" t="s">
        <v>1364</v>
      </c>
    </row>
    <row r="71" spans="1:11" ht="12" hidden="1" customHeight="1">
      <c r="A71" s="15" t="s">
        <v>50</v>
      </c>
      <c r="B71" s="15" t="s">
        <v>39</v>
      </c>
      <c r="C71" s="15" t="s">
        <v>161</v>
      </c>
      <c r="D71" s="15" t="s">
        <v>1487</v>
      </c>
      <c r="E71" s="16">
        <v>610707</v>
      </c>
      <c r="F71" s="15" t="s">
        <v>1569</v>
      </c>
      <c r="G71" s="15" t="s">
        <v>1570</v>
      </c>
      <c r="H71" s="15" t="s">
        <v>1571</v>
      </c>
      <c r="I71" s="16">
        <v>32.752536999999997</v>
      </c>
      <c r="J71" s="16">
        <v>44.568807</v>
      </c>
      <c r="K71" s="15" t="s">
        <v>1364</v>
      </c>
    </row>
    <row r="72" spans="1:11" ht="12" hidden="1" customHeight="1">
      <c r="A72" s="15" t="s">
        <v>50</v>
      </c>
      <c r="B72" s="15" t="s">
        <v>39</v>
      </c>
      <c r="C72" s="15" t="s">
        <v>161</v>
      </c>
      <c r="D72" s="15" t="s">
        <v>1487</v>
      </c>
      <c r="E72" s="16">
        <v>610694</v>
      </c>
      <c r="F72" s="15" t="s">
        <v>1572</v>
      </c>
      <c r="G72" s="15" t="s">
        <v>1573</v>
      </c>
      <c r="H72" s="15" t="s">
        <v>1574</v>
      </c>
      <c r="I72" s="16">
        <v>32.702762</v>
      </c>
      <c r="J72" s="16">
        <v>44.607641999999998</v>
      </c>
      <c r="K72" s="15" t="s">
        <v>1364</v>
      </c>
    </row>
    <row r="73" spans="1:11" ht="12" hidden="1" customHeight="1">
      <c r="A73" s="15" t="s">
        <v>50</v>
      </c>
      <c r="B73" s="15" t="s">
        <v>39</v>
      </c>
      <c r="C73" s="15" t="s">
        <v>161</v>
      </c>
      <c r="D73" s="15" t="s">
        <v>1487</v>
      </c>
      <c r="E73" s="16">
        <v>610695</v>
      </c>
      <c r="F73" s="15" t="s">
        <v>1575</v>
      </c>
      <c r="G73" s="15" t="s">
        <v>1576</v>
      </c>
      <c r="H73" s="15" t="s">
        <v>1577</v>
      </c>
      <c r="I73" s="16">
        <v>32.750967000000003</v>
      </c>
      <c r="J73" s="16">
        <v>44.597793000000003</v>
      </c>
      <c r="K73" s="15" t="s">
        <v>1364</v>
      </c>
    </row>
    <row r="74" spans="1:11" ht="12" hidden="1" customHeight="1">
      <c r="A74" s="15" t="s">
        <v>50</v>
      </c>
      <c r="B74" s="15" t="s">
        <v>39</v>
      </c>
      <c r="C74" s="15" t="s">
        <v>161</v>
      </c>
      <c r="D74" s="15" t="s">
        <v>1487</v>
      </c>
      <c r="E74" s="16">
        <v>610697</v>
      </c>
      <c r="F74" s="15" t="s">
        <v>1578</v>
      </c>
      <c r="G74" s="15" t="s">
        <v>1579</v>
      </c>
      <c r="H74" s="15" t="s">
        <v>1580</v>
      </c>
      <c r="I74" s="16">
        <v>32.66263</v>
      </c>
      <c r="J74" s="16">
        <v>44.454399000000002</v>
      </c>
      <c r="K74" s="15" t="s">
        <v>1364</v>
      </c>
    </row>
    <row r="75" spans="1:11" ht="12" hidden="1" customHeight="1">
      <c r="A75" s="15" t="s">
        <v>50</v>
      </c>
      <c r="B75" s="15" t="s">
        <v>39</v>
      </c>
      <c r="C75" s="15" t="s">
        <v>161</v>
      </c>
      <c r="D75" s="15" t="s">
        <v>1487</v>
      </c>
      <c r="E75" s="16">
        <v>610666</v>
      </c>
      <c r="F75" s="15" t="s">
        <v>1581</v>
      </c>
      <c r="G75" s="15" t="s">
        <v>1582</v>
      </c>
      <c r="H75" s="15" t="s">
        <v>1583</v>
      </c>
      <c r="I75" s="16">
        <v>32.544811000000003</v>
      </c>
      <c r="J75" s="16">
        <v>44.500360999999998</v>
      </c>
      <c r="K75" s="15" t="s">
        <v>1364</v>
      </c>
    </row>
    <row r="76" spans="1:11" ht="12" hidden="1" customHeight="1">
      <c r="A76" s="15" t="s">
        <v>50</v>
      </c>
      <c r="B76" s="15" t="s">
        <v>39</v>
      </c>
      <c r="C76" s="15" t="s">
        <v>161</v>
      </c>
      <c r="D76" s="15" t="s">
        <v>1487</v>
      </c>
      <c r="E76" s="16">
        <v>610698</v>
      </c>
      <c r="F76" s="15" t="s">
        <v>1584</v>
      </c>
      <c r="G76" s="15" t="s">
        <v>1585</v>
      </c>
      <c r="H76" s="15" t="s">
        <v>1586</v>
      </c>
      <c r="I76" s="16">
        <v>32.555514000000002</v>
      </c>
      <c r="J76" s="16">
        <v>44.561712</v>
      </c>
      <c r="K76" s="15" t="s">
        <v>1364</v>
      </c>
    </row>
    <row r="77" spans="1:11" ht="12" hidden="1" customHeight="1">
      <c r="A77" s="15" t="s">
        <v>50</v>
      </c>
      <c r="B77" s="15" t="s">
        <v>39</v>
      </c>
      <c r="C77" s="15" t="s">
        <v>161</v>
      </c>
      <c r="D77" s="15" t="s">
        <v>1487</v>
      </c>
      <c r="E77" s="16">
        <v>610692</v>
      </c>
      <c r="F77" s="15" t="s">
        <v>1587</v>
      </c>
      <c r="G77" s="15" t="s">
        <v>1588</v>
      </c>
      <c r="H77" s="15" t="s">
        <v>1589</v>
      </c>
      <c r="I77" s="16">
        <v>32.325470000000003</v>
      </c>
      <c r="J77" s="16">
        <v>44.433858000000001</v>
      </c>
      <c r="K77" s="15" t="s">
        <v>1364</v>
      </c>
    </row>
    <row r="78" spans="1:11" ht="12" hidden="1" customHeight="1">
      <c r="A78" s="15" t="s">
        <v>50</v>
      </c>
      <c r="B78" s="15" t="s">
        <v>39</v>
      </c>
      <c r="C78" s="15" t="s">
        <v>164</v>
      </c>
      <c r="D78" s="15" t="s">
        <v>1590</v>
      </c>
      <c r="E78" s="16">
        <v>610721</v>
      </c>
      <c r="F78" s="15" t="s">
        <v>1591</v>
      </c>
      <c r="G78" s="15" t="s">
        <v>1592</v>
      </c>
      <c r="H78" s="15" t="s">
        <v>1593</v>
      </c>
      <c r="I78" s="16">
        <v>32.892868999999997</v>
      </c>
      <c r="J78" s="16">
        <v>44.365875000000003</v>
      </c>
      <c r="K78" s="15" t="s">
        <v>1364</v>
      </c>
    </row>
    <row r="79" spans="1:11" ht="12" hidden="1" customHeight="1">
      <c r="A79" s="15" t="s">
        <v>50</v>
      </c>
      <c r="B79" s="15" t="s">
        <v>39</v>
      </c>
      <c r="C79" s="15" t="s">
        <v>164</v>
      </c>
      <c r="D79" s="15" t="s">
        <v>1590</v>
      </c>
      <c r="E79" s="16">
        <v>610749</v>
      </c>
      <c r="F79" s="15" t="s">
        <v>1594</v>
      </c>
      <c r="G79" s="15" t="s">
        <v>1595</v>
      </c>
      <c r="H79" s="15" t="s">
        <v>1596</v>
      </c>
      <c r="I79" s="16">
        <v>32.819397000000002</v>
      </c>
      <c r="J79" s="16">
        <v>44.230249000000001</v>
      </c>
      <c r="K79" s="15" t="s">
        <v>1364</v>
      </c>
    </row>
    <row r="80" spans="1:11" ht="12" hidden="1" customHeight="1">
      <c r="A80" s="15" t="s">
        <v>50</v>
      </c>
      <c r="B80" s="15" t="s">
        <v>39</v>
      </c>
      <c r="C80" s="15" t="s">
        <v>164</v>
      </c>
      <c r="D80" s="15" t="s">
        <v>1590</v>
      </c>
      <c r="E80" s="16">
        <v>610750</v>
      </c>
      <c r="F80" s="15" t="s">
        <v>1597</v>
      </c>
      <c r="G80" s="15" t="s">
        <v>1598</v>
      </c>
      <c r="H80" s="15" t="s">
        <v>1599</v>
      </c>
      <c r="I80" s="16">
        <v>32.761276000000002</v>
      </c>
      <c r="J80" s="16">
        <v>44.282691999999997</v>
      </c>
      <c r="K80" s="15" t="s">
        <v>1364</v>
      </c>
    </row>
    <row r="81" spans="1:11" ht="12" hidden="1" customHeight="1">
      <c r="A81" s="15" t="s">
        <v>50</v>
      </c>
      <c r="B81" s="15" t="s">
        <v>39</v>
      </c>
      <c r="C81" s="15" t="s">
        <v>164</v>
      </c>
      <c r="D81" s="15" t="s">
        <v>1590</v>
      </c>
      <c r="E81" s="16">
        <v>610647</v>
      </c>
      <c r="F81" s="15" t="s">
        <v>1600</v>
      </c>
      <c r="G81" s="15" t="s">
        <v>1601</v>
      </c>
      <c r="H81" s="15" t="s">
        <v>1602</v>
      </c>
      <c r="I81" s="16">
        <v>32.796736000000003</v>
      </c>
      <c r="J81" s="16">
        <v>44.349972999999999</v>
      </c>
      <c r="K81" s="15" t="s">
        <v>1364</v>
      </c>
    </row>
    <row r="82" spans="1:11" ht="12" hidden="1" customHeight="1">
      <c r="A82" s="15" t="s">
        <v>50</v>
      </c>
      <c r="B82" s="15" t="s">
        <v>39</v>
      </c>
      <c r="C82" s="15" t="s">
        <v>164</v>
      </c>
      <c r="D82" s="15" t="s">
        <v>1590</v>
      </c>
      <c r="E82" s="16">
        <v>610658</v>
      </c>
      <c r="F82" s="15" t="s">
        <v>1603</v>
      </c>
      <c r="G82" s="15" t="s">
        <v>1604</v>
      </c>
      <c r="H82" s="15" t="s">
        <v>1605</v>
      </c>
      <c r="I82" s="16">
        <v>32.541015000000002</v>
      </c>
      <c r="J82" s="16">
        <v>44.329155</v>
      </c>
      <c r="K82" s="15" t="s">
        <v>1364</v>
      </c>
    </row>
    <row r="83" spans="1:11" ht="12" hidden="1" customHeight="1">
      <c r="A83" s="15" t="s">
        <v>50</v>
      </c>
      <c r="B83" s="15" t="s">
        <v>39</v>
      </c>
      <c r="C83" s="15" t="s">
        <v>164</v>
      </c>
      <c r="D83" s="15" t="s">
        <v>1590</v>
      </c>
      <c r="E83" s="16">
        <v>610709</v>
      </c>
      <c r="F83" s="15" t="s">
        <v>1606</v>
      </c>
      <c r="G83" s="15" t="s">
        <v>1607</v>
      </c>
      <c r="H83" s="15" t="s">
        <v>1608</v>
      </c>
      <c r="I83" s="16">
        <v>32.638618000000001</v>
      </c>
      <c r="J83" s="16">
        <v>44.339357999999997</v>
      </c>
      <c r="K83" s="15" t="s">
        <v>1364</v>
      </c>
    </row>
    <row r="84" spans="1:11" ht="12" hidden="1" customHeight="1">
      <c r="A84" s="15" t="s">
        <v>50</v>
      </c>
      <c r="B84" s="15" t="s">
        <v>39</v>
      </c>
      <c r="C84" s="15" t="s">
        <v>164</v>
      </c>
      <c r="D84" s="15" t="s">
        <v>1590</v>
      </c>
      <c r="E84" s="16">
        <v>610659</v>
      </c>
      <c r="F84" s="15" t="s">
        <v>1609</v>
      </c>
      <c r="G84" s="15" t="s">
        <v>1610</v>
      </c>
      <c r="H84" s="15" t="s">
        <v>1611</v>
      </c>
      <c r="I84" s="16">
        <v>32.530625000000001</v>
      </c>
      <c r="J84" s="16">
        <v>44.359935</v>
      </c>
      <c r="K84" s="15" t="s">
        <v>1364</v>
      </c>
    </row>
    <row r="85" spans="1:11" ht="12" hidden="1" customHeight="1">
      <c r="A85" s="15" t="s">
        <v>50</v>
      </c>
      <c r="B85" s="15" t="s">
        <v>39</v>
      </c>
      <c r="C85" s="15" t="s">
        <v>164</v>
      </c>
      <c r="D85" s="15" t="s">
        <v>1590</v>
      </c>
      <c r="E85" s="16">
        <v>610661</v>
      </c>
      <c r="F85" s="15" t="s">
        <v>1612</v>
      </c>
      <c r="G85" s="15" t="s">
        <v>1613</v>
      </c>
      <c r="H85" s="15" t="s">
        <v>1614</v>
      </c>
      <c r="I85" s="16">
        <v>32.693544000000003</v>
      </c>
      <c r="J85" s="16">
        <v>44.265517000000003</v>
      </c>
      <c r="K85" s="15" t="s">
        <v>1364</v>
      </c>
    </row>
    <row r="86" spans="1:11" ht="12" hidden="1" customHeight="1">
      <c r="A86" s="15" t="s">
        <v>50</v>
      </c>
      <c r="B86" s="15" t="s">
        <v>39</v>
      </c>
      <c r="C86" s="15" t="s">
        <v>164</v>
      </c>
      <c r="D86" s="15" t="s">
        <v>1590</v>
      </c>
      <c r="E86" s="16">
        <v>610663</v>
      </c>
      <c r="F86" s="15" t="s">
        <v>1615</v>
      </c>
      <c r="G86" s="15" t="s">
        <v>1616</v>
      </c>
      <c r="H86" s="15" t="s">
        <v>1617</v>
      </c>
      <c r="I86" s="16">
        <v>32.703935000000001</v>
      </c>
      <c r="J86" s="16">
        <v>44.281072000000002</v>
      </c>
      <c r="K86" s="15" t="s">
        <v>1364</v>
      </c>
    </row>
    <row r="87" spans="1:11" ht="12" hidden="1" customHeight="1">
      <c r="A87" s="15" t="s">
        <v>50</v>
      </c>
      <c r="B87" s="15" t="s">
        <v>39</v>
      </c>
      <c r="C87" s="15" t="s">
        <v>164</v>
      </c>
      <c r="D87" s="15" t="s">
        <v>1590</v>
      </c>
      <c r="E87" s="16">
        <v>610708</v>
      </c>
      <c r="F87" s="15" t="s">
        <v>1618</v>
      </c>
      <c r="G87" s="15" t="s">
        <v>1619</v>
      </c>
      <c r="H87" s="15" t="s">
        <v>1620</v>
      </c>
      <c r="I87" s="16">
        <v>32.782384999999998</v>
      </c>
      <c r="J87" s="16">
        <v>44.295372</v>
      </c>
      <c r="K87" s="15" t="s">
        <v>1364</v>
      </c>
    </row>
    <row r="88" spans="1:11" ht="12" hidden="1" customHeight="1">
      <c r="A88" s="15" t="s">
        <v>50</v>
      </c>
      <c r="B88" s="15" t="s">
        <v>39</v>
      </c>
      <c r="C88" s="15" t="s">
        <v>164</v>
      </c>
      <c r="D88" s="15" t="s">
        <v>1590</v>
      </c>
      <c r="E88" s="16">
        <v>610662</v>
      </c>
      <c r="F88" s="15" t="s">
        <v>1621</v>
      </c>
      <c r="G88" s="15" t="s">
        <v>1622</v>
      </c>
      <c r="H88" s="15" t="s">
        <v>1623</v>
      </c>
      <c r="I88" s="16">
        <v>32.703203000000002</v>
      </c>
      <c r="J88" s="16">
        <v>44.323673999999997</v>
      </c>
      <c r="K88" s="15" t="s">
        <v>1364</v>
      </c>
    </row>
    <row r="89" spans="1:11" ht="12" hidden="1" customHeight="1">
      <c r="A89" s="15" t="s">
        <v>50</v>
      </c>
      <c r="B89" s="15" t="s">
        <v>39</v>
      </c>
      <c r="C89" s="15" t="s">
        <v>164</v>
      </c>
      <c r="D89" s="15" t="s">
        <v>1590</v>
      </c>
      <c r="E89" s="16">
        <v>610718</v>
      </c>
      <c r="F89" s="15" t="s">
        <v>1624</v>
      </c>
      <c r="G89" s="15" t="s">
        <v>1625</v>
      </c>
      <c r="H89" s="15" t="s">
        <v>1626</v>
      </c>
      <c r="I89" s="16">
        <v>32.881619000000001</v>
      </c>
      <c r="J89" s="16">
        <v>44.385384999999999</v>
      </c>
      <c r="K89" s="15" t="s">
        <v>1364</v>
      </c>
    </row>
    <row r="90" spans="1:11" ht="12" hidden="1" customHeight="1">
      <c r="A90" s="15" t="s">
        <v>50</v>
      </c>
      <c r="B90" s="15" t="s">
        <v>39</v>
      </c>
      <c r="C90" s="15" t="s">
        <v>164</v>
      </c>
      <c r="D90" s="15" t="s">
        <v>1590</v>
      </c>
      <c r="E90" s="16">
        <v>610734</v>
      </c>
      <c r="F90" s="15" t="s">
        <v>1627</v>
      </c>
      <c r="G90" s="15" t="s">
        <v>1628</v>
      </c>
      <c r="H90" s="15" t="s">
        <v>1629</v>
      </c>
      <c r="I90" s="16">
        <v>32.787675999999998</v>
      </c>
      <c r="J90" s="16">
        <v>44.277970000000003</v>
      </c>
      <c r="K90" s="15" t="s">
        <v>1364</v>
      </c>
    </row>
    <row r="91" spans="1:11" ht="12" hidden="1" customHeight="1">
      <c r="A91" s="15" t="s">
        <v>50</v>
      </c>
      <c r="B91" s="15" t="s">
        <v>39</v>
      </c>
      <c r="C91" s="15" t="s">
        <v>164</v>
      </c>
      <c r="D91" s="15" t="s">
        <v>1590</v>
      </c>
      <c r="E91" s="16">
        <v>610751</v>
      </c>
      <c r="F91" s="15" t="s">
        <v>1630</v>
      </c>
      <c r="G91" s="15" t="s">
        <v>1631</v>
      </c>
      <c r="H91" s="15" t="s">
        <v>1632</v>
      </c>
      <c r="I91" s="16">
        <v>32.778253999999997</v>
      </c>
      <c r="J91" s="16">
        <v>44.288640000000001</v>
      </c>
      <c r="K91" s="15" t="s">
        <v>1364</v>
      </c>
    </row>
    <row r="92" spans="1:11" ht="12" hidden="1" customHeight="1">
      <c r="A92" s="15" t="s">
        <v>50</v>
      </c>
      <c r="B92" s="15" t="s">
        <v>39</v>
      </c>
      <c r="C92" s="15" t="s">
        <v>164</v>
      </c>
      <c r="D92" s="15" t="s">
        <v>1590</v>
      </c>
      <c r="E92" s="16">
        <v>610717</v>
      </c>
      <c r="F92" s="15" t="s">
        <v>1633</v>
      </c>
      <c r="G92" s="15" t="s">
        <v>1634</v>
      </c>
      <c r="H92" s="15" t="s">
        <v>1635</v>
      </c>
      <c r="I92" s="16">
        <v>32.888444</v>
      </c>
      <c r="J92" s="16">
        <v>44.362323000000004</v>
      </c>
      <c r="K92" s="15" t="s">
        <v>1364</v>
      </c>
    </row>
    <row r="93" spans="1:11" ht="12" hidden="1" customHeight="1">
      <c r="A93" s="15" t="s">
        <v>50</v>
      </c>
      <c r="B93" s="15" t="s">
        <v>39</v>
      </c>
      <c r="C93" s="15" t="s">
        <v>164</v>
      </c>
      <c r="D93" s="15" t="s">
        <v>1590</v>
      </c>
      <c r="E93" s="16">
        <v>610733</v>
      </c>
      <c r="F93" s="15" t="s">
        <v>1636</v>
      </c>
      <c r="G93" s="15" t="s">
        <v>1637</v>
      </c>
      <c r="H93" s="15" t="s">
        <v>1638</v>
      </c>
      <c r="I93" s="16">
        <v>32.728676</v>
      </c>
      <c r="J93" s="16">
        <v>44.270862000000001</v>
      </c>
      <c r="K93" s="15" t="s">
        <v>1364</v>
      </c>
    </row>
    <row r="94" spans="1:11" ht="12" hidden="1" customHeight="1">
      <c r="A94" s="15" t="s">
        <v>50</v>
      </c>
      <c r="B94" s="15" t="s">
        <v>39</v>
      </c>
      <c r="C94" s="15" t="s">
        <v>164</v>
      </c>
      <c r="D94" s="15" t="s">
        <v>1590</v>
      </c>
      <c r="E94" s="16">
        <v>610722</v>
      </c>
      <c r="F94" s="15" t="s">
        <v>1639</v>
      </c>
      <c r="G94" s="15" t="s">
        <v>1640</v>
      </c>
      <c r="H94" s="15" t="s">
        <v>1641</v>
      </c>
      <c r="I94" s="16">
        <v>32.885137999999998</v>
      </c>
      <c r="J94" s="16">
        <v>44.394768999999997</v>
      </c>
      <c r="K94" s="15" t="s">
        <v>1364</v>
      </c>
    </row>
    <row r="95" spans="1:11" ht="12" hidden="1" customHeight="1">
      <c r="A95" s="15" t="s">
        <v>50</v>
      </c>
      <c r="B95" s="15" t="s">
        <v>39</v>
      </c>
      <c r="C95" s="15" t="s">
        <v>164</v>
      </c>
      <c r="D95" s="15" t="s">
        <v>1590</v>
      </c>
      <c r="E95" s="16">
        <v>610747</v>
      </c>
      <c r="F95" s="15" t="s">
        <v>1642</v>
      </c>
      <c r="G95" s="15" t="s">
        <v>1643</v>
      </c>
      <c r="H95" s="15" t="s">
        <v>1644</v>
      </c>
      <c r="I95" s="16">
        <v>32.767944</v>
      </c>
      <c r="J95" s="16">
        <v>44.289192999999997</v>
      </c>
      <c r="K95" s="15" t="s">
        <v>1364</v>
      </c>
    </row>
    <row r="96" spans="1:11" ht="12" hidden="1" customHeight="1">
      <c r="A96" s="15" t="s">
        <v>50</v>
      </c>
      <c r="B96" s="15" t="s">
        <v>39</v>
      </c>
      <c r="C96" s="15" t="s">
        <v>164</v>
      </c>
      <c r="D96" s="15" t="s">
        <v>1590</v>
      </c>
      <c r="E96" s="16">
        <v>610748</v>
      </c>
      <c r="F96" s="15" t="s">
        <v>1645</v>
      </c>
      <c r="G96" s="15" t="s">
        <v>1646</v>
      </c>
      <c r="H96" s="15" t="s">
        <v>1647</v>
      </c>
      <c r="I96" s="16">
        <v>32.766553999999999</v>
      </c>
      <c r="J96" s="16">
        <v>44.288387999999998</v>
      </c>
      <c r="K96" s="15" t="s">
        <v>1364</v>
      </c>
    </row>
    <row r="97" spans="1:11" ht="12" hidden="1" customHeight="1">
      <c r="A97" s="15" t="s">
        <v>50</v>
      </c>
      <c r="B97" s="15" t="s">
        <v>39</v>
      </c>
      <c r="C97" s="15" t="s">
        <v>164</v>
      </c>
      <c r="D97" s="15" t="s">
        <v>1590</v>
      </c>
      <c r="E97" s="16">
        <v>610720</v>
      </c>
      <c r="F97" s="15" t="s">
        <v>1648</v>
      </c>
      <c r="G97" s="15" t="s">
        <v>1649</v>
      </c>
      <c r="H97" s="15" t="s">
        <v>1650</v>
      </c>
      <c r="I97" s="16">
        <v>32.879272</v>
      </c>
      <c r="J97" s="16">
        <v>44.382123</v>
      </c>
      <c r="K97" s="15" t="s">
        <v>1364</v>
      </c>
    </row>
    <row r="98" spans="1:11" ht="12" hidden="1" customHeight="1">
      <c r="A98" s="15" t="s">
        <v>50</v>
      </c>
      <c r="B98" s="15" t="s">
        <v>39</v>
      </c>
      <c r="C98" s="15" t="s">
        <v>164</v>
      </c>
      <c r="D98" s="15" t="s">
        <v>1590</v>
      </c>
      <c r="E98" s="16">
        <v>610723</v>
      </c>
      <c r="F98" s="15" t="s">
        <v>1651</v>
      </c>
      <c r="G98" s="15" t="s">
        <v>1652</v>
      </c>
      <c r="H98" s="15" t="s">
        <v>1653</v>
      </c>
      <c r="I98" s="16">
        <v>32.885289</v>
      </c>
      <c r="J98" s="16">
        <v>44.342702000000003</v>
      </c>
      <c r="K98" s="15" t="s">
        <v>1364</v>
      </c>
    </row>
    <row r="99" spans="1:11" ht="12" hidden="1" customHeight="1">
      <c r="A99" s="15" t="s">
        <v>50</v>
      </c>
      <c r="B99" s="15" t="s">
        <v>39</v>
      </c>
      <c r="C99" s="15" t="s">
        <v>164</v>
      </c>
      <c r="D99" s="15" t="s">
        <v>1590</v>
      </c>
      <c r="E99" s="16">
        <v>610657</v>
      </c>
      <c r="F99" s="15" t="s">
        <v>1654</v>
      </c>
      <c r="G99" s="15" t="s">
        <v>1655</v>
      </c>
      <c r="H99" s="15" t="s">
        <v>1656</v>
      </c>
      <c r="I99" s="16">
        <v>32.525792000000003</v>
      </c>
      <c r="J99" s="16">
        <v>44.356639000000001</v>
      </c>
      <c r="K99" s="15" t="s">
        <v>1364</v>
      </c>
    </row>
    <row r="100" spans="1:11" ht="12" hidden="1" customHeight="1">
      <c r="A100" s="15" t="s">
        <v>50</v>
      </c>
      <c r="B100" s="15" t="s">
        <v>39</v>
      </c>
      <c r="C100" s="15" t="s">
        <v>164</v>
      </c>
      <c r="D100" s="15" t="s">
        <v>1590</v>
      </c>
      <c r="E100" s="16">
        <v>610746</v>
      </c>
      <c r="F100" s="15" t="s">
        <v>1657</v>
      </c>
      <c r="G100" s="15" t="s">
        <v>1658</v>
      </c>
      <c r="H100" s="15" t="s">
        <v>1659</v>
      </c>
      <c r="I100" s="16">
        <v>32.455832000000001</v>
      </c>
      <c r="J100" s="16">
        <v>44.165000999999997</v>
      </c>
      <c r="K100" s="15" t="s">
        <v>1364</v>
      </c>
    </row>
    <row r="101" spans="1:11" ht="12" hidden="1" customHeight="1">
      <c r="A101" s="15" t="s">
        <v>50</v>
      </c>
      <c r="B101" s="15" t="s">
        <v>39</v>
      </c>
      <c r="C101" s="15" t="s">
        <v>164</v>
      </c>
      <c r="D101" s="15" t="s">
        <v>1590</v>
      </c>
      <c r="E101" s="16">
        <v>610660</v>
      </c>
      <c r="F101" s="15" t="s">
        <v>1660</v>
      </c>
      <c r="G101" s="15" t="s">
        <v>1661</v>
      </c>
      <c r="H101" s="15" t="s">
        <v>1662</v>
      </c>
      <c r="I101" s="16">
        <v>32.516897999999998</v>
      </c>
      <c r="J101" s="16">
        <v>44.370814000000003</v>
      </c>
      <c r="K101" s="15" t="s">
        <v>1364</v>
      </c>
    </row>
    <row r="102" spans="1:11" ht="12" hidden="1" customHeight="1">
      <c r="A102" s="15" t="s">
        <v>50</v>
      </c>
      <c r="B102" s="15" t="s">
        <v>39</v>
      </c>
      <c r="C102" s="15" t="s">
        <v>155</v>
      </c>
      <c r="D102" s="15" t="s">
        <v>153</v>
      </c>
      <c r="E102" s="16">
        <v>610713</v>
      </c>
      <c r="F102" s="15" t="s">
        <v>1663</v>
      </c>
      <c r="G102" s="15" t="s">
        <v>1664</v>
      </c>
      <c r="H102" s="15" t="s">
        <v>1665</v>
      </c>
      <c r="I102" s="16">
        <v>32.399037999999997</v>
      </c>
      <c r="J102" s="16">
        <v>44.731907</v>
      </c>
      <c r="K102" s="15" t="s">
        <v>1364</v>
      </c>
    </row>
    <row r="103" spans="1:11" ht="12" hidden="1" customHeight="1">
      <c r="A103" s="15" t="s">
        <v>50</v>
      </c>
      <c r="B103" s="15" t="s">
        <v>39</v>
      </c>
      <c r="C103" s="15" t="s">
        <v>155</v>
      </c>
      <c r="D103" s="15" t="s">
        <v>153</v>
      </c>
      <c r="E103" s="16">
        <v>610715</v>
      </c>
      <c r="F103" s="15" t="s">
        <v>1666</v>
      </c>
      <c r="G103" s="15" t="s">
        <v>1667</v>
      </c>
      <c r="H103" s="15" t="s">
        <v>1668</v>
      </c>
      <c r="I103" s="16">
        <v>32.381746</v>
      </c>
      <c r="J103" s="16">
        <v>44.536358999999997</v>
      </c>
      <c r="K103" s="15" t="s">
        <v>1364</v>
      </c>
    </row>
    <row r="104" spans="1:11" ht="12" hidden="1" customHeight="1">
      <c r="A104" s="15" t="s">
        <v>50</v>
      </c>
      <c r="B104" s="15" t="s">
        <v>39</v>
      </c>
      <c r="C104" s="15" t="s">
        <v>155</v>
      </c>
      <c r="D104" s="15" t="s">
        <v>153</v>
      </c>
      <c r="E104" s="16">
        <v>610714</v>
      </c>
      <c r="F104" s="15" t="s">
        <v>1669</v>
      </c>
      <c r="G104" s="15" t="s">
        <v>1670</v>
      </c>
      <c r="H104" s="15" t="s">
        <v>1671</v>
      </c>
      <c r="I104" s="16">
        <v>32.324843000000001</v>
      </c>
      <c r="J104" s="16">
        <v>44.668948</v>
      </c>
      <c r="K104" s="15" t="s">
        <v>1364</v>
      </c>
    </row>
    <row r="105" spans="1:11" ht="12" hidden="1" customHeight="1">
      <c r="A105" s="15" t="s">
        <v>50</v>
      </c>
      <c r="B105" s="15" t="s">
        <v>39</v>
      </c>
      <c r="C105" s="15" t="s">
        <v>155</v>
      </c>
      <c r="D105" s="15" t="s">
        <v>153</v>
      </c>
      <c r="E105" s="16">
        <v>610745</v>
      </c>
      <c r="F105" s="15" t="s">
        <v>1672</v>
      </c>
      <c r="G105" s="15" t="s">
        <v>1673</v>
      </c>
      <c r="H105" s="15" t="s">
        <v>1674</v>
      </c>
      <c r="I105" s="16">
        <v>32.614766000000003</v>
      </c>
      <c r="J105" s="16">
        <v>44.614766000000003</v>
      </c>
      <c r="K105" s="15" t="s">
        <v>1364</v>
      </c>
    </row>
    <row r="106" spans="1:11" ht="12" hidden="1" customHeight="1">
      <c r="A106" s="15" t="s">
        <v>50</v>
      </c>
      <c r="B106" s="15" t="s">
        <v>39</v>
      </c>
      <c r="C106" s="15" t="s">
        <v>155</v>
      </c>
      <c r="D106" s="15" t="s">
        <v>153</v>
      </c>
      <c r="E106" s="16">
        <v>610699</v>
      </c>
      <c r="F106" s="15" t="s">
        <v>1675</v>
      </c>
      <c r="G106" s="15" t="s">
        <v>1676</v>
      </c>
      <c r="H106" s="15" t="s">
        <v>1677</v>
      </c>
      <c r="I106" s="16">
        <v>32.392615999999997</v>
      </c>
      <c r="J106" s="16">
        <v>44.540191</v>
      </c>
      <c r="K106" s="15" t="s">
        <v>1364</v>
      </c>
    </row>
    <row r="107" spans="1:11" ht="12" hidden="1" customHeight="1">
      <c r="A107" s="15" t="s">
        <v>50</v>
      </c>
      <c r="B107" s="15" t="s">
        <v>39</v>
      </c>
      <c r="C107" s="15" t="s">
        <v>155</v>
      </c>
      <c r="D107" s="15" t="s">
        <v>153</v>
      </c>
      <c r="E107" s="16">
        <v>610738</v>
      </c>
      <c r="F107" s="15" t="s">
        <v>1678</v>
      </c>
      <c r="G107" s="15" t="s">
        <v>1679</v>
      </c>
      <c r="H107" s="15" t="s">
        <v>1680</v>
      </c>
      <c r="I107" s="16">
        <v>32.323605000000001</v>
      </c>
      <c r="J107" s="16">
        <v>44.924579000000001</v>
      </c>
      <c r="K107" s="15" t="s">
        <v>1364</v>
      </c>
    </row>
    <row r="108" spans="1:11" ht="12" hidden="1" customHeight="1">
      <c r="A108" s="15" t="s">
        <v>50</v>
      </c>
      <c r="B108" s="15" t="s">
        <v>39</v>
      </c>
      <c r="C108" s="15" t="s">
        <v>155</v>
      </c>
      <c r="D108" s="15" t="s">
        <v>153</v>
      </c>
      <c r="E108" s="16">
        <v>610744</v>
      </c>
      <c r="F108" s="15" t="s">
        <v>1681</v>
      </c>
      <c r="G108" s="15" t="s">
        <v>1682</v>
      </c>
      <c r="H108" s="15" t="s">
        <v>1683</v>
      </c>
      <c r="I108" s="16">
        <v>32.360945999999998</v>
      </c>
      <c r="J108" s="16">
        <v>44.638727000000003</v>
      </c>
      <c r="K108" s="15" t="s">
        <v>1364</v>
      </c>
    </row>
    <row r="109" spans="1:11" ht="12" hidden="1" customHeight="1">
      <c r="A109" s="15" t="s">
        <v>50</v>
      </c>
      <c r="B109" s="15" t="s">
        <v>39</v>
      </c>
      <c r="C109" s="15" t="s">
        <v>155</v>
      </c>
      <c r="D109" s="15" t="s">
        <v>153</v>
      </c>
      <c r="E109" s="16">
        <v>610737</v>
      </c>
      <c r="F109" s="15" t="s">
        <v>1684</v>
      </c>
      <c r="G109" s="15" t="s">
        <v>1685</v>
      </c>
      <c r="H109" s="15" t="s">
        <v>1686</v>
      </c>
      <c r="I109" s="16">
        <v>32.355663999999997</v>
      </c>
      <c r="J109" s="16">
        <v>44.813428000000002</v>
      </c>
      <c r="K109" s="15" t="s">
        <v>1364</v>
      </c>
    </row>
    <row r="110" spans="1:11" ht="12" hidden="1" customHeight="1">
      <c r="A110" s="15" t="s">
        <v>50</v>
      </c>
      <c r="B110" s="15" t="s">
        <v>39</v>
      </c>
      <c r="C110" s="15" t="s">
        <v>155</v>
      </c>
      <c r="D110" s="15" t="s">
        <v>153</v>
      </c>
      <c r="E110" s="16">
        <v>610736</v>
      </c>
      <c r="F110" s="15" t="s">
        <v>1687</v>
      </c>
      <c r="G110" s="15" t="s">
        <v>1688</v>
      </c>
      <c r="H110" s="15" t="s">
        <v>1689</v>
      </c>
      <c r="I110" s="16">
        <v>32.416725999999997</v>
      </c>
      <c r="J110" s="16">
        <v>44.684801</v>
      </c>
      <c r="K110" s="15" t="s">
        <v>1364</v>
      </c>
    </row>
    <row r="111" spans="1:11" ht="12" hidden="1" customHeight="1">
      <c r="A111" s="15" t="s">
        <v>50</v>
      </c>
      <c r="B111" s="15" t="s">
        <v>39</v>
      </c>
      <c r="C111" s="15" t="s">
        <v>155</v>
      </c>
      <c r="D111" s="15" t="s">
        <v>153</v>
      </c>
      <c r="E111" s="16">
        <v>610655</v>
      </c>
      <c r="F111" s="15" t="s">
        <v>1690</v>
      </c>
      <c r="G111" s="15" t="s">
        <v>1691</v>
      </c>
      <c r="H111" s="15" t="s">
        <v>1692</v>
      </c>
      <c r="I111" s="16">
        <v>32.398766000000002</v>
      </c>
      <c r="J111" s="16">
        <v>44.527464000000002</v>
      </c>
      <c r="K111" s="15" t="s">
        <v>1364</v>
      </c>
    </row>
    <row r="112" spans="1:11" ht="12" hidden="1" customHeight="1">
      <c r="A112" s="15" t="s">
        <v>50</v>
      </c>
      <c r="B112" s="15" t="s">
        <v>39</v>
      </c>
      <c r="C112" s="15" t="s">
        <v>158</v>
      </c>
      <c r="D112" s="15" t="s">
        <v>156</v>
      </c>
      <c r="E112" s="16">
        <v>610674</v>
      </c>
      <c r="F112" s="15" t="s">
        <v>1693</v>
      </c>
      <c r="G112" s="15" t="s">
        <v>1694</v>
      </c>
      <c r="H112" s="15" t="s">
        <v>1695</v>
      </c>
      <c r="I112" s="16">
        <v>32.538800000000002</v>
      </c>
      <c r="J112" s="16">
        <v>44.457779000000002</v>
      </c>
      <c r="K112" s="15" t="s">
        <v>1364</v>
      </c>
    </row>
    <row r="113" spans="1:11" ht="12" hidden="1" customHeight="1">
      <c r="A113" s="15" t="s">
        <v>50</v>
      </c>
      <c r="B113" s="15" t="s">
        <v>39</v>
      </c>
      <c r="C113" s="15" t="s">
        <v>158</v>
      </c>
      <c r="D113" s="15" t="s">
        <v>156</v>
      </c>
      <c r="E113" s="16">
        <v>610688</v>
      </c>
      <c r="F113" s="15" t="s">
        <v>1696</v>
      </c>
      <c r="G113" s="15" t="s">
        <v>1697</v>
      </c>
      <c r="H113" s="15" t="s">
        <v>1698</v>
      </c>
      <c r="I113" s="16">
        <v>32.466524</v>
      </c>
      <c r="J113" s="16">
        <v>44.356743000000002</v>
      </c>
      <c r="K113" s="15" t="s">
        <v>1364</v>
      </c>
    </row>
    <row r="114" spans="1:11" ht="12" hidden="1" customHeight="1">
      <c r="A114" s="15" t="s">
        <v>50</v>
      </c>
      <c r="B114" s="15" t="s">
        <v>39</v>
      </c>
      <c r="C114" s="15" t="s">
        <v>158</v>
      </c>
      <c r="D114" s="15" t="s">
        <v>156</v>
      </c>
      <c r="E114" s="16">
        <v>610743</v>
      </c>
      <c r="F114" s="15" t="s">
        <v>1699</v>
      </c>
      <c r="G114" s="15" t="s">
        <v>1700</v>
      </c>
      <c r="H114" s="15" t="s">
        <v>1701</v>
      </c>
      <c r="I114" s="16">
        <v>32.456854999999997</v>
      </c>
      <c r="J114" s="16">
        <v>44.395569999999999</v>
      </c>
      <c r="K114" s="15" t="s">
        <v>1364</v>
      </c>
    </row>
    <row r="115" spans="1:11" ht="12" hidden="1" customHeight="1">
      <c r="A115" s="15" t="s">
        <v>50</v>
      </c>
      <c r="B115" s="15" t="s">
        <v>39</v>
      </c>
      <c r="C115" s="15" t="s">
        <v>158</v>
      </c>
      <c r="D115" s="15" t="s">
        <v>156</v>
      </c>
      <c r="E115" s="16">
        <v>610673</v>
      </c>
      <c r="F115" s="15" t="s">
        <v>1702</v>
      </c>
      <c r="G115" s="15" t="s">
        <v>1703</v>
      </c>
      <c r="H115" s="15" t="s">
        <v>1704</v>
      </c>
      <c r="I115" s="16">
        <v>32.489632999999998</v>
      </c>
      <c r="J115" s="16">
        <v>44.319772</v>
      </c>
      <c r="K115" s="15" t="s">
        <v>1364</v>
      </c>
    </row>
    <row r="116" spans="1:11" ht="12" hidden="1" customHeight="1">
      <c r="A116" s="15" t="s">
        <v>50</v>
      </c>
      <c r="B116" s="15" t="s">
        <v>39</v>
      </c>
      <c r="C116" s="15" t="s">
        <v>158</v>
      </c>
      <c r="D116" s="15" t="s">
        <v>156</v>
      </c>
      <c r="E116" s="16">
        <v>610716</v>
      </c>
      <c r="F116" s="15" t="s">
        <v>1705</v>
      </c>
      <c r="G116" s="15" t="s">
        <v>1706</v>
      </c>
      <c r="H116" s="15" t="s">
        <v>1707</v>
      </c>
      <c r="I116" s="16">
        <v>32.440660999999999</v>
      </c>
      <c r="J116" s="16">
        <v>44.472526999999999</v>
      </c>
      <c r="K116" s="15" t="s">
        <v>1364</v>
      </c>
    </row>
    <row r="117" spans="1:11" ht="12" hidden="1" customHeight="1">
      <c r="A117" s="15" t="s">
        <v>50</v>
      </c>
      <c r="B117" s="15" t="s">
        <v>39</v>
      </c>
      <c r="C117" s="15" t="s">
        <v>158</v>
      </c>
      <c r="D117" s="15" t="s">
        <v>156</v>
      </c>
      <c r="E117" s="16">
        <v>610725</v>
      </c>
      <c r="F117" s="15" t="s">
        <v>1708</v>
      </c>
      <c r="G117" s="15" t="s">
        <v>1709</v>
      </c>
      <c r="H117" s="15" t="s">
        <v>1710</v>
      </c>
      <c r="I117" s="16">
        <v>32.438730999999997</v>
      </c>
      <c r="J117" s="16">
        <v>44.448301999999998</v>
      </c>
      <c r="K117" s="15" t="s">
        <v>1364</v>
      </c>
    </row>
    <row r="118" spans="1:11" ht="12" hidden="1" customHeight="1">
      <c r="A118" s="15" t="s">
        <v>50</v>
      </c>
      <c r="B118" s="15" t="s">
        <v>39</v>
      </c>
      <c r="C118" s="15" t="s">
        <v>158</v>
      </c>
      <c r="D118" s="15" t="s">
        <v>156</v>
      </c>
      <c r="E118" s="16">
        <v>610712</v>
      </c>
      <c r="F118" s="15" t="s">
        <v>1711</v>
      </c>
      <c r="G118" s="15" t="s">
        <v>1712</v>
      </c>
      <c r="H118" s="15" t="s">
        <v>1713</v>
      </c>
      <c r="I118" s="16">
        <v>32.422412000000001</v>
      </c>
      <c r="J118" s="16">
        <v>44.410713000000001</v>
      </c>
      <c r="K118" s="15" t="s">
        <v>1364</v>
      </c>
    </row>
    <row r="119" spans="1:11" ht="12" hidden="1" customHeight="1">
      <c r="A119" s="15" t="s">
        <v>50</v>
      </c>
      <c r="B119" s="15" t="s">
        <v>39</v>
      </c>
      <c r="C119" s="15" t="s">
        <v>158</v>
      </c>
      <c r="D119" s="15" t="s">
        <v>156</v>
      </c>
      <c r="E119" s="16">
        <v>610702</v>
      </c>
      <c r="F119" s="15" t="s">
        <v>1714</v>
      </c>
      <c r="G119" s="15" t="s">
        <v>1715</v>
      </c>
      <c r="H119" s="15" t="s">
        <v>1716</v>
      </c>
      <c r="I119" s="16">
        <v>32.232799999999997</v>
      </c>
      <c r="J119" s="16">
        <v>44.355499999999999</v>
      </c>
      <c r="K119" s="15" t="s">
        <v>1364</v>
      </c>
    </row>
    <row r="120" spans="1:11" ht="12" hidden="1" customHeight="1">
      <c r="A120" s="15" t="s">
        <v>50</v>
      </c>
      <c r="B120" s="15" t="s">
        <v>39</v>
      </c>
      <c r="C120" s="15" t="s">
        <v>158</v>
      </c>
      <c r="D120" s="15" t="s">
        <v>156</v>
      </c>
      <c r="E120" s="16">
        <v>610703</v>
      </c>
      <c r="F120" s="15" t="s">
        <v>1717</v>
      </c>
      <c r="G120" s="15" t="s">
        <v>1718</v>
      </c>
      <c r="H120" s="15" t="s">
        <v>1719</v>
      </c>
      <c r="I120" s="16">
        <v>32.2241</v>
      </c>
      <c r="J120" s="16">
        <v>44.344999999999999</v>
      </c>
      <c r="K120" s="15" t="s">
        <v>1364</v>
      </c>
    </row>
    <row r="121" spans="1:11" ht="12" hidden="1" customHeight="1">
      <c r="A121" s="15" t="s">
        <v>50</v>
      </c>
      <c r="B121" s="15" t="s">
        <v>39</v>
      </c>
      <c r="C121" s="15" t="s">
        <v>158</v>
      </c>
      <c r="D121" s="15" t="s">
        <v>156</v>
      </c>
      <c r="E121" s="16">
        <v>610701</v>
      </c>
      <c r="F121" s="15" t="s">
        <v>1720</v>
      </c>
      <c r="G121" s="15" t="s">
        <v>1721</v>
      </c>
      <c r="H121" s="15" t="s">
        <v>1722</v>
      </c>
      <c r="I121" s="16">
        <v>32.220399</v>
      </c>
      <c r="J121" s="16">
        <v>44.366945000000001</v>
      </c>
      <c r="K121" s="15" t="s">
        <v>1364</v>
      </c>
    </row>
    <row r="122" spans="1:11" ht="12" hidden="1" customHeight="1">
      <c r="A122" s="15" t="s">
        <v>50</v>
      </c>
      <c r="B122" s="15" t="s">
        <v>39</v>
      </c>
      <c r="C122" s="15" t="s">
        <v>158</v>
      </c>
      <c r="D122" s="15" t="s">
        <v>156</v>
      </c>
      <c r="E122" s="16">
        <v>610700</v>
      </c>
      <c r="F122" s="15" t="s">
        <v>1723</v>
      </c>
      <c r="G122" s="15" t="s">
        <v>1724</v>
      </c>
      <c r="H122" s="15" t="s">
        <v>1725</v>
      </c>
      <c r="I122" s="16">
        <v>32.210057999999997</v>
      </c>
      <c r="J122" s="16">
        <v>44.371277999999997</v>
      </c>
      <c r="K122" s="15" t="s">
        <v>1364</v>
      </c>
    </row>
    <row r="123" spans="1:11" ht="12" hidden="1" customHeight="1">
      <c r="A123" s="15" t="s">
        <v>50</v>
      </c>
      <c r="B123" s="15" t="s">
        <v>39</v>
      </c>
      <c r="C123" s="15" t="s">
        <v>158</v>
      </c>
      <c r="D123" s="15" t="s">
        <v>156</v>
      </c>
      <c r="E123" s="16">
        <v>610742</v>
      </c>
      <c r="F123" s="15" t="s">
        <v>1726</v>
      </c>
      <c r="G123" s="15" t="s">
        <v>1727</v>
      </c>
      <c r="H123" s="15" t="s">
        <v>1728</v>
      </c>
      <c r="I123" s="16">
        <v>32.222700000000003</v>
      </c>
      <c r="J123" s="16">
        <v>44.364660000000001</v>
      </c>
      <c r="K123" s="15" t="s">
        <v>1364</v>
      </c>
    </row>
    <row r="124" spans="1:11" ht="12" hidden="1" customHeight="1">
      <c r="A124" s="15" t="s">
        <v>50</v>
      </c>
      <c r="B124" s="15" t="s">
        <v>39</v>
      </c>
      <c r="C124" s="15" t="s">
        <v>158</v>
      </c>
      <c r="D124" s="15" t="s">
        <v>156</v>
      </c>
      <c r="E124" s="16">
        <v>610730</v>
      </c>
      <c r="F124" s="15" t="s">
        <v>1729</v>
      </c>
      <c r="G124" s="15" t="s">
        <v>1730</v>
      </c>
      <c r="H124" s="15" t="s">
        <v>1731</v>
      </c>
      <c r="I124" s="16">
        <v>32.420121999999999</v>
      </c>
      <c r="J124" s="16">
        <v>44.493360000000003</v>
      </c>
      <c r="K124" s="15" t="s">
        <v>1364</v>
      </c>
    </row>
    <row r="125" spans="1:11" ht="12" hidden="1" customHeight="1">
      <c r="A125" s="15" t="s">
        <v>50</v>
      </c>
      <c r="B125" s="15" t="s">
        <v>39</v>
      </c>
      <c r="C125" s="15" t="s">
        <v>158</v>
      </c>
      <c r="D125" s="15" t="s">
        <v>156</v>
      </c>
      <c r="E125" s="16">
        <v>610724</v>
      </c>
      <c r="F125" s="15" t="s">
        <v>1732</v>
      </c>
      <c r="G125" s="15" t="s">
        <v>1733</v>
      </c>
      <c r="H125" s="15" t="s">
        <v>1734</v>
      </c>
      <c r="I125" s="16">
        <v>32.432386000000001</v>
      </c>
      <c r="J125" s="16">
        <v>44.319611000000002</v>
      </c>
      <c r="K125" s="15" t="s">
        <v>1364</v>
      </c>
    </row>
    <row r="126" spans="1:11" ht="12" hidden="1" customHeight="1">
      <c r="A126" s="15" t="s">
        <v>50</v>
      </c>
      <c r="B126" s="15" t="s">
        <v>39</v>
      </c>
      <c r="C126" s="15" t="s">
        <v>158</v>
      </c>
      <c r="D126" s="15" t="s">
        <v>156</v>
      </c>
      <c r="E126" s="16">
        <v>610731</v>
      </c>
      <c r="F126" s="15" t="s">
        <v>1735</v>
      </c>
      <c r="G126" s="15" t="s">
        <v>1736</v>
      </c>
      <c r="H126" s="15" t="s">
        <v>1737</v>
      </c>
      <c r="I126" s="16">
        <v>32.407266999999997</v>
      </c>
      <c r="J126" s="16">
        <v>44.488021000000003</v>
      </c>
      <c r="K126" s="15" t="s">
        <v>1364</v>
      </c>
    </row>
    <row r="127" spans="1:11" ht="12" hidden="1" customHeight="1">
      <c r="A127" s="15" t="s">
        <v>50</v>
      </c>
      <c r="B127" s="15" t="s">
        <v>39</v>
      </c>
      <c r="C127" s="15" t="s">
        <v>158</v>
      </c>
      <c r="D127" s="15" t="s">
        <v>156</v>
      </c>
      <c r="E127" s="16">
        <v>610728</v>
      </c>
      <c r="F127" s="15" t="s">
        <v>1738</v>
      </c>
      <c r="G127" s="15" t="s">
        <v>1739</v>
      </c>
      <c r="H127" s="15" t="s">
        <v>1740</v>
      </c>
      <c r="I127" s="16">
        <v>32.569678000000003</v>
      </c>
      <c r="J127" s="16">
        <v>44.366042999999998</v>
      </c>
      <c r="K127" s="15" t="s">
        <v>1364</v>
      </c>
    </row>
    <row r="128" spans="1:11" ht="12" hidden="1" customHeight="1">
      <c r="A128" s="15" t="s">
        <v>50</v>
      </c>
      <c r="B128" s="15" t="s">
        <v>39</v>
      </c>
      <c r="C128" s="15" t="s">
        <v>158</v>
      </c>
      <c r="D128" s="15" t="s">
        <v>156</v>
      </c>
      <c r="E128" s="16">
        <v>610710</v>
      </c>
      <c r="F128" s="15" t="s">
        <v>1741</v>
      </c>
      <c r="G128" s="15" t="s">
        <v>1742</v>
      </c>
      <c r="H128" s="15" t="s">
        <v>1743</v>
      </c>
      <c r="I128" s="16">
        <v>32.473602</v>
      </c>
      <c r="J128" s="16">
        <v>44.401822000000003</v>
      </c>
      <c r="K128" s="15" t="s">
        <v>1364</v>
      </c>
    </row>
    <row r="129" spans="1:11" ht="12" hidden="1" customHeight="1">
      <c r="A129" s="15" t="s">
        <v>50</v>
      </c>
      <c r="B129" s="15" t="s">
        <v>39</v>
      </c>
      <c r="C129" s="15" t="s">
        <v>158</v>
      </c>
      <c r="D129" s="15" t="s">
        <v>156</v>
      </c>
      <c r="E129" s="16">
        <v>610671</v>
      </c>
      <c r="F129" s="15" t="s">
        <v>1744</v>
      </c>
      <c r="G129" s="15" t="s">
        <v>1745</v>
      </c>
      <c r="H129" s="15" t="s">
        <v>1746</v>
      </c>
      <c r="I129" s="16">
        <v>32.540439999999997</v>
      </c>
      <c r="J129" s="16">
        <v>44.308112999999999</v>
      </c>
      <c r="K129" s="15" t="s">
        <v>1364</v>
      </c>
    </row>
    <row r="130" spans="1:11" ht="12" hidden="1" customHeight="1">
      <c r="A130" s="15" t="s">
        <v>50</v>
      </c>
      <c r="B130" s="15" t="s">
        <v>39</v>
      </c>
      <c r="C130" s="15" t="s">
        <v>158</v>
      </c>
      <c r="D130" s="15" t="s">
        <v>156</v>
      </c>
      <c r="E130" s="16">
        <v>610654</v>
      </c>
      <c r="F130" s="15" t="s">
        <v>1747</v>
      </c>
      <c r="G130" s="15" t="s">
        <v>1748</v>
      </c>
      <c r="H130" s="15" t="s">
        <v>1749</v>
      </c>
      <c r="I130" s="16">
        <v>32.484622000000002</v>
      </c>
      <c r="J130" s="16">
        <v>44.490557000000003</v>
      </c>
      <c r="K130" s="15" t="s">
        <v>1364</v>
      </c>
    </row>
    <row r="131" spans="1:11" ht="12" hidden="1" customHeight="1">
      <c r="A131" s="15" t="s">
        <v>50</v>
      </c>
      <c r="B131" s="15" t="s">
        <v>39</v>
      </c>
      <c r="C131" s="15" t="s">
        <v>158</v>
      </c>
      <c r="D131" s="15" t="s">
        <v>156</v>
      </c>
      <c r="E131" s="16">
        <v>610670</v>
      </c>
      <c r="F131" s="15" t="s">
        <v>1750</v>
      </c>
      <c r="G131" s="15" t="s">
        <v>1751</v>
      </c>
      <c r="H131" s="15" t="s">
        <v>1752</v>
      </c>
      <c r="I131" s="16">
        <v>32.500673999999997</v>
      </c>
      <c r="J131" s="16">
        <v>44.315052999999999</v>
      </c>
      <c r="K131" s="15" t="s">
        <v>1364</v>
      </c>
    </row>
    <row r="132" spans="1:11" ht="12" hidden="1" customHeight="1">
      <c r="A132" s="15" t="s">
        <v>50</v>
      </c>
      <c r="B132" s="15" t="s">
        <v>39</v>
      </c>
      <c r="C132" s="15" t="s">
        <v>158</v>
      </c>
      <c r="D132" s="15" t="s">
        <v>156</v>
      </c>
      <c r="E132" s="16">
        <v>610729</v>
      </c>
      <c r="F132" s="15" t="s">
        <v>1753</v>
      </c>
      <c r="G132" s="15" t="s">
        <v>1754</v>
      </c>
      <c r="H132" s="15" t="s">
        <v>1755</v>
      </c>
      <c r="I132" s="16">
        <v>32.455216999999998</v>
      </c>
      <c r="J132" s="16">
        <v>44.448732999999997</v>
      </c>
      <c r="K132" s="15" t="s">
        <v>1364</v>
      </c>
    </row>
    <row r="133" spans="1:11" ht="12" hidden="1" customHeight="1">
      <c r="A133" s="15" t="s">
        <v>50</v>
      </c>
      <c r="B133" s="15" t="s">
        <v>39</v>
      </c>
      <c r="C133" s="15" t="s">
        <v>158</v>
      </c>
      <c r="D133" s="15" t="s">
        <v>156</v>
      </c>
      <c r="E133" s="16">
        <v>610675</v>
      </c>
      <c r="F133" s="15" t="s">
        <v>1756</v>
      </c>
      <c r="G133" s="15" t="s">
        <v>1757</v>
      </c>
      <c r="H133" s="15" t="s">
        <v>1758</v>
      </c>
      <c r="I133" s="16">
        <v>32.490887999999998</v>
      </c>
      <c r="J133" s="16">
        <v>44.450150000000001</v>
      </c>
      <c r="K133" s="15" t="s">
        <v>1364</v>
      </c>
    </row>
    <row r="134" spans="1:11" ht="12" hidden="1" customHeight="1">
      <c r="A134" s="15" t="s">
        <v>50</v>
      </c>
      <c r="B134" s="15" t="s">
        <v>39</v>
      </c>
      <c r="C134" s="15" t="s">
        <v>158</v>
      </c>
      <c r="D134" s="15" t="s">
        <v>156</v>
      </c>
      <c r="E134" s="16">
        <v>610676</v>
      </c>
      <c r="F134" s="15" t="s">
        <v>1759</v>
      </c>
      <c r="G134" s="15" t="s">
        <v>1760</v>
      </c>
      <c r="H134" s="15" t="s">
        <v>1761</v>
      </c>
      <c r="I134" s="16">
        <v>32.504485000000003</v>
      </c>
      <c r="J134" s="16">
        <v>44.529082000000002</v>
      </c>
      <c r="K134" s="15" t="s">
        <v>1364</v>
      </c>
    </row>
    <row r="135" spans="1:11" ht="12" hidden="1" customHeight="1">
      <c r="A135" s="15" t="s">
        <v>50</v>
      </c>
      <c r="B135" s="15" t="s">
        <v>39</v>
      </c>
      <c r="C135" s="15" t="s">
        <v>158</v>
      </c>
      <c r="D135" s="15" t="s">
        <v>156</v>
      </c>
      <c r="E135" s="16">
        <v>610686</v>
      </c>
      <c r="F135" s="15" t="s">
        <v>1762</v>
      </c>
      <c r="G135" s="15" t="s">
        <v>1763</v>
      </c>
      <c r="H135" s="15" t="s">
        <v>1764</v>
      </c>
      <c r="I135" s="16">
        <v>32.533448</v>
      </c>
      <c r="J135" s="16">
        <v>44.449617000000003</v>
      </c>
      <c r="K135" s="15" t="s">
        <v>1364</v>
      </c>
    </row>
    <row r="136" spans="1:11" ht="12" hidden="1" customHeight="1">
      <c r="A136" s="15" t="s">
        <v>50</v>
      </c>
      <c r="B136" s="15" t="s">
        <v>39</v>
      </c>
      <c r="C136" s="15" t="s">
        <v>158</v>
      </c>
      <c r="D136" s="15" t="s">
        <v>156</v>
      </c>
      <c r="E136" s="16">
        <v>610732</v>
      </c>
      <c r="F136" s="15" t="s">
        <v>1765</v>
      </c>
      <c r="G136" s="15" t="s">
        <v>1766</v>
      </c>
      <c r="H136" s="15" t="s">
        <v>1767</v>
      </c>
      <c r="I136" s="16">
        <v>32.476047999999999</v>
      </c>
      <c r="J136" s="16">
        <v>44.436004799999999</v>
      </c>
      <c r="K136" s="15" t="s">
        <v>1364</v>
      </c>
    </row>
    <row r="137" spans="1:11" ht="12" hidden="1" customHeight="1">
      <c r="A137" s="15" t="s">
        <v>50</v>
      </c>
      <c r="B137" s="15" t="s">
        <v>39</v>
      </c>
      <c r="C137" s="15" t="s">
        <v>158</v>
      </c>
      <c r="D137" s="15" t="s">
        <v>156</v>
      </c>
      <c r="E137" s="16">
        <v>610685</v>
      </c>
      <c r="F137" s="15" t="s">
        <v>1768</v>
      </c>
      <c r="G137" s="15" t="s">
        <v>1769</v>
      </c>
      <c r="H137" s="15" t="s">
        <v>1770</v>
      </c>
      <c r="I137" s="16">
        <v>32.487054999999998</v>
      </c>
      <c r="J137" s="16">
        <v>44.397134000000001</v>
      </c>
      <c r="K137" s="15" t="s">
        <v>1364</v>
      </c>
    </row>
    <row r="138" spans="1:11" ht="12" hidden="1" customHeight="1">
      <c r="A138" s="15" t="s">
        <v>50</v>
      </c>
      <c r="B138" s="15" t="s">
        <v>39</v>
      </c>
      <c r="C138" s="15" t="s">
        <v>158</v>
      </c>
      <c r="D138" s="15" t="s">
        <v>156</v>
      </c>
      <c r="E138" s="16">
        <v>610690</v>
      </c>
      <c r="F138" s="15" t="s">
        <v>1771</v>
      </c>
      <c r="G138" s="15" t="s">
        <v>1772</v>
      </c>
      <c r="H138" s="15" t="s">
        <v>1773</v>
      </c>
      <c r="I138" s="16">
        <v>32.409542000000002</v>
      </c>
      <c r="J138" s="16">
        <v>44.405504999999998</v>
      </c>
      <c r="K138" s="15" t="s">
        <v>1364</v>
      </c>
    </row>
    <row r="139" spans="1:11" ht="12" hidden="1" customHeight="1">
      <c r="A139" s="15" t="s">
        <v>50</v>
      </c>
      <c r="B139" s="15" t="s">
        <v>39</v>
      </c>
      <c r="C139" s="15" t="s">
        <v>158</v>
      </c>
      <c r="D139" s="15" t="s">
        <v>156</v>
      </c>
      <c r="E139" s="16">
        <v>610735</v>
      </c>
      <c r="F139" s="15" t="s">
        <v>1774</v>
      </c>
      <c r="G139" s="15" t="s">
        <v>1775</v>
      </c>
      <c r="H139" s="15" t="s">
        <v>1776</v>
      </c>
      <c r="I139" s="16">
        <v>32.488621999999999</v>
      </c>
      <c r="J139" s="16">
        <v>44.435110999999999</v>
      </c>
      <c r="K139" s="15" t="s">
        <v>1364</v>
      </c>
    </row>
    <row r="140" spans="1:11" ht="12" hidden="1" customHeight="1">
      <c r="A140" s="15" t="s">
        <v>50</v>
      </c>
      <c r="B140" s="15" t="s">
        <v>39</v>
      </c>
      <c r="C140" s="15" t="s">
        <v>158</v>
      </c>
      <c r="D140" s="15" t="s">
        <v>156</v>
      </c>
      <c r="E140" s="16">
        <v>610740</v>
      </c>
      <c r="F140" s="15" t="s">
        <v>1777</v>
      </c>
      <c r="G140" s="15" t="s">
        <v>1778</v>
      </c>
      <c r="H140" s="15" t="s">
        <v>1779</v>
      </c>
      <c r="I140" s="16">
        <v>32.290019000000001</v>
      </c>
      <c r="J140" s="16">
        <v>44.342148999999999</v>
      </c>
      <c r="K140" s="15" t="s">
        <v>1364</v>
      </c>
    </row>
    <row r="141" spans="1:11" ht="12" hidden="1" customHeight="1">
      <c r="A141" s="15" t="s">
        <v>50</v>
      </c>
      <c r="B141" s="15" t="s">
        <v>39</v>
      </c>
      <c r="C141" s="15" t="s">
        <v>158</v>
      </c>
      <c r="D141" s="15" t="s">
        <v>156</v>
      </c>
      <c r="E141" s="16">
        <v>610687</v>
      </c>
      <c r="F141" s="15" t="s">
        <v>1780</v>
      </c>
      <c r="G141" s="15" t="s">
        <v>1781</v>
      </c>
      <c r="H141" s="15" t="s">
        <v>1782</v>
      </c>
      <c r="I141" s="16">
        <v>32.502077</v>
      </c>
      <c r="J141" s="16">
        <v>44.365347</v>
      </c>
      <c r="K141" s="15" t="s">
        <v>1364</v>
      </c>
    </row>
    <row r="142" spans="1:11" ht="12" hidden="1" customHeight="1">
      <c r="A142" s="15" t="s">
        <v>50</v>
      </c>
      <c r="B142" s="15" t="s">
        <v>39</v>
      </c>
      <c r="C142" s="15" t="s">
        <v>158</v>
      </c>
      <c r="D142" s="15" t="s">
        <v>156</v>
      </c>
      <c r="E142" s="16">
        <v>610672</v>
      </c>
      <c r="F142" s="15" t="s">
        <v>1783</v>
      </c>
      <c r="G142" s="15" t="s">
        <v>1784</v>
      </c>
      <c r="H142" s="15" t="s">
        <v>1785</v>
      </c>
      <c r="I142" s="16">
        <v>32.524742000000003</v>
      </c>
      <c r="J142" s="16">
        <v>44.363787000000002</v>
      </c>
      <c r="K142" s="15" t="s">
        <v>1364</v>
      </c>
    </row>
    <row r="143" spans="1:11" ht="12" hidden="1" customHeight="1">
      <c r="A143" s="15" t="s">
        <v>50</v>
      </c>
      <c r="B143" s="15" t="s">
        <v>39</v>
      </c>
      <c r="C143" s="15" t="s">
        <v>158</v>
      </c>
      <c r="D143" s="15" t="s">
        <v>156</v>
      </c>
      <c r="E143" s="16">
        <v>610689</v>
      </c>
      <c r="F143" s="15" t="s">
        <v>1786</v>
      </c>
      <c r="G143" s="15" t="s">
        <v>1787</v>
      </c>
      <c r="H143" s="15" t="s">
        <v>1788</v>
      </c>
      <c r="I143" s="16">
        <v>32.526924000000001</v>
      </c>
      <c r="J143" s="16">
        <v>44.356796000000003</v>
      </c>
      <c r="K143" s="15" t="s">
        <v>1364</v>
      </c>
    </row>
    <row r="144" spans="1:11" ht="12" hidden="1" customHeight="1">
      <c r="A144" s="15" t="s">
        <v>50</v>
      </c>
      <c r="B144" s="15" t="s">
        <v>39</v>
      </c>
      <c r="C144" s="15" t="s">
        <v>158</v>
      </c>
      <c r="D144" s="15" t="s">
        <v>156</v>
      </c>
      <c r="E144" s="16">
        <v>610652</v>
      </c>
      <c r="F144" s="15" t="s">
        <v>1789</v>
      </c>
      <c r="G144" s="15" t="s">
        <v>1790</v>
      </c>
      <c r="H144" s="15" t="s">
        <v>1791</v>
      </c>
      <c r="I144" s="16">
        <v>32.446646999999999</v>
      </c>
      <c r="J144" s="16">
        <v>44.427596000000001</v>
      </c>
      <c r="K144" s="15" t="s">
        <v>1364</v>
      </c>
    </row>
    <row r="145" spans="1:11" ht="12" hidden="1" customHeight="1">
      <c r="A145" s="15" t="s">
        <v>50</v>
      </c>
      <c r="B145" s="15" t="s">
        <v>39</v>
      </c>
      <c r="C145" s="15" t="s">
        <v>158</v>
      </c>
      <c r="D145" s="15" t="s">
        <v>156</v>
      </c>
      <c r="E145" s="16">
        <v>610727</v>
      </c>
      <c r="F145" s="15" t="s">
        <v>1792</v>
      </c>
      <c r="G145" s="15" t="s">
        <v>1793</v>
      </c>
      <c r="H145" s="15" t="s">
        <v>1794</v>
      </c>
      <c r="I145" s="16">
        <v>32.487586999999998</v>
      </c>
      <c r="J145" s="16">
        <v>44.43253</v>
      </c>
      <c r="K145" s="15" t="s">
        <v>1364</v>
      </c>
    </row>
    <row r="146" spans="1:11" ht="12" hidden="1" customHeight="1">
      <c r="A146" s="15" t="s">
        <v>50</v>
      </c>
      <c r="B146" s="15" t="s">
        <v>39</v>
      </c>
      <c r="C146" s="15" t="s">
        <v>158</v>
      </c>
      <c r="D146" s="15" t="s">
        <v>156</v>
      </c>
      <c r="E146" s="16">
        <v>610669</v>
      </c>
      <c r="F146" s="15" t="s">
        <v>1795</v>
      </c>
      <c r="G146" s="15" t="s">
        <v>1796</v>
      </c>
      <c r="H146" s="15" t="s">
        <v>1797</v>
      </c>
      <c r="I146" s="16">
        <v>32.51164</v>
      </c>
      <c r="J146" s="16">
        <v>44.399006999999997</v>
      </c>
      <c r="K146" s="15" t="s">
        <v>1364</v>
      </c>
    </row>
    <row r="147" spans="1:11" ht="12" hidden="1" customHeight="1">
      <c r="A147" s="15" t="s">
        <v>50</v>
      </c>
      <c r="B147" s="15" t="s">
        <v>39</v>
      </c>
      <c r="C147" s="15" t="s">
        <v>158</v>
      </c>
      <c r="D147" s="15" t="s">
        <v>156</v>
      </c>
      <c r="E147" s="16">
        <v>610741</v>
      </c>
      <c r="F147" s="15" t="s">
        <v>1798</v>
      </c>
      <c r="G147" s="15" t="s">
        <v>1799</v>
      </c>
      <c r="H147" s="15" t="s">
        <v>1800</v>
      </c>
      <c r="I147" s="16">
        <v>32.475662999999997</v>
      </c>
      <c r="J147" s="16">
        <v>44.426482999999998</v>
      </c>
      <c r="K147" s="15" t="s">
        <v>1364</v>
      </c>
    </row>
    <row r="148" spans="1:11" ht="12" hidden="1" customHeight="1">
      <c r="A148" s="15" t="s">
        <v>50</v>
      </c>
      <c r="B148" s="15" t="s">
        <v>39</v>
      </c>
      <c r="C148" s="15" t="s">
        <v>158</v>
      </c>
      <c r="D148" s="15" t="s">
        <v>156</v>
      </c>
      <c r="E148" s="16">
        <v>610677</v>
      </c>
      <c r="F148" s="15" t="s">
        <v>1801</v>
      </c>
      <c r="G148" s="15" t="s">
        <v>1802</v>
      </c>
      <c r="H148" s="15" t="s">
        <v>1803</v>
      </c>
      <c r="I148" s="16">
        <v>32.483061999999997</v>
      </c>
      <c r="J148" s="16">
        <v>44.482576999999999</v>
      </c>
      <c r="K148" s="15" t="s">
        <v>1364</v>
      </c>
    </row>
    <row r="149" spans="1:11" ht="12" hidden="1" customHeight="1">
      <c r="A149" s="15" t="s">
        <v>50</v>
      </c>
      <c r="B149" s="15" t="s">
        <v>39</v>
      </c>
      <c r="C149" s="15" t="s">
        <v>158</v>
      </c>
      <c r="D149" s="15" t="s">
        <v>156</v>
      </c>
      <c r="E149" s="16">
        <v>610656</v>
      </c>
      <c r="F149" s="15" t="s">
        <v>1804</v>
      </c>
      <c r="G149" s="15" t="s">
        <v>1805</v>
      </c>
      <c r="H149" s="15" t="s">
        <v>1806</v>
      </c>
      <c r="I149" s="16">
        <v>32.515512000000001</v>
      </c>
      <c r="J149" s="16">
        <v>44.421289000000002</v>
      </c>
      <c r="K149" s="15" t="s">
        <v>1364</v>
      </c>
    </row>
    <row r="150" spans="1:11" ht="12" hidden="1" customHeight="1">
      <c r="A150" s="15" t="s">
        <v>51</v>
      </c>
      <c r="B150" s="15" t="s">
        <v>0</v>
      </c>
      <c r="C150" s="15" t="s">
        <v>167</v>
      </c>
      <c r="D150" s="15" t="s">
        <v>165</v>
      </c>
      <c r="E150" s="16">
        <v>767678</v>
      </c>
      <c r="F150" s="15" t="s">
        <v>1807</v>
      </c>
      <c r="G150" s="15" t="s">
        <v>1808</v>
      </c>
      <c r="H150" s="15" t="s">
        <v>1809</v>
      </c>
      <c r="I150" s="16">
        <v>33.346640999999998</v>
      </c>
      <c r="J150" s="16">
        <v>44.401651000000001</v>
      </c>
      <c r="K150" s="15" t="s">
        <v>1364</v>
      </c>
    </row>
    <row r="151" spans="1:11" ht="12" hidden="1" customHeight="1">
      <c r="A151" s="15" t="s">
        <v>51</v>
      </c>
      <c r="B151" s="15" t="s">
        <v>0</v>
      </c>
      <c r="C151" s="15" t="s">
        <v>170</v>
      </c>
      <c r="D151" s="15" t="s">
        <v>168</v>
      </c>
      <c r="E151" s="16">
        <v>767658</v>
      </c>
      <c r="F151" s="15" t="s">
        <v>1810</v>
      </c>
      <c r="G151" s="15" t="s">
        <v>1811</v>
      </c>
      <c r="H151" s="15" t="s">
        <v>1812</v>
      </c>
      <c r="I151" s="16">
        <v>33.537764000000003</v>
      </c>
      <c r="J151" s="16">
        <v>44.408856999999998</v>
      </c>
      <c r="K151" s="15" t="s">
        <v>1364</v>
      </c>
    </row>
    <row r="152" spans="1:11" ht="12" hidden="1" customHeight="1">
      <c r="A152" s="15" t="s">
        <v>51</v>
      </c>
      <c r="B152" s="15" t="s">
        <v>0</v>
      </c>
      <c r="C152" s="15" t="s">
        <v>170</v>
      </c>
      <c r="D152" s="15" t="s">
        <v>168</v>
      </c>
      <c r="E152" s="16">
        <v>767628</v>
      </c>
      <c r="F152" s="15" t="s">
        <v>1813</v>
      </c>
      <c r="G152" s="15" t="s">
        <v>1814</v>
      </c>
      <c r="H152" s="15" t="s">
        <v>1815</v>
      </c>
      <c r="I152" s="16">
        <v>33.536940000000001</v>
      </c>
      <c r="J152" s="16">
        <v>44.392417999999999</v>
      </c>
      <c r="K152" s="15" t="s">
        <v>1364</v>
      </c>
    </row>
    <row r="153" spans="1:11" ht="12" hidden="1" customHeight="1">
      <c r="A153" s="15" t="s">
        <v>51</v>
      </c>
      <c r="B153" s="15" t="s">
        <v>0</v>
      </c>
      <c r="C153" s="15" t="s">
        <v>170</v>
      </c>
      <c r="D153" s="15" t="s">
        <v>168</v>
      </c>
      <c r="E153" s="16">
        <v>767590</v>
      </c>
      <c r="F153" s="15" t="s">
        <v>1816</v>
      </c>
      <c r="G153" s="15" t="s">
        <v>1817</v>
      </c>
      <c r="H153" s="15" t="s">
        <v>1818</v>
      </c>
      <c r="I153" s="16">
        <v>33.417946000000001</v>
      </c>
      <c r="J153" s="16">
        <v>44.387551999999999</v>
      </c>
      <c r="K153" s="15" t="s">
        <v>1364</v>
      </c>
    </row>
    <row r="154" spans="1:11" ht="12" hidden="1" customHeight="1">
      <c r="A154" s="15" t="s">
        <v>51</v>
      </c>
      <c r="B154" s="15" t="s">
        <v>0</v>
      </c>
      <c r="C154" s="15" t="s">
        <v>170</v>
      </c>
      <c r="D154" s="15" t="s">
        <v>168</v>
      </c>
      <c r="E154" s="16">
        <v>767591</v>
      </c>
      <c r="F154" s="15" t="s">
        <v>1819</v>
      </c>
      <c r="G154" s="15" t="s">
        <v>1820</v>
      </c>
      <c r="H154" s="15" t="s">
        <v>1821</v>
      </c>
      <c r="I154" s="16">
        <v>33.414602000000002</v>
      </c>
      <c r="J154" s="16">
        <v>44.407490000000003</v>
      </c>
      <c r="K154" s="15" t="s">
        <v>1364</v>
      </c>
    </row>
    <row r="155" spans="1:11" ht="12" hidden="1" customHeight="1">
      <c r="A155" s="15" t="s">
        <v>51</v>
      </c>
      <c r="B155" s="15" t="s">
        <v>0</v>
      </c>
      <c r="C155" s="15" t="s">
        <v>170</v>
      </c>
      <c r="D155" s="15" t="s">
        <v>168</v>
      </c>
      <c r="E155" s="16">
        <v>767592</v>
      </c>
      <c r="F155" s="15" t="s">
        <v>1822</v>
      </c>
      <c r="G155" s="15" t="s">
        <v>1823</v>
      </c>
      <c r="H155" s="15" t="s">
        <v>1824</v>
      </c>
      <c r="I155" s="16">
        <v>33.426816000000002</v>
      </c>
      <c r="J155" s="16">
        <v>44.414459000000001</v>
      </c>
      <c r="K155" s="15" t="s">
        <v>1364</v>
      </c>
    </row>
    <row r="156" spans="1:11" ht="12" hidden="1" customHeight="1">
      <c r="A156" s="15" t="s">
        <v>51</v>
      </c>
      <c r="B156" s="15" t="s">
        <v>0</v>
      </c>
      <c r="C156" s="15" t="s">
        <v>170</v>
      </c>
      <c r="D156" s="15" t="s">
        <v>168</v>
      </c>
      <c r="E156" s="16">
        <v>767596</v>
      </c>
      <c r="F156" s="15" t="s">
        <v>1825</v>
      </c>
      <c r="G156" s="15" t="s">
        <v>1826</v>
      </c>
      <c r="H156" s="15" t="s">
        <v>1827</v>
      </c>
      <c r="I156" s="16">
        <v>33.424956000000002</v>
      </c>
      <c r="J156" s="16">
        <v>44.396386999999997</v>
      </c>
      <c r="K156" s="15" t="s">
        <v>1364</v>
      </c>
    </row>
    <row r="157" spans="1:11" ht="12" hidden="1" customHeight="1">
      <c r="A157" s="15" t="s">
        <v>51</v>
      </c>
      <c r="B157" s="15" t="s">
        <v>0</v>
      </c>
      <c r="C157" s="15" t="s">
        <v>170</v>
      </c>
      <c r="D157" s="15" t="s">
        <v>168</v>
      </c>
      <c r="E157" s="16">
        <v>767598</v>
      </c>
      <c r="F157" s="15" t="s">
        <v>1828</v>
      </c>
      <c r="G157" s="15" t="s">
        <v>1829</v>
      </c>
      <c r="H157" s="15" t="s">
        <v>1830</v>
      </c>
      <c r="I157" s="16">
        <v>33.420749999999998</v>
      </c>
      <c r="J157" s="16">
        <v>44.386777000000002</v>
      </c>
      <c r="K157" s="15" t="s">
        <v>1364</v>
      </c>
    </row>
    <row r="158" spans="1:11" ht="12" hidden="1" customHeight="1">
      <c r="A158" s="15" t="s">
        <v>51</v>
      </c>
      <c r="B158" s="15" t="s">
        <v>0</v>
      </c>
      <c r="C158" s="15" t="s">
        <v>170</v>
      </c>
      <c r="D158" s="15" t="s">
        <v>168</v>
      </c>
      <c r="E158" s="16">
        <v>767597</v>
      </c>
      <c r="F158" s="15" t="s">
        <v>1831</v>
      </c>
      <c r="G158" s="15" t="s">
        <v>1832</v>
      </c>
      <c r="H158" s="15" t="s">
        <v>1833</v>
      </c>
      <c r="I158" s="16">
        <v>33.422691</v>
      </c>
      <c r="J158" s="16">
        <v>44.390816999999998</v>
      </c>
      <c r="K158" s="15" t="s">
        <v>1364</v>
      </c>
    </row>
    <row r="159" spans="1:11" ht="12" hidden="1" customHeight="1">
      <c r="A159" s="15" t="s">
        <v>51</v>
      </c>
      <c r="B159" s="15" t="s">
        <v>0</v>
      </c>
      <c r="C159" s="15" t="s">
        <v>170</v>
      </c>
      <c r="D159" s="15" t="s">
        <v>168</v>
      </c>
      <c r="E159" s="16">
        <v>767653</v>
      </c>
      <c r="F159" s="15" t="s">
        <v>1834</v>
      </c>
      <c r="G159" s="15" t="s">
        <v>1835</v>
      </c>
      <c r="H159" s="15" t="s">
        <v>1836</v>
      </c>
      <c r="I159" s="16">
        <v>33.472276999999998</v>
      </c>
      <c r="J159" s="16">
        <v>44.382959</v>
      </c>
      <c r="K159" s="17" t="s">
        <v>1262</v>
      </c>
    </row>
    <row r="160" spans="1:11" ht="12" hidden="1" customHeight="1">
      <c r="A160" s="15" t="s">
        <v>51</v>
      </c>
      <c r="B160" s="15" t="s">
        <v>0</v>
      </c>
      <c r="C160" s="15" t="s">
        <v>170</v>
      </c>
      <c r="D160" s="15" t="s">
        <v>168</v>
      </c>
      <c r="E160" s="16">
        <v>767589</v>
      </c>
      <c r="F160" s="15" t="s">
        <v>1837</v>
      </c>
      <c r="G160" s="15" t="s">
        <v>1838</v>
      </c>
      <c r="H160" s="15" t="s">
        <v>1839</v>
      </c>
      <c r="I160" s="16">
        <v>33.406469000000001</v>
      </c>
      <c r="J160" s="16">
        <v>44.390281000000002</v>
      </c>
      <c r="K160" s="15" t="s">
        <v>1364</v>
      </c>
    </row>
    <row r="161" spans="1:11" ht="12" hidden="1" customHeight="1">
      <c r="A161" s="15" t="s">
        <v>51</v>
      </c>
      <c r="B161" s="15" t="s">
        <v>0</v>
      </c>
      <c r="C161" s="15" t="s">
        <v>185</v>
      </c>
      <c r="D161" s="15" t="s">
        <v>1840</v>
      </c>
      <c r="E161" s="16">
        <v>767645</v>
      </c>
      <c r="F161" s="15" t="s">
        <v>1841</v>
      </c>
      <c r="G161" s="15" t="s">
        <v>1842</v>
      </c>
      <c r="H161" s="15" t="s">
        <v>1843</v>
      </c>
      <c r="I161" s="16">
        <v>33.365833330000001</v>
      </c>
      <c r="J161" s="16">
        <v>44.416666669999998</v>
      </c>
      <c r="K161" s="15" t="s">
        <v>1364</v>
      </c>
    </row>
    <row r="162" spans="1:11" ht="12" hidden="1" customHeight="1">
      <c r="A162" s="15" t="s">
        <v>51</v>
      </c>
      <c r="B162" s="15" t="s">
        <v>0</v>
      </c>
      <c r="C162" s="15" t="s">
        <v>185</v>
      </c>
      <c r="D162" s="15" t="s">
        <v>1840</v>
      </c>
      <c r="E162" s="16">
        <v>767646</v>
      </c>
      <c r="F162" s="15" t="s">
        <v>1844</v>
      </c>
      <c r="G162" s="15" t="s">
        <v>1845</v>
      </c>
      <c r="H162" s="15" t="s">
        <v>1846</v>
      </c>
      <c r="I162" s="16">
        <v>33.355833330000003</v>
      </c>
      <c r="J162" s="16">
        <v>44.415833329999998</v>
      </c>
      <c r="K162" s="15" t="s">
        <v>1364</v>
      </c>
    </row>
    <row r="163" spans="1:11" ht="12" hidden="1" customHeight="1">
      <c r="A163" s="15" t="s">
        <v>51</v>
      </c>
      <c r="B163" s="15" t="s">
        <v>0</v>
      </c>
      <c r="C163" s="15" t="s">
        <v>185</v>
      </c>
      <c r="D163" s="15" t="s">
        <v>1840</v>
      </c>
      <c r="E163" s="16">
        <v>767642</v>
      </c>
      <c r="F163" s="15" t="s">
        <v>1847</v>
      </c>
      <c r="G163" s="15" t="s">
        <v>1848</v>
      </c>
      <c r="H163" s="15" t="s">
        <v>1849</v>
      </c>
      <c r="I163" s="16">
        <v>33.317576000000003</v>
      </c>
      <c r="J163" s="16">
        <v>44.416908999999997</v>
      </c>
      <c r="K163" s="15" t="s">
        <v>1364</v>
      </c>
    </row>
    <row r="164" spans="1:11" ht="12" hidden="1" customHeight="1">
      <c r="A164" s="15" t="s">
        <v>51</v>
      </c>
      <c r="B164" s="15" t="s">
        <v>0</v>
      </c>
      <c r="C164" s="15" t="s">
        <v>185</v>
      </c>
      <c r="D164" s="15" t="s">
        <v>1840</v>
      </c>
      <c r="E164" s="16">
        <v>767667</v>
      </c>
      <c r="F164" s="15" t="s">
        <v>1850</v>
      </c>
      <c r="G164" s="15" t="s">
        <v>1851</v>
      </c>
      <c r="H164" s="15" t="s">
        <v>1852</v>
      </c>
      <c r="I164" s="16">
        <v>33.347023999999998</v>
      </c>
      <c r="J164" s="16">
        <v>44.379697</v>
      </c>
      <c r="K164" s="15" t="s">
        <v>1364</v>
      </c>
    </row>
    <row r="165" spans="1:11" ht="12" hidden="1" customHeight="1">
      <c r="A165" s="15" t="s">
        <v>51</v>
      </c>
      <c r="B165" s="15" t="s">
        <v>0</v>
      </c>
      <c r="C165" s="15" t="s">
        <v>185</v>
      </c>
      <c r="D165" s="15" t="s">
        <v>1840</v>
      </c>
      <c r="E165" s="16">
        <v>767668</v>
      </c>
      <c r="F165" s="15" t="s">
        <v>1853</v>
      </c>
      <c r="G165" s="15" t="s">
        <v>1854</v>
      </c>
      <c r="H165" s="15" t="s">
        <v>1855</v>
      </c>
      <c r="I165" s="16">
        <v>33.347023999999998</v>
      </c>
      <c r="J165" s="16">
        <v>44.379697</v>
      </c>
      <c r="K165" s="15" t="s">
        <v>1364</v>
      </c>
    </row>
    <row r="166" spans="1:11" ht="12" hidden="1" customHeight="1">
      <c r="A166" s="15" t="s">
        <v>51</v>
      </c>
      <c r="B166" s="15" t="s">
        <v>0</v>
      </c>
      <c r="C166" s="15" t="s">
        <v>185</v>
      </c>
      <c r="D166" s="15" t="s">
        <v>1840</v>
      </c>
      <c r="E166" s="16">
        <v>767666</v>
      </c>
      <c r="F166" s="15" t="s">
        <v>1856</v>
      </c>
      <c r="G166" s="15" t="s">
        <v>1857</v>
      </c>
      <c r="H166" s="15" t="s">
        <v>1858</v>
      </c>
      <c r="I166" s="16">
        <v>33.347023999999998</v>
      </c>
      <c r="J166" s="16">
        <v>44.379697</v>
      </c>
      <c r="K166" s="15" t="s">
        <v>1364</v>
      </c>
    </row>
    <row r="167" spans="1:11" ht="12" hidden="1" customHeight="1">
      <c r="A167" s="15" t="s">
        <v>51</v>
      </c>
      <c r="B167" s="15" t="s">
        <v>0</v>
      </c>
      <c r="C167" s="15" t="s">
        <v>185</v>
      </c>
      <c r="D167" s="15" t="s">
        <v>1840</v>
      </c>
      <c r="E167" s="16">
        <v>767610</v>
      </c>
      <c r="F167" s="15" t="s">
        <v>1859</v>
      </c>
      <c r="G167" s="15" t="s">
        <v>1860</v>
      </c>
      <c r="H167" s="15" t="s">
        <v>1861</v>
      </c>
      <c r="I167" s="16">
        <v>33.344889999999999</v>
      </c>
      <c r="J167" s="16">
        <v>44.483804999999997</v>
      </c>
      <c r="K167" s="15" t="s">
        <v>1364</v>
      </c>
    </row>
    <row r="168" spans="1:11" ht="12" hidden="1" customHeight="1">
      <c r="A168" s="15" t="s">
        <v>51</v>
      </c>
      <c r="B168" s="15" t="s">
        <v>0</v>
      </c>
      <c r="C168" s="15" t="s">
        <v>185</v>
      </c>
      <c r="D168" s="15" t="s">
        <v>1840</v>
      </c>
      <c r="E168" s="16">
        <v>767611</v>
      </c>
      <c r="F168" s="15" t="s">
        <v>1862</v>
      </c>
      <c r="G168" s="15" t="s">
        <v>1863</v>
      </c>
      <c r="H168" s="15" t="s">
        <v>1864</v>
      </c>
      <c r="I168" s="16">
        <v>33.348078000000001</v>
      </c>
      <c r="J168" s="16">
        <v>44.486013</v>
      </c>
      <c r="K168" s="15" t="s">
        <v>1364</v>
      </c>
    </row>
    <row r="169" spans="1:11" ht="12" hidden="1" customHeight="1">
      <c r="A169" s="15" t="s">
        <v>51</v>
      </c>
      <c r="B169" s="15" t="s">
        <v>0</v>
      </c>
      <c r="C169" s="15" t="s">
        <v>185</v>
      </c>
      <c r="D169" s="15" t="s">
        <v>1840</v>
      </c>
      <c r="E169" s="16">
        <v>767613</v>
      </c>
      <c r="F169" s="15" t="s">
        <v>1865</v>
      </c>
      <c r="G169" s="15" t="s">
        <v>1866</v>
      </c>
      <c r="H169" s="15" t="s">
        <v>1867</v>
      </c>
      <c r="I169" s="16">
        <v>33.348087999999997</v>
      </c>
      <c r="J169" s="16">
        <v>44.486011900000001</v>
      </c>
      <c r="K169" s="15" t="s">
        <v>1364</v>
      </c>
    </row>
    <row r="170" spans="1:11" ht="12" hidden="1" customHeight="1">
      <c r="A170" s="15" t="s">
        <v>51</v>
      </c>
      <c r="B170" s="15" t="s">
        <v>0</v>
      </c>
      <c r="C170" s="15" t="s">
        <v>185</v>
      </c>
      <c r="D170" s="15" t="s">
        <v>1840</v>
      </c>
      <c r="E170" s="16">
        <v>767612</v>
      </c>
      <c r="F170" s="15" t="s">
        <v>1868</v>
      </c>
      <c r="G170" s="15" t="s">
        <v>1869</v>
      </c>
      <c r="H170" s="15" t="s">
        <v>1870</v>
      </c>
      <c r="I170" s="16">
        <v>33.348084999999998</v>
      </c>
      <c r="J170" s="16">
        <v>44.486015999999999</v>
      </c>
      <c r="K170" s="15" t="s">
        <v>1364</v>
      </c>
    </row>
    <row r="171" spans="1:11" ht="12" hidden="1" customHeight="1">
      <c r="A171" s="15" t="s">
        <v>51</v>
      </c>
      <c r="B171" s="15" t="s">
        <v>0</v>
      </c>
      <c r="C171" s="15" t="s">
        <v>185</v>
      </c>
      <c r="D171" s="15" t="s">
        <v>1840</v>
      </c>
      <c r="E171" s="16">
        <v>767659</v>
      </c>
      <c r="F171" s="15" t="s">
        <v>1871</v>
      </c>
      <c r="G171" s="15" t="s">
        <v>1872</v>
      </c>
      <c r="H171" s="15" t="s">
        <v>1873</v>
      </c>
      <c r="I171" s="16">
        <v>33.351928999999998</v>
      </c>
      <c r="J171" s="16">
        <v>44.429980999999998</v>
      </c>
      <c r="K171" s="15" t="s">
        <v>1364</v>
      </c>
    </row>
    <row r="172" spans="1:11" ht="12" hidden="1" customHeight="1">
      <c r="A172" s="15" t="s">
        <v>51</v>
      </c>
      <c r="B172" s="15" t="s">
        <v>0</v>
      </c>
      <c r="C172" s="15" t="s">
        <v>185</v>
      </c>
      <c r="D172" s="15" t="s">
        <v>1840</v>
      </c>
      <c r="E172" s="16">
        <v>767669</v>
      </c>
      <c r="F172" s="15" t="s">
        <v>1874</v>
      </c>
      <c r="G172" s="15" t="s">
        <v>1875</v>
      </c>
      <c r="H172" s="15" t="s">
        <v>1876</v>
      </c>
      <c r="I172" s="16">
        <v>33.339410000000001</v>
      </c>
      <c r="J172" s="16">
        <v>44.396323000000002</v>
      </c>
      <c r="K172" s="15" t="s">
        <v>1364</v>
      </c>
    </row>
    <row r="173" spans="1:11" ht="12" hidden="1" customHeight="1">
      <c r="A173" s="15" t="s">
        <v>51</v>
      </c>
      <c r="B173" s="15" t="s">
        <v>0</v>
      </c>
      <c r="C173" s="15" t="s">
        <v>185</v>
      </c>
      <c r="D173" s="15" t="s">
        <v>1840</v>
      </c>
      <c r="E173" s="16">
        <v>767670</v>
      </c>
      <c r="F173" s="15" t="s">
        <v>1877</v>
      </c>
      <c r="G173" s="15" t="s">
        <v>1878</v>
      </c>
      <c r="H173" s="15" t="s">
        <v>1879</v>
      </c>
      <c r="I173" s="16">
        <v>33.339410000000001</v>
      </c>
      <c r="J173" s="16">
        <v>44.396323000000002</v>
      </c>
      <c r="K173" s="15" t="s">
        <v>1364</v>
      </c>
    </row>
    <row r="174" spans="1:11" ht="12" hidden="1" customHeight="1">
      <c r="A174" s="15" t="s">
        <v>51</v>
      </c>
      <c r="B174" s="15" t="s">
        <v>0</v>
      </c>
      <c r="C174" s="15" t="s">
        <v>185</v>
      </c>
      <c r="D174" s="15" t="s">
        <v>1840</v>
      </c>
      <c r="E174" s="16">
        <v>767671</v>
      </c>
      <c r="F174" s="15" t="s">
        <v>1880</v>
      </c>
      <c r="G174" s="15" t="s">
        <v>1881</v>
      </c>
      <c r="H174" s="15" t="s">
        <v>1882</v>
      </c>
      <c r="I174" s="16">
        <v>33.339410000000001</v>
      </c>
      <c r="J174" s="16">
        <v>44.396323000000002</v>
      </c>
      <c r="K174" s="15" t="s">
        <v>1364</v>
      </c>
    </row>
    <row r="175" spans="1:11" ht="12" hidden="1" customHeight="1">
      <c r="A175" s="15" t="s">
        <v>51</v>
      </c>
      <c r="B175" s="15" t="s">
        <v>0</v>
      </c>
      <c r="C175" s="15" t="s">
        <v>185</v>
      </c>
      <c r="D175" s="15" t="s">
        <v>1840</v>
      </c>
      <c r="E175" s="16">
        <v>767672</v>
      </c>
      <c r="F175" s="15" t="s">
        <v>1883</v>
      </c>
      <c r="G175" s="15" t="s">
        <v>1884</v>
      </c>
      <c r="H175" s="15" t="s">
        <v>1885</v>
      </c>
      <c r="I175" s="16">
        <v>33.339410000000001</v>
      </c>
      <c r="J175" s="16">
        <v>44.396323000000002</v>
      </c>
      <c r="K175" s="15" t="s">
        <v>1364</v>
      </c>
    </row>
    <row r="176" spans="1:11" ht="12" hidden="1" customHeight="1">
      <c r="A176" s="15" t="s">
        <v>51</v>
      </c>
      <c r="B176" s="15" t="s">
        <v>0</v>
      </c>
      <c r="C176" s="15" t="s">
        <v>185</v>
      </c>
      <c r="D176" s="15" t="s">
        <v>1840</v>
      </c>
      <c r="E176" s="16">
        <v>767637</v>
      </c>
      <c r="F176" s="15" t="s">
        <v>1886</v>
      </c>
      <c r="G176" s="15" t="s">
        <v>1887</v>
      </c>
      <c r="H176" s="15" t="s">
        <v>1888</v>
      </c>
      <c r="I176" s="16">
        <v>33.302036000000001</v>
      </c>
      <c r="J176" s="16">
        <v>44.491467</v>
      </c>
      <c r="K176" s="15" t="s">
        <v>1364</v>
      </c>
    </row>
    <row r="177" spans="1:11" ht="12" hidden="1" customHeight="1">
      <c r="A177" s="15" t="s">
        <v>51</v>
      </c>
      <c r="B177" s="15" t="s">
        <v>0</v>
      </c>
      <c r="C177" s="15" t="s">
        <v>185</v>
      </c>
      <c r="D177" s="15" t="s">
        <v>1840</v>
      </c>
      <c r="E177" s="16">
        <v>767638</v>
      </c>
      <c r="F177" s="15" t="s">
        <v>1889</v>
      </c>
      <c r="G177" s="15" t="s">
        <v>1890</v>
      </c>
      <c r="H177" s="15" t="s">
        <v>1891</v>
      </c>
      <c r="I177" s="16">
        <v>33.303556</v>
      </c>
      <c r="J177" s="16">
        <v>44.485137000000002</v>
      </c>
      <c r="K177" s="15" t="s">
        <v>1364</v>
      </c>
    </row>
    <row r="178" spans="1:11" ht="12" hidden="1" customHeight="1">
      <c r="A178" s="15" t="s">
        <v>51</v>
      </c>
      <c r="B178" s="15" t="s">
        <v>0</v>
      </c>
      <c r="C178" s="15" t="s">
        <v>185</v>
      </c>
      <c r="D178" s="15" t="s">
        <v>1840</v>
      </c>
      <c r="E178" s="16">
        <v>767639</v>
      </c>
      <c r="F178" s="15" t="s">
        <v>1892</v>
      </c>
      <c r="G178" s="15" t="s">
        <v>1893</v>
      </c>
      <c r="H178" s="15" t="s">
        <v>1894</v>
      </c>
      <c r="I178" s="16">
        <v>33.299660000000003</v>
      </c>
      <c r="J178" s="16">
        <v>44.491410000000002</v>
      </c>
      <c r="K178" s="15" t="s">
        <v>1364</v>
      </c>
    </row>
    <row r="179" spans="1:11" ht="12" hidden="1" customHeight="1">
      <c r="A179" s="15" t="s">
        <v>51</v>
      </c>
      <c r="B179" s="15" t="s">
        <v>0</v>
      </c>
      <c r="C179" s="15" t="s">
        <v>185</v>
      </c>
      <c r="D179" s="15" t="s">
        <v>1840</v>
      </c>
      <c r="E179" s="16">
        <v>767681</v>
      </c>
      <c r="F179" s="15" t="s">
        <v>1895</v>
      </c>
      <c r="G179" s="15" t="s">
        <v>1896</v>
      </c>
      <c r="H179" s="15" t="s">
        <v>1897</v>
      </c>
      <c r="I179" s="16">
        <v>33.354199999999999</v>
      </c>
      <c r="J179" s="16">
        <v>44.5124</v>
      </c>
      <c r="K179" s="15" t="s">
        <v>1364</v>
      </c>
    </row>
    <row r="180" spans="1:11" ht="12" hidden="1" customHeight="1">
      <c r="A180" s="15" t="s">
        <v>51</v>
      </c>
      <c r="B180" s="15" t="s">
        <v>0</v>
      </c>
      <c r="C180" s="15" t="s">
        <v>185</v>
      </c>
      <c r="D180" s="15" t="s">
        <v>1840</v>
      </c>
      <c r="E180" s="16">
        <v>767599</v>
      </c>
      <c r="F180" s="15" t="s">
        <v>1898</v>
      </c>
      <c r="G180" s="15" t="s">
        <v>1899</v>
      </c>
      <c r="H180" s="15" t="s">
        <v>1900</v>
      </c>
      <c r="I180" s="16">
        <v>33.311221000000003</v>
      </c>
      <c r="J180" s="16">
        <v>44.440229000000002</v>
      </c>
      <c r="K180" s="15" t="s">
        <v>1364</v>
      </c>
    </row>
    <row r="181" spans="1:11" ht="12" hidden="1" customHeight="1">
      <c r="A181" s="15" t="s">
        <v>51</v>
      </c>
      <c r="B181" s="15" t="s">
        <v>0</v>
      </c>
      <c r="C181" s="15" t="s">
        <v>185</v>
      </c>
      <c r="D181" s="15" t="s">
        <v>1840</v>
      </c>
      <c r="E181" s="16">
        <v>767602</v>
      </c>
      <c r="F181" s="15" t="s">
        <v>1901</v>
      </c>
      <c r="G181" s="15" t="s">
        <v>1902</v>
      </c>
      <c r="H181" s="15" t="s">
        <v>1903</v>
      </c>
      <c r="I181" s="16">
        <v>33.348345000000002</v>
      </c>
      <c r="J181" s="16">
        <v>44.467874000000002</v>
      </c>
      <c r="K181" s="15" t="s">
        <v>1364</v>
      </c>
    </row>
    <row r="182" spans="1:11" ht="12" hidden="1" customHeight="1">
      <c r="A182" s="15" t="s">
        <v>51</v>
      </c>
      <c r="B182" s="15" t="s">
        <v>0</v>
      </c>
      <c r="C182" s="15" t="s">
        <v>185</v>
      </c>
      <c r="D182" s="15" t="s">
        <v>1840</v>
      </c>
      <c r="E182" s="16">
        <v>767600</v>
      </c>
      <c r="F182" s="15" t="s">
        <v>1904</v>
      </c>
      <c r="G182" s="15" t="s">
        <v>1905</v>
      </c>
      <c r="H182" s="15" t="s">
        <v>1906</v>
      </c>
      <c r="I182" s="16">
        <v>33.341704999999997</v>
      </c>
      <c r="J182" s="16">
        <v>44.467025</v>
      </c>
      <c r="K182" s="15" t="s">
        <v>1364</v>
      </c>
    </row>
    <row r="183" spans="1:11" ht="12" hidden="1" customHeight="1">
      <c r="A183" s="15" t="s">
        <v>51</v>
      </c>
      <c r="B183" s="15" t="s">
        <v>0</v>
      </c>
      <c r="C183" s="15" t="s">
        <v>185</v>
      </c>
      <c r="D183" s="15" t="s">
        <v>1840</v>
      </c>
      <c r="E183" s="16">
        <v>767601</v>
      </c>
      <c r="F183" s="15" t="s">
        <v>1907</v>
      </c>
      <c r="G183" s="15" t="s">
        <v>1908</v>
      </c>
      <c r="H183" s="15" t="s">
        <v>1909</v>
      </c>
      <c r="I183" s="16">
        <v>33.332545000000003</v>
      </c>
      <c r="J183" s="16">
        <v>44.473995000000002</v>
      </c>
      <c r="K183" s="15" t="s">
        <v>1364</v>
      </c>
    </row>
    <row r="184" spans="1:11" ht="12" hidden="1" customHeight="1">
      <c r="A184" s="15" t="s">
        <v>51</v>
      </c>
      <c r="B184" s="15" t="s">
        <v>0</v>
      </c>
      <c r="C184" s="15" t="s">
        <v>185</v>
      </c>
      <c r="D184" s="15" t="s">
        <v>1840</v>
      </c>
      <c r="E184" s="16">
        <v>767649</v>
      </c>
      <c r="F184" s="15" t="s">
        <v>1910</v>
      </c>
      <c r="G184" s="15" t="s">
        <v>1911</v>
      </c>
      <c r="H184" s="15" t="s">
        <v>1912</v>
      </c>
      <c r="I184" s="16">
        <v>33.358958000000001</v>
      </c>
      <c r="J184" s="16">
        <v>44.426957000000002</v>
      </c>
      <c r="K184" s="15" t="s">
        <v>1364</v>
      </c>
    </row>
    <row r="185" spans="1:11" ht="12" hidden="1" customHeight="1">
      <c r="A185" s="15" t="s">
        <v>51</v>
      </c>
      <c r="B185" s="15" t="s">
        <v>0</v>
      </c>
      <c r="C185" s="15" t="s">
        <v>185</v>
      </c>
      <c r="D185" s="15" t="s">
        <v>1840</v>
      </c>
      <c r="E185" s="16">
        <v>767673</v>
      </c>
      <c r="F185" s="15" t="s">
        <v>1913</v>
      </c>
      <c r="G185" s="15" t="s">
        <v>1914</v>
      </c>
      <c r="H185" s="15" t="s">
        <v>1915</v>
      </c>
      <c r="I185" s="16">
        <v>33.336103999999999</v>
      </c>
      <c r="J185" s="16">
        <v>44.395812999999997</v>
      </c>
      <c r="K185" s="15" t="s">
        <v>1364</v>
      </c>
    </row>
    <row r="186" spans="1:11" ht="12" hidden="1" customHeight="1">
      <c r="A186" s="15" t="s">
        <v>51</v>
      </c>
      <c r="B186" s="15" t="s">
        <v>0</v>
      </c>
      <c r="C186" s="15" t="s">
        <v>185</v>
      </c>
      <c r="D186" s="15" t="s">
        <v>1840</v>
      </c>
      <c r="E186" s="16">
        <v>767674</v>
      </c>
      <c r="F186" s="15" t="s">
        <v>1916</v>
      </c>
      <c r="G186" s="15" t="s">
        <v>1917</v>
      </c>
      <c r="H186" s="15" t="s">
        <v>1918</v>
      </c>
      <c r="I186" s="16">
        <v>33.336103999999999</v>
      </c>
      <c r="J186" s="16">
        <v>44.395812999999997</v>
      </c>
      <c r="K186" s="15" t="s">
        <v>1364</v>
      </c>
    </row>
    <row r="187" spans="1:11" ht="12" hidden="1" customHeight="1">
      <c r="A187" s="15" t="s">
        <v>51</v>
      </c>
      <c r="B187" s="15" t="s">
        <v>0</v>
      </c>
      <c r="C187" s="15" t="s">
        <v>185</v>
      </c>
      <c r="D187" s="15" t="s">
        <v>1840</v>
      </c>
      <c r="E187" s="16">
        <v>767675</v>
      </c>
      <c r="F187" s="15" t="s">
        <v>1919</v>
      </c>
      <c r="G187" s="15" t="s">
        <v>1920</v>
      </c>
      <c r="H187" s="15" t="s">
        <v>1921</v>
      </c>
      <c r="I187" s="16">
        <v>33.336103999999999</v>
      </c>
      <c r="J187" s="16">
        <v>44.395812999999997</v>
      </c>
      <c r="K187" s="15" t="s">
        <v>1364</v>
      </c>
    </row>
    <row r="188" spans="1:11" ht="12" hidden="1" customHeight="1">
      <c r="A188" s="15" t="s">
        <v>51</v>
      </c>
      <c r="B188" s="15" t="s">
        <v>0</v>
      </c>
      <c r="C188" s="15" t="s">
        <v>185</v>
      </c>
      <c r="D188" s="15" t="s">
        <v>1840</v>
      </c>
      <c r="E188" s="16">
        <v>767676</v>
      </c>
      <c r="F188" s="15" t="s">
        <v>1922</v>
      </c>
      <c r="G188" s="15" t="s">
        <v>1923</v>
      </c>
      <c r="H188" s="15" t="s">
        <v>1924</v>
      </c>
      <c r="I188" s="16">
        <v>33.336103999999999</v>
      </c>
      <c r="J188" s="16">
        <v>44.395812999999997</v>
      </c>
      <c r="K188" s="15" t="s">
        <v>1364</v>
      </c>
    </row>
    <row r="189" spans="1:11" ht="12" hidden="1" customHeight="1">
      <c r="A189" s="15" t="s">
        <v>51</v>
      </c>
      <c r="B189" s="15" t="s">
        <v>0</v>
      </c>
      <c r="C189" s="15" t="s">
        <v>185</v>
      </c>
      <c r="D189" s="15" t="s">
        <v>1840</v>
      </c>
      <c r="E189" s="16">
        <v>767641</v>
      </c>
      <c r="F189" s="15" t="s">
        <v>1925</v>
      </c>
      <c r="G189" s="15" t="s">
        <v>1926</v>
      </c>
      <c r="H189" s="15" t="s">
        <v>1927</v>
      </c>
      <c r="I189" s="16">
        <v>33.320121</v>
      </c>
      <c r="J189" s="16">
        <v>44.420842999999998</v>
      </c>
      <c r="K189" s="15" t="s">
        <v>1364</v>
      </c>
    </row>
    <row r="190" spans="1:11" ht="12" hidden="1" customHeight="1">
      <c r="A190" s="15" t="s">
        <v>51</v>
      </c>
      <c r="B190" s="15" t="s">
        <v>0</v>
      </c>
      <c r="C190" s="15" t="s">
        <v>185</v>
      </c>
      <c r="D190" s="15" t="s">
        <v>1840</v>
      </c>
      <c r="E190" s="16">
        <v>767677</v>
      </c>
      <c r="F190" s="15" t="s">
        <v>1928</v>
      </c>
      <c r="G190" s="15" t="s">
        <v>1929</v>
      </c>
      <c r="H190" s="15" t="s">
        <v>1930</v>
      </c>
      <c r="I190" s="16">
        <v>33.346640999999998</v>
      </c>
      <c r="J190" s="16">
        <v>44.401651000000001</v>
      </c>
      <c r="K190" s="15" t="s">
        <v>1364</v>
      </c>
    </row>
    <row r="191" spans="1:11" ht="12" hidden="1" customHeight="1">
      <c r="A191" s="15" t="s">
        <v>51</v>
      </c>
      <c r="B191" s="15" t="s">
        <v>0</v>
      </c>
      <c r="C191" s="15" t="s">
        <v>185</v>
      </c>
      <c r="D191" s="15" t="s">
        <v>1840</v>
      </c>
      <c r="E191" s="16">
        <v>767679</v>
      </c>
      <c r="F191" s="15" t="s">
        <v>1931</v>
      </c>
      <c r="G191" s="15" t="s">
        <v>1932</v>
      </c>
      <c r="H191" s="15" t="s">
        <v>1933</v>
      </c>
      <c r="I191" s="16">
        <v>33.346640999999998</v>
      </c>
      <c r="J191" s="16">
        <v>44.401651000000001</v>
      </c>
      <c r="K191" s="15" t="s">
        <v>1364</v>
      </c>
    </row>
    <row r="192" spans="1:11" ht="12" hidden="1" customHeight="1">
      <c r="A192" s="15" t="s">
        <v>51</v>
      </c>
      <c r="B192" s="15" t="s">
        <v>0</v>
      </c>
      <c r="C192" s="15" t="s">
        <v>185</v>
      </c>
      <c r="D192" s="15" t="s">
        <v>1840</v>
      </c>
      <c r="E192" s="16">
        <v>767680</v>
      </c>
      <c r="F192" s="15" t="s">
        <v>1934</v>
      </c>
      <c r="G192" s="15" t="s">
        <v>1935</v>
      </c>
      <c r="H192" s="15" t="s">
        <v>1936</v>
      </c>
      <c r="I192" s="16">
        <v>33.346640999999998</v>
      </c>
      <c r="J192" s="16">
        <v>44.401651000000001</v>
      </c>
      <c r="K192" s="15" t="s">
        <v>1364</v>
      </c>
    </row>
    <row r="193" spans="1:11" ht="12" hidden="1" customHeight="1">
      <c r="A193" s="15" t="s">
        <v>51</v>
      </c>
      <c r="B193" s="15" t="s">
        <v>0</v>
      </c>
      <c r="C193" s="15" t="s">
        <v>185</v>
      </c>
      <c r="D193" s="15" t="s">
        <v>1840</v>
      </c>
      <c r="E193" s="16">
        <v>767603</v>
      </c>
      <c r="F193" s="15" t="s">
        <v>1937</v>
      </c>
      <c r="G193" s="15" t="s">
        <v>1938</v>
      </c>
      <c r="H193" s="15" t="s">
        <v>1939</v>
      </c>
      <c r="I193" s="16">
        <v>33.380000000000003</v>
      </c>
      <c r="J193" s="16">
        <v>44.52</v>
      </c>
      <c r="K193" s="15" t="s">
        <v>1364</v>
      </c>
    </row>
    <row r="194" spans="1:11" ht="12" hidden="1" customHeight="1">
      <c r="A194" s="15" t="s">
        <v>51</v>
      </c>
      <c r="B194" s="15" t="s">
        <v>0</v>
      </c>
      <c r="C194" s="15" t="s">
        <v>185</v>
      </c>
      <c r="D194" s="15" t="s">
        <v>1840</v>
      </c>
      <c r="E194" s="16">
        <v>767588</v>
      </c>
      <c r="F194" s="15" t="s">
        <v>1940</v>
      </c>
      <c r="G194" s="15" t="s">
        <v>1941</v>
      </c>
      <c r="H194" s="15" t="s">
        <v>1942</v>
      </c>
      <c r="I194" s="16">
        <v>33.384439</v>
      </c>
      <c r="J194" s="16">
        <v>44.510047999999998</v>
      </c>
      <c r="K194" s="15" t="s">
        <v>1364</v>
      </c>
    </row>
    <row r="195" spans="1:11" ht="12" hidden="1" customHeight="1">
      <c r="A195" s="15" t="s">
        <v>51</v>
      </c>
      <c r="B195" s="15" t="s">
        <v>0</v>
      </c>
      <c r="C195" s="15" t="s">
        <v>185</v>
      </c>
      <c r="D195" s="15" t="s">
        <v>1840</v>
      </c>
      <c r="E195" s="16">
        <v>767604</v>
      </c>
      <c r="F195" s="15" t="s">
        <v>1943</v>
      </c>
      <c r="G195" s="15" t="s">
        <v>1944</v>
      </c>
      <c r="H195" s="15" t="s">
        <v>1945</v>
      </c>
      <c r="I195" s="16">
        <v>33.26</v>
      </c>
      <c r="J195" s="16">
        <v>44.49</v>
      </c>
      <c r="K195" s="15" t="s">
        <v>1364</v>
      </c>
    </row>
    <row r="196" spans="1:11" ht="12" hidden="1" customHeight="1">
      <c r="A196" s="15" t="s">
        <v>51</v>
      </c>
      <c r="B196" s="15" t="s">
        <v>0</v>
      </c>
      <c r="C196" s="15" t="s">
        <v>185</v>
      </c>
      <c r="D196" s="15" t="s">
        <v>1840</v>
      </c>
      <c r="E196" s="16">
        <v>767654</v>
      </c>
      <c r="F196" s="15" t="s">
        <v>1946</v>
      </c>
      <c r="G196" s="15" t="s">
        <v>1947</v>
      </c>
      <c r="H196" s="15" t="s">
        <v>1948</v>
      </c>
      <c r="I196" s="16">
        <v>33.325000000000003</v>
      </c>
      <c r="J196" s="16">
        <v>44.421999999999997</v>
      </c>
      <c r="K196" s="17" t="s">
        <v>1262</v>
      </c>
    </row>
    <row r="197" spans="1:11" ht="12" hidden="1" customHeight="1">
      <c r="A197" s="15" t="s">
        <v>51</v>
      </c>
      <c r="B197" s="15" t="s">
        <v>0</v>
      </c>
      <c r="C197" s="15" t="s">
        <v>185</v>
      </c>
      <c r="D197" s="15" t="s">
        <v>1840</v>
      </c>
      <c r="E197" s="16">
        <v>767630</v>
      </c>
      <c r="F197" s="15" t="s">
        <v>1949</v>
      </c>
      <c r="G197" s="15" t="s">
        <v>1950</v>
      </c>
      <c r="H197" s="15" t="s">
        <v>1951</v>
      </c>
      <c r="I197" s="16">
        <v>33.239576</v>
      </c>
      <c r="J197" s="16">
        <v>44.490009000000001</v>
      </c>
      <c r="K197" s="15" t="s">
        <v>1364</v>
      </c>
    </row>
    <row r="198" spans="1:11" ht="12" hidden="1" customHeight="1">
      <c r="A198" s="15" t="s">
        <v>51</v>
      </c>
      <c r="B198" s="15" t="s">
        <v>0</v>
      </c>
      <c r="C198" s="15" t="s">
        <v>185</v>
      </c>
      <c r="D198" s="15" t="s">
        <v>1840</v>
      </c>
      <c r="E198" s="16">
        <v>767607</v>
      </c>
      <c r="F198" s="15" t="s">
        <v>1952</v>
      </c>
      <c r="G198" s="15" t="s">
        <v>1953</v>
      </c>
      <c r="H198" s="15" t="s">
        <v>1954</v>
      </c>
      <c r="I198" s="16">
        <v>33.456890999999999</v>
      </c>
      <c r="J198" s="16">
        <v>44.523978999999997</v>
      </c>
      <c r="K198" s="15" t="s">
        <v>1364</v>
      </c>
    </row>
    <row r="199" spans="1:11" ht="12" hidden="1" customHeight="1">
      <c r="A199" s="15" t="s">
        <v>51</v>
      </c>
      <c r="B199" s="15" t="s">
        <v>0</v>
      </c>
      <c r="C199" s="15" t="s">
        <v>185</v>
      </c>
      <c r="D199" s="15" t="s">
        <v>1840</v>
      </c>
      <c r="E199" s="16">
        <v>767606</v>
      </c>
      <c r="F199" s="15" t="s">
        <v>1955</v>
      </c>
      <c r="G199" s="15" t="s">
        <v>1956</v>
      </c>
      <c r="H199" s="15" t="s">
        <v>1957</v>
      </c>
      <c r="I199" s="16">
        <v>33.448909999999998</v>
      </c>
      <c r="J199" s="16">
        <v>44.524360999999999</v>
      </c>
      <c r="K199" s="15" t="s">
        <v>1364</v>
      </c>
    </row>
    <row r="200" spans="1:11" ht="12" hidden="1" customHeight="1">
      <c r="A200" s="15" t="s">
        <v>51</v>
      </c>
      <c r="B200" s="15" t="s">
        <v>0</v>
      </c>
      <c r="C200" s="15" t="s">
        <v>185</v>
      </c>
      <c r="D200" s="15" t="s">
        <v>1840</v>
      </c>
      <c r="E200" s="16">
        <v>767608</v>
      </c>
      <c r="F200" s="15" t="s">
        <v>1958</v>
      </c>
      <c r="G200" s="15" t="s">
        <v>1959</v>
      </c>
      <c r="H200" s="15" t="s">
        <v>1960</v>
      </c>
      <c r="I200" s="16">
        <v>33.462510000000002</v>
      </c>
      <c r="J200" s="16">
        <v>44.533999999999999</v>
      </c>
      <c r="K200" s="15" t="s">
        <v>1364</v>
      </c>
    </row>
    <row r="201" spans="1:11" ht="12" hidden="1" customHeight="1">
      <c r="A201" s="15" t="s">
        <v>51</v>
      </c>
      <c r="B201" s="15" t="s">
        <v>0</v>
      </c>
      <c r="C201" s="15" t="s">
        <v>185</v>
      </c>
      <c r="D201" s="15" t="s">
        <v>1840</v>
      </c>
      <c r="E201" s="16">
        <v>767605</v>
      </c>
      <c r="F201" s="15" t="s">
        <v>1961</v>
      </c>
      <c r="G201" s="15" t="s">
        <v>1962</v>
      </c>
      <c r="H201" s="15" t="s">
        <v>1963</v>
      </c>
      <c r="I201" s="16">
        <v>33.437719000000001</v>
      </c>
      <c r="J201" s="16">
        <v>44.528461</v>
      </c>
      <c r="K201" s="15" t="s">
        <v>1364</v>
      </c>
    </row>
    <row r="202" spans="1:11" ht="12" hidden="1" customHeight="1">
      <c r="A202" s="15" t="s">
        <v>51</v>
      </c>
      <c r="B202" s="15" t="s">
        <v>0</v>
      </c>
      <c r="C202" s="15" t="s">
        <v>185</v>
      </c>
      <c r="D202" s="15" t="s">
        <v>1840</v>
      </c>
      <c r="E202" s="16">
        <v>767618</v>
      </c>
      <c r="F202" s="15" t="s">
        <v>1964</v>
      </c>
      <c r="G202" s="15" t="s">
        <v>1965</v>
      </c>
      <c r="H202" s="15" t="s">
        <v>1966</v>
      </c>
      <c r="I202" s="16">
        <v>33.448970000000003</v>
      </c>
      <c r="J202" s="16">
        <v>44.524369</v>
      </c>
      <c r="K202" s="15" t="s">
        <v>1364</v>
      </c>
    </row>
    <row r="203" spans="1:11" ht="12" hidden="1" customHeight="1">
      <c r="A203" s="15" t="s">
        <v>51</v>
      </c>
      <c r="B203" s="15" t="s">
        <v>0</v>
      </c>
      <c r="C203" s="15" t="s">
        <v>185</v>
      </c>
      <c r="D203" s="15" t="s">
        <v>1840</v>
      </c>
      <c r="E203" s="16">
        <v>767616</v>
      </c>
      <c r="F203" s="15" t="s">
        <v>1967</v>
      </c>
      <c r="G203" s="15" t="s">
        <v>1968</v>
      </c>
      <c r="H203" s="15" t="s">
        <v>1969</v>
      </c>
      <c r="I203" s="16">
        <v>33.381861000000001</v>
      </c>
      <c r="J203" s="16">
        <v>44.424871000000003</v>
      </c>
      <c r="K203" s="15" t="s">
        <v>1364</v>
      </c>
    </row>
    <row r="204" spans="1:11" ht="12" hidden="1" customHeight="1">
      <c r="A204" s="15" t="s">
        <v>51</v>
      </c>
      <c r="B204" s="15" t="s">
        <v>0</v>
      </c>
      <c r="C204" s="15" t="s">
        <v>185</v>
      </c>
      <c r="D204" s="15" t="s">
        <v>1840</v>
      </c>
      <c r="E204" s="16">
        <v>767617</v>
      </c>
      <c r="F204" s="15" t="s">
        <v>1970</v>
      </c>
      <c r="G204" s="15" t="s">
        <v>1971</v>
      </c>
      <c r="H204" s="15" t="s">
        <v>1972</v>
      </c>
      <c r="I204" s="16">
        <v>33.383792</v>
      </c>
      <c r="J204" s="16">
        <v>44.431516000000002</v>
      </c>
      <c r="K204" s="15" t="s">
        <v>1364</v>
      </c>
    </row>
    <row r="205" spans="1:11" ht="12" hidden="1" customHeight="1">
      <c r="A205" s="15" t="s">
        <v>51</v>
      </c>
      <c r="B205" s="15" t="s">
        <v>0</v>
      </c>
      <c r="C205" s="15" t="s">
        <v>185</v>
      </c>
      <c r="D205" s="15" t="s">
        <v>1840</v>
      </c>
      <c r="E205" s="16">
        <v>767615</v>
      </c>
      <c r="F205" s="15" t="s">
        <v>1973</v>
      </c>
      <c r="G205" s="15" t="s">
        <v>1974</v>
      </c>
      <c r="H205" s="15" t="s">
        <v>1975</v>
      </c>
      <c r="I205" s="16">
        <v>33.379098999999997</v>
      </c>
      <c r="J205" s="16">
        <v>44.428977000000003</v>
      </c>
      <c r="K205" s="15" t="s">
        <v>1364</v>
      </c>
    </row>
    <row r="206" spans="1:11" ht="12" hidden="1" customHeight="1">
      <c r="A206" s="15" t="s">
        <v>51</v>
      </c>
      <c r="B206" s="15" t="s">
        <v>0</v>
      </c>
      <c r="C206" s="15" t="s">
        <v>173</v>
      </c>
      <c r="D206" s="15" t="s">
        <v>171</v>
      </c>
      <c r="E206" s="16">
        <v>767636</v>
      </c>
      <c r="F206" s="15" t="s">
        <v>1976</v>
      </c>
      <c r="G206" s="15" t="s">
        <v>1977</v>
      </c>
      <c r="H206" s="15" t="s">
        <v>1978</v>
      </c>
      <c r="I206" s="16">
        <v>33.3523</v>
      </c>
      <c r="J206" s="16">
        <v>44.34</v>
      </c>
      <c r="K206" s="15" t="s">
        <v>1364</v>
      </c>
    </row>
    <row r="207" spans="1:11" ht="12" hidden="1" customHeight="1">
      <c r="A207" s="15" t="s">
        <v>51</v>
      </c>
      <c r="B207" s="15" t="s">
        <v>0</v>
      </c>
      <c r="C207" s="15" t="s">
        <v>173</v>
      </c>
      <c r="D207" s="15" t="s">
        <v>171</v>
      </c>
      <c r="E207" s="16">
        <v>767655</v>
      </c>
      <c r="F207" s="15" t="s">
        <v>1979</v>
      </c>
      <c r="G207" s="15" t="s">
        <v>1980</v>
      </c>
      <c r="H207" s="15" t="s">
        <v>1981</v>
      </c>
      <c r="I207" s="16">
        <v>33.356468</v>
      </c>
      <c r="J207" s="16">
        <v>44.363523999999998</v>
      </c>
      <c r="K207" s="15" t="s">
        <v>1364</v>
      </c>
    </row>
    <row r="208" spans="1:11" ht="12" hidden="1" customHeight="1">
      <c r="A208" s="15" t="s">
        <v>51</v>
      </c>
      <c r="B208" s="15" t="s">
        <v>0</v>
      </c>
      <c r="C208" s="15" t="s">
        <v>173</v>
      </c>
      <c r="D208" s="15" t="s">
        <v>171</v>
      </c>
      <c r="E208" s="16">
        <v>767651</v>
      </c>
      <c r="F208" s="15" t="s">
        <v>1982</v>
      </c>
      <c r="G208" s="15" t="s">
        <v>1983</v>
      </c>
      <c r="H208" s="15" t="s">
        <v>1984</v>
      </c>
      <c r="I208" s="16">
        <v>33.354334999999999</v>
      </c>
      <c r="J208" s="16">
        <v>44.319749999999999</v>
      </c>
      <c r="K208" s="15" t="s">
        <v>1364</v>
      </c>
    </row>
    <row r="209" spans="1:11" ht="12" hidden="1" customHeight="1">
      <c r="A209" s="15" t="s">
        <v>51</v>
      </c>
      <c r="B209" s="15" t="s">
        <v>0</v>
      </c>
      <c r="C209" s="15" t="s">
        <v>173</v>
      </c>
      <c r="D209" s="15" t="s">
        <v>171</v>
      </c>
      <c r="E209" s="16">
        <v>767643</v>
      </c>
      <c r="F209" s="15" t="s">
        <v>1985</v>
      </c>
      <c r="G209" s="15" t="s">
        <v>1986</v>
      </c>
      <c r="H209" s="15" t="s">
        <v>1987</v>
      </c>
      <c r="I209" s="16">
        <v>33.353746000000001</v>
      </c>
      <c r="J209" s="16">
        <v>44.320453000000001</v>
      </c>
      <c r="K209" s="15" t="s">
        <v>1364</v>
      </c>
    </row>
    <row r="210" spans="1:11" ht="12" hidden="1" customHeight="1">
      <c r="A210" s="15" t="s">
        <v>51</v>
      </c>
      <c r="B210" s="15" t="s">
        <v>0</v>
      </c>
      <c r="C210" s="15" t="s">
        <v>173</v>
      </c>
      <c r="D210" s="15" t="s">
        <v>171</v>
      </c>
      <c r="E210" s="16">
        <v>767644</v>
      </c>
      <c r="F210" s="15" t="s">
        <v>1988</v>
      </c>
      <c r="G210" s="15" t="s">
        <v>1989</v>
      </c>
      <c r="H210" s="15" t="s">
        <v>1990</v>
      </c>
      <c r="I210" s="16">
        <v>33.353625999999998</v>
      </c>
      <c r="J210" s="16">
        <v>44.319893999999998</v>
      </c>
      <c r="K210" s="15" t="s">
        <v>1364</v>
      </c>
    </row>
    <row r="211" spans="1:11" ht="12" hidden="1" customHeight="1">
      <c r="A211" s="15" t="s">
        <v>51</v>
      </c>
      <c r="B211" s="15" t="s">
        <v>0</v>
      </c>
      <c r="C211" s="15" t="s">
        <v>173</v>
      </c>
      <c r="D211" s="15" t="s">
        <v>171</v>
      </c>
      <c r="E211" s="16">
        <v>767614</v>
      </c>
      <c r="F211" s="15" t="s">
        <v>1991</v>
      </c>
      <c r="G211" s="15" t="s">
        <v>1992</v>
      </c>
      <c r="H211" s="15" t="s">
        <v>1993</v>
      </c>
      <c r="I211" s="16">
        <v>33.352303999999997</v>
      </c>
      <c r="J211" s="16">
        <v>44.340021999999998</v>
      </c>
      <c r="K211" s="15" t="s">
        <v>1364</v>
      </c>
    </row>
    <row r="212" spans="1:11" ht="12" hidden="1" customHeight="1">
      <c r="A212" s="15" t="s">
        <v>51</v>
      </c>
      <c r="B212" s="15" t="s">
        <v>0</v>
      </c>
      <c r="C212" s="15" t="s">
        <v>173</v>
      </c>
      <c r="D212" s="15" t="s">
        <v>171</v>
      </c>
      <c r="E212" s="16">
        <v>767609</v>
      </c>
      <c r="F212" s="15" t="s">
        <v>1994</v>
      </c>
      <c r="G212" s="15" t="s">
        <v>1995</v>
      </c>
      <c r="H212" s="15" t="s">
        <v>1996</v>
      </c>
      <c r="I212" s="16">
        <v>33.382531</v>
      </c>
      <c r="J212" s="16">
        <v>44.334006000000002</v>
      </c>
      <c r="K212" s="15" t="s">
        <v>1364</v>
      </c>
    </row>
    <row r="213" spans="1:11" ht="12" hidden="1" customHeight="1">
      <c r="A213" s="15" t="s">
        <v>51</v>
      </c>
      <c r="B213" s="15" t="s">
        <v>0</v>
      </c>
      <c r="C213" s="15" t="s">
        <v>176</v>
      </c>
      <c r="D213" s="15" t="s">
        <v>174</v>
      </c>
      <c r="E213" s="16">
        <v>767662</v>
      </c>
      <c r="F213" s="15" t="s">
        <v>1997</v>
      </c>
      <c r="G213" s="15" t="s">
        <v>1998</v>
      </c>
      <c r="H213" s="15" t="s">
        <v>1999</v>
      </c>
      <c r="I213" s="16">
        <v>33.360999999999997</v>
      </c>
      <c r="J213" s="16">
        <v>44.317999999999998</v>
      </c>
      <c r="K213" s="15" t="s">
        <v>1364</v>
      </c>
    </row>
    <row r="214" spans="1:11" ht="12" hidden="1" customHeight="1">
      <c r="A214" s="15" t="s">
        <v>51</v>
      </c>
      <c r="B214" s="15" t="s">
        <v>0</v>
      </c>
      <c r="C214" s="15" t="s">
        <v>176</v>
      </c>
      <c r="D214" s="15" t="s">
        <v>174</v>
      </c>
      <c r="E214" s="16">
        <v>767663</v>
      </c>
      <c r="F214" s="15" t="s">
        <v>2000</v>
      </c>
      <c r="G214" s="15" t="s">
        <v>2001</v>
      </c>
      <c r="H214" s="15" t="s">
        <v>2002</v>
      </c>
      <c r="I214" s="16">
        <v>33.360999999999997</v>
      </c>
      <c r="J214" s="16">
        <v>44.317999999999998</v>
      </c>
      <c r="K214" s="15" t="s">
        <v>1364</v>
      </c>
    </row>
    <row r="215" spans="1:11" ht="12" hidden="1" customHeight="1">
      <c r="A215" s="15" t="s">
        <v>51</v>
      </c>
      <c r="B215" s="15" t="s">
        <v>0</v>
      </c>
      <c r="C215" s="15" t="s">
        <v>176</v>
      </c>
      <c r="D215" s="15" t="s">
        <v>174</v>
      </c>
      <c r="E215" s="16">
        <v>767682</v>
      </c>
      <c r="F215" s="15" t="s">
        <v>2003</v>
      </c>
      <c r="G215" s="15" t="s">
        <v>2004</v>
      </c>
      <c r="H215" s="15" t="s">
        <v>2005</v>
      </c>
      <c r="I215" s="16">
        <v>33.360999999999997</v>
      </c>
      <c r="J215" s="16">
        <v>44.317999999999998</v>
      </c>
      <c r="K215" s="15" t="s">
        <v>1364</v>
      </c>
    </row>
    <row r="216" spans="1:11" ht="12" hidden="1" customHeight="1">
      <c r="A216" s="15" t="s">
        <v>51</v>
      </c>
      <c r="B216" s="15" t="s">
        <v>0</v>
      </c>
      <c r="C216" s="15" t="s">
        <v>176</v>
      </c>
      <c r="D216" s="15" t="s">
        <v>174</v>
      </c>
      <c r="E216" s="16">
        <v>767664</v>
      </c>
      <c r="F216" s="15" t="s">
        <v>2006</v>
      </c>
      <c r="G216" s="15" t="s">
        <v>2007</v>
      </c>
      <c r="H216" s="15" t="s">
        <v>2008</v>
      </c>
      <c r="I216" s="16">
        <v>33.353746000000001</v>
      </c>
      <c r="J216" s="16">
        <v>44.320453000000001</v>
      </c>
      <c r="K216" s="15" t="s">
        <v>1364</v>
      </c>
    </row>
    <row r="217" spans="1:11" ht="12" hidden="1" customHeight="1">
      <c r="A217" s="15" t="s">
        <v>51</v>
      </c>
      <c r="B217" s="15" t="s">
        <v>0</v>
      </c>
      <c r="C217" s="15" t="s">
        <v>176</v>
      </c>
      <c r="D217" s="15" t="s">
        <v>174</v>
      </c>
      <c r="E217" s="16">
        <v>767665</v>
      </c>
      <c r="F217" s="15" t="s">
        <v>2009</v>
      </c>
      <c r="G217" s="15" t="s">
        <v>2010</v>
      </c>
      <c r="H217" s="15" t="s">
        <v>2011</v>
      </c>
      <c r="I217" s="16">
        <v>33.360999999999997</v>
      </c>
      <c r="J217" s="16">
        <v>44.317999999999998</v>
      </c>
      <c r="K217" s="15" t="s">
        <v>1364</v>
      </c>
    </row>
    <row r="218" spans="1:11" ht="12" hidden="1" customHeight="1">
      <c r="A218" s="15" t="s">
        <v>51</v>
      </c>
      <c r="B218" s="15" t="s">
        <v>0</v>
      </c>
      <c r="C218" s="15" t="s">
        <v>176</v>
      </c>
      <c r="D218" s="15" t="s">
        <v>174</v>
      </c>
      <c r="E218" s="16">
        <v>767587</v>
      </c>
      <c r="F218" s="15" t="s">
        <v>2012</v>
      </c>
      <c r="G218" s="15" t="s">
        <v>2013</v>
      </c>
      <c r="H218" s="15" t="s">
        <v>2014</v>
      </c>
      <c r="I218" s="16">
        <v>33.243257</v>
      </c>
      <c r="J218" s="16">
        <v>44.341168000000003</v>
      </c>
      <c r="K218" s="15" t="s">
        <v>1364</v>
      </c>
    </row>
    <row r="219" spans="1:11" ht="12" hidden="1" customHeight="1">
      <c r="A219" s="15" t="s">
        <v>51</v>
      </c>
      <c r="B219" s="15" t="s">
        <v>0</v>
      </c>
      <c r="C219" s="15" t="s">
        <v>176</v>
      </c>
      <c r="D219" s="15" t="s">
        <v>174</v>
      </c>
      <c r="E219" s="16">
        <v>767593</v>
      </c>
      <c r="F219" s="15" t="s">
        <v>2015</v>
      </c>
      <c r="G219" s="15" t="s">
        <v>2016</v>
      </c>
      <c r="H219" s="15" t="s">
        <v>2017</v>
      </c>
      <c r="I219" s="16">
        <v>33.256917000000001</v>
      </c>
      <c r="J219" s="16">
        <v>44.370787</v>
      </c>
      <c r="K219" s="15" t="s">
        <v>1364</v>
      </c>
    </row>
    <row r="220" spans="1:11" ht="12" hidden="1" customHeight="1">
      <c r="A220" s="15" t="s">
        <v>51</v>
      </c>
      <c r="B220" s="15" t="s">
        <v>0</v>
      </c>
      <c r="C220" s="15" t="s">
        <v>176</v>
      </c>
      <c r="D220" s="15" t="s">
        <v>174</v>
      </c>
      <c r="E220" s="16">
        <v>767594</v>
      </c>
      <c r="F220" s="15" t="s">
        <v>2018</v>
      </c>
      <c r="G220" s="15" t="s">
        <v>2019</v>
      </c>
      <c r="H220" s="15" t="s">
        <v>2020</v>
      </c>
      <c r="I220" s="16">
        <v>33.253298000000001</v>
      </c>
      <c r="J220" s="16">
        <v>44.370336000000002</v>
      </c>
      <c r="K220" s="15" t="s">
        <v>1364</v>
      </c>
    </row>
    <row r="221" spans="1:11" ht="12" hidden="1" customHeight="1">
      <c r="A221" s="15" t="s">
        <v>51</v>
      </c>
      <c r="B221" s="15" t="s">
        <v>0</v>
      </c>
      <c r="C221" s="15" t="s">
        <v>176</v>
      </c>
      <c r="D221" s="15" t="s">
        <v>174</v>
      </c>
      <c r="E221" s="16">
        <v>767640</v>
      </c>
      <c r="F221" s="15" t="s">
        <v>2021</v>
      </c>
      <c r="G221" s="15" t="s">
        <v>2022</v>
      </c>
      <c r="H221" s="15" t="s">
        <v>2023</v>
      </c>
      <c r="I221" s="16">
        <v>33.238545999999999</v>
      </c>
      <c r="J221" s="16">
        <v>44.400708999999999</v>
      </c>
      <c r="K221" s="15" t="s">
        <v>1364</v>
      </c>
    </row>
    <row r="222" spans="1:11" ht="12" hidden="1" customHeight="1">
      <c r="A222" s="15" t="s">
        <v>51</v>
      </c>
      <c r="B222" s="15" t="s">
        <v>0</v>
      </c>
      <c r="C222" s="15" t="s">
        <v>176</v>
      </c>
      <c r="D222" s="15" t="s">
        <v>174</v>
      </c>
      <c r="E222" s="16">
        <v>767595</v>
      </c>
      <c r="F222" s="15" t="s">
        <v>2024</v>
      </c>
      <c r="G222" s="15" t="s">
        <v>2025</v>
      </c>
      <c r="H222" s="15" t="s">
        <v>2026</v>
      </c>
      <c r="I222" s="16">
        <v>33.246645000000001</v>
      </c>
      <c r="J222" s="16">
        <v>44.325346000000003</v>
      </c>
      <c r="K222" s="15" t="s">
        <v>1364</v>
      </c>
    </row>
    <row r="223" spans="1:11" ht="12" hidden="1" customHeight="1">
      <c r="A223" s="15" t="s">
        <v>51</v>
      </c>
      <c r="B223" s="15" t="s">
        <v>0</v>
      </c>
      <c r="C223" s="15" t="s">
        <v>176</v>
      </c>
      <c r="D223" s="15" t="s">
        <v>174</v>
      </c>
      <c r="E223" s="16">
        <v>767652</v>
      </c>
      <c r="F223" s="15" t="s">
        <v>2027</v>
      </c>
      <c r="G223" s="15" t="s">
        <v>2028</v>
      </c>
      <c r="H223" s="15" t="s">
        <v>2029</v>
      </c>
      <c r="I223" s="16">
        <v>33.254761999999999</v>
      </c>
      <c r="J223" s="16">
        <v>44.409151999999999</v>
      </c>
      <c r="K223" s="15" t="s">
        <v>1364</v>
      </c>
    </row>
    <row r="224" spans="1:11" ht="12" hidden="1" customHeight="1">
      <c r="A224" s="15" t="s">
        <v>51</v>
      </c>
      <c r="B224" s="15" t="s">
        <v>0</v>
      </c>
      <c r="C224" s="15" t="s">
        <v>194</v>
      </c>
      <c r="D224" s="15" t="s">
        <v>192</v>
      </c>
      <c r="E224" s="16">
        <v>767629</v>
      </c>
      <c r="F224" s="15" t="s">
        <v>2030</v>
      </c>
      <c r="G224" s="15" t="s">
        <v>2031</v>
      </c>
      <c r="H224" s="15" t="s">
        <v>2032</v>
      </c>
      <c r="I224" s="16">
        <v>33.381861000000001</v>
      </c>
      <c r="J224" s="16">
        <v>44.424871000000003</v>
      </c>
      <c r="K224" s="15" t="s">
        <v>1364</v>
      </c>
    </row>
    <row r="225" spans="1:11" ht="12" hidden="1" customHeight="1">
      <c r="A225" s="15" t="s">
        <v>51</v>
      </c>
      <c r="B225" s="15" t="s">
        <v>0</v>
      </c>
      <c r="C225" s="15" t="s">
        <v>194</v>
      </c>
      <c r="D225" s="15" t="s">
        <v>192</v>
      </c>
      <c r="E225" s="16">
        <v>767647</v>
      </c>
      <c r="F225" s="15" t="s">
        <v>2033</v>
      </c>
      <c r="G225" s="15" t="s">
        <v>2034</v>
      </c>
      <c r="H225" s="15" t="s">
        <v>2035</v>
      </c>
      <c r="I225" s="16">
        <v>33.374135000000003</v>
      </c>
      <c r="J225" s="16">
        <v>44.443514999999998</v>
      </c>
      <c r="K225" s="15" t="s">
        <v>1364</v>
      </c>
    </row>
    <row r="226" spans="1:11" ht="12" hidden="1" customHeight="1">
      <c r="A226" s="15" t="s">
        <v>51</v>
      </c>
      <c r="B226" s="15" t="s">
        <v>0</v>
      </c>
      <c r="C226" s="15" t="s">
        <v>194</v>
      </c>
      <c r="D226" s="15" t="s">
        <v>192</v>
      </c>
      <c r="E226" s="16">
        <v>767648</v>
      </c>
      <c r="F226" s="15" t="s">
        <v>2036</v>
      </c>
      <c r="G226" s="15" t="s">
        <v>2037</v>
      </c>
      <c r="H226" s="15" t="s">
        <v>2038</v>
      </c>
      <c r="I226" s="16">
        <v>33.399039999999999</v>
      </c>
      <c r="J226" s="16">
        <v>44.477981999999997</v>
      </c>
      <c r="K226" s="15" t="s">
        <v>1364</v>
      </c>
    </row>
    <row r="227" spans="1:11" ht="12" hidden="1" customHeight="1">
      <c r="A227" s="15" t="s">
        <v>51</v>
      </c>
      <c r="B227" s="15" t="s">
        <v>0</v>
      </c>
      <c r="C227" s="15" t="s">
        <v>194</v>
      </c>
      <c r="D227" s="15" t="s">
        <v>192</v>
      </c>
      <c r="E227" s="16">
        <v>767635</v>
      </c>
      <c r="F227" s="15" t="s">
        <v>2039</v>
      </c>
      <c r="G227" s="15" t="s">
        <v>2040</v>
      </c>
      <c r="H227" s="15" t="s">
        <v>2041</v>
      </c>
      <c r="I227" s="16">
        <v>33.384239999999998</v>
      </c>
      <c r="J227" s="16">
        <v>44.430504999999997</v>
      </c>
      <c r="K227" s="15" t="s">
        <v>1364</v>
      </c>
    </row>
    <row r="228" spans="1:11" ht="12" hidden="1" customHeight="1">
      <c r="A228" s="15" t="s">
        <v>51</v>
      </c>
      <c r="B228" s="15" t="s">
        <v>0</v>
      </c>
      <c r="C228" s="15" t="s">
        <v>194</v>
      </c>
      <c r="D228" s="15" t="s">
        <v>192</v>
      </c>
      <c r="E228" s="16">
        <v>767634</v>
      </c>
      <c r="F228" s="15" t="s">
        <v>2042</v>
      </c>
      <c r="G228" s="15" t="s">
        <v>2043</v>
      </c>
      <c r="H228" s="15" t="s">
        <v>2044</v>
      </c>
      <c r="I228" s="16">
        <v>33.38429</v>
      </c>
      <c r="J228" s="16">
        <v>44.430503999999999</v>
      </c>
      <c r="K228" s="15" t="s">
        <v>1364</v>
      </c>
    </row>
    <row r="229" spans="1:11" ht="12" hidden="1" customHeight="1">
      <c r="A229" s="15" t="s">
        <v>51</v>
      </c>
      <c r="B229" s="15" t="s">
        <v>0</v>
      </c>
      <c r="C229" s="15" t="s">
        <v>194</v>
      </c>
      <c r="D229" s="15" t="s">
        <v>192</v>
      </c>
      <c r="E229" s="16">
        <v>767633</v>
      </c>
      <c r="F229" s="15" t="s">
        <v>2045</v>
      </c>
      <c r="G229" s="15" t="s">
        <v>2046</v>
      </c>
      <c r="H229" s="15" t="s">
        <v>2047</v>
      </c>
      <c r="I229" s="16">
        <v>33.384279999999997</v>
      </c>
      <c r="J229" s="16">
        <v>44.430506999999999</v>
      </c>
      <c r="K229" s="15" t="s">
        <v>1364</v>
      </c>
    </row>
    <row r="230" spans="1:11" ht="12" hidden="1" customHeight="1">
      <c r="A230" s="15" t="s">
        <v>51</v>
      </c>
      <c r="B230" s="15" t="s">
        <v>0</v>
      </c>
      <c r="C230" s="15" t="s">
        <v>194</v>
      </c>
      <c r="D230" s="15" t="s">
        <v>192</v>
      </c>
      <c r="E230" s="16">
        <v>767632</v>
      </c>
      <c r="F230" s="15" t="s">
        <v>2048</v>
      </c>
      <c r="G230" s="15" t="s">
        <v>2049</v>
      </c>
      <c r="H230" s="15" t="s">
        <v>2050</v>
      </c>
      <c r="I230" s="16">
        <v>33.384279999999997</v>
      </c>
      <c r="J230" s="16">
        <v>44.430503000000002</v>
      </c>
      <c r="K230" s="15" t="s">
        <v>1364</v>
      </c>
    </row>
    <row r="231" spans="1:11" ht="12" hidden="1" customHeight="1">
      <c r="A231" s="15" t="s">
        <v>51</v>
      </c>
      <c r="B231" s="15" t="s">
        <v>0</v>
      </c>
      <c r="C231" s="15" t="s">
        <v>194</v>
      </c>
      <c r="D231" s="15" t="s">
        <v>192</v>
      </c>
      <c r="E231" s="16">
        <v>767631</v>
      </c>
      <c r="F231" s="15" t="s">
        <v>2051</v>
      </c>
      <c r="G231" s="15" t="s">
        <v>2052</v>
      </c>
      <c r="H231" s="15" t="s">
        <v>2053</v>
      </c>
      <c r="I231" s="16">
        <v>33.384270000000001</v>
      </c>
      <c r="J231" s="16">
        <v>44.430503000000002</v>
      </c>
      <c r="K231" s="15" t="s">
        <v>1364</v>
      </c>
    </row>
    <row r="232" spans="1:11" ht="12" hidden="1" customHeight="1">
      <c r="A232" s="15" t="s">
        <v>51</v>
      </c>
      <c r="B232" s="15" t="s">
        <v>0</v>
      </c>
      <c r="C232" s="15" t="s">
        <v>194</v>
      </c>
      <c r="D232" s="15" t="s">
        <v>192</v>
      </c>
      <c r="E232" s="16">
        <v>767660</v>
      </c>
      <c r="F232" s="15" t="s">
        <v>2054</v>
      </c>
      <c r="G232" s="15" t="s">
        <v>2055</v>
      </c>
      <c r="H232" s="15" t="s">
        <v>2056</v>
      </c>
      <c r="I232" s="16">
        <v>33.384259999999998</v>
      </c>
      <c r="J232" s="16">
        <v>44.430501</v>
      </c>
      <c r="K232" s="15" t="s">
        <v>1364</v>
      </c>
    </row>
    <row r="233" spans="1:11" ht="12" hidden="1" customHeight="1">
      <c r="A233" s="15" t="s">
        <v>51</v>
      </c>
      <c r="B233" s="15" t="s">
        <v>0</v>
      </c>
      <c r="C233" s="15" t="s">
        <v>194</v>
      </c>
      <c r="D233" s="15" t="s">
        <v>192</v>
      </c>
      <c r="E233" s="16">
        <v>767619</v>
      </c>
      <c r="F233" s="15" t="s">
        <v>2057</v>
      </c>
      <c r="G233" s="15" t="s">
        <v>2058</v>
      </c>
      <c r="H233" s="15" t="s">
        <v>2059</v>
      </c>
      <c r="I233" s="16">
        <v>33.384259999999998</v>
      </c>
      <c r="J233" s="16">
        <v>44.430501</v>
      </c>
      <c r="K233" s="15" t="s">
        <v>1364</v>
      </c>
    </row>
    <row r="234" spans="1:11" ht="12" hidden="1" customHeight="1">
      <c r="A234" s="15" t="s">
        <v>51</v>
      </c>
      <c r="B234" s="15" t="s">
        <v>0</v>
      </c>
      <c r="C234" s="15" t="s">
        <v>194</v>
      </c>
      <c r="D234" s="15" t="s">
        <v>192</v>
      </c>
      <c r="E234" s="16">
        <v>767661</v>
      </c>
      <c r="F234" s="15" t="s">
        <v>2060</v>
      </c>
      <c r="G234" s="15" t="s">
        <v>2061</v>
      </c>
      <c r="H234" s="15" t="s">
        <v>2062</v>
      </c>
      <c r="I234" s="16">
        <v>33.384259999999998</v>
      </c>
      <c r="J234" s="16">
        <v>44.430501</v>
      </c>
      <c r="K234" s="15" t="s">
        <v>1364</v>
      </c>
    </row>
    <row r="235" spans="1:11" ht="12" hidden="1" customHeight="1">
      <c r="A235" s="15" t="s">
        <v>51</v>
      </c>
      <c r="B235" s="15" t="s">
        <v>0</v>
      </c>
      <c r="C235" s="15" t="s">
        <v>194</v>
      </c>
      <c r="D235" s="15" t="s">
        <v>192</v>
      </c>
      <c r="E235" s="16">
        <v>767620</v>
      </c>
      <c r="F235" s="15" t="s">
        <v>2063</v>
      </c>
      <c r="G235" s="15" t="s">
        <v>2064</v>
      </c>
      <c r="H235" s="15" t="s">
        <v>2065</v>
      </c>
      <c r="I235" s="16">
        <v>33.384259999999998</v>
      </c>
      <c r="J235" s="16">
        <v>44.430501</v>
      </c>
      <c r="K235" s="15" t="s">
        <v>1364</v>
      </c>
    </row>
    <row r="236" spans="1:11" ht="12" hidden="1" customHeight="1">
      <c r="A236" s="15" t="s">
        <v>51</v>
      </c>
      <c r="B236" s="15" t="s">
        <v>0</v>
      </c>
      <c r="C236" s="15" t="s">
        <v>194</v>
      </c>
      <c r="D236" s="15" t="s">
        <v>192</v>
      </c>
      <c r="E236" s="16">
        <v>767621</v>
      </c>
      <c r="F236" s="15" t="s">
        <v>2066</v>
      </c>
      <c r="G236" s="15" t="s">
        <v>2067</v>
      </c>
      <c r="H236" s="15" t="s">
        <v>2068</v>
      </c>
      <c r="I236" s="16">
        <v>33.384259999999998</v>
      </c>
      <c r="J236" s="16">
        <v>44.430501</v>
      </c>
      <c r="K236" s="15" t="s">
        <v>1364</v>
      </c>
    </row>
    <row r="237" spans="1:11" ht="12" hidden="1" customHeight="1">
      <c r="A237" s="15" t="s">
        <v>51</v>
      </c>
      <c r="B237" s="15" t="s">
        <v>0</v>
      </c>
      <c r="C237" s="15" t="s">
        <v>194</v>
      </c>
      <c r="D237" s="15" t="s">
        <v>192</v>
      </c>
      <c r="E237" s="16">
        <v>767622</v>
      </c>
      <c r="F237" s="15" t="s">
        <v>2069</v>
      </c>
      <c r="G237" s="15" t="s">
        <v>2070</v>
      </c>
      <c r="H237" s="15" t="s">
        <v>2071</v>
      </c>
      <c r="I237" s="16">
        <v>33.384259999999998</v>
      </c>
      <c r="J237" s="16">
        <v>44.430501</v>
      </c>
      <c r="K237" s="15" t="s">
        <v>1364</v>
      </c>
    </row>
    <row r="238" spans="1:11" ht="12" hidden="1" customHeight="1">
      <c r="A238" s="15" t="s">
        <v>51</v>
      </c>
      <c r="B238" s="15" t="s">
        <v>0</v>
      </c>
      <c r="C238" s="15" t="s">
        <v>194</v>
      </c>
      <c r="D238" s="15" t="s">
        <v>192</v>
      </c>
      <c r="E238" s="16">
        <v>767623</v>
      </c>
      <c r="F238" s="15" t="s">
        <v>2072</v>
      </c>
      <c r="G238" s="15" t="s">
        <v>2073</v>
      </c>
      <c r="H238" s="15" t="s">
        <v>2074</v>
      </c>
      <c r="I238" s="16">
        <v>33.384259999999998</v>
      </c>
      <c r="J238" s="16">
        <v>44.430501</v>
      </c>
      <c r="K238" s="15" t="s">
        <v>1364</v>
      </c>
    </row>
    <row r="239" spans="1:11" ht="12" hidden="1" customHeight="1">
      <c r="A239" s="15" t="s">
        <v>51</v>
      </c>
      <c r="B239" s="15" t="s">
        <v>0</v>
      </c>
      <c r="C239" s="15" t="s">
        <v>194</v>
      </c>
      <c r="D239" s="15" t="s">
        <v>192</v>
      </c>
      <c r="E239" s="16">
        <v>767627</v>
      </c>
      <c r="F239" s="15" t="s">
        <v>2075</v>
      </c>
      <c r="G239" s="15" t="s">
        <v>2076</v>
      </c>
      <c r="H239" s="15" t="s">
        <v>2077</v>
      </c>
      <c r="I239" s="16">
        <v>33.384259999999998</v>
      </c>
      <c r="J239" s="16">
        <v>44.430501</v>
      </c>
      <c r="K239" s="15" t="s">
        <v>1364</v>
      </c>
    </row>
    <row r="240" spans="1:11" ht="12" hidden="1" customHeight="1">
      <c r="A240" s="15" t="s">
        <v>51</v>
      </c>
      <c r="B240" s="15" t="s">
        <v>0</v>
      </c>
      <c r="C240" s="15" t="s">
        <v>194</v>
      </c>
      <c r="D240" s="15" t="s">
        <v>192</v>
      </c>
      <c r="E240" s="16">
        <v>767626</v>
      </c>
      <c r="F240" s="15" t="s">
        <v>2078</v>
      </c>
      <c r="G240" s="15" t="s">
        <v>2079</v>
      </c>
      <c r="H240" s="15" t="s">
        <v>2080</v>
      </c>
      <c r="I240" s="16">
        <v>33.384259999999998</v>
      </c>
      <c r="J240" s="16">
        <v>44.430501</v>
      </c>
      <c r="K240" s="15" t="s">
        <v>1364</v>
      </c>
    </row>
    <row r="241" spans="1:11" ht="12" hidden="1" customHeight="1">
      <c r="A241" s="15" t="s">
        <v>51</v>
      </c>
      <c r="B241" s="15" t="s">
        <v>0</v>
      </c>
      <c r="C241" s="15" t="s">
        <v>194</v>
      </c>
      <c r="D241" s="15" t="s">
        <v>192</v>
      </c>
      <c r="E241" s="16">
        <v>767625</v>
      </c>
      <c r="F241" s="15" t="s">
        <v>2081</v>
      </c>
      <c r="G241" s="15" t="s">
        <v>2082</v>
      </c>
      <c r="H241" s="15" t="s">
        <v>2083</v>
      </c>
      <c r="I241" s="16">
        <v>33.384259999999998</v>
      </c>
      <c r="J241" s="16">
        <v>44.430501</v>
      </c>
      <c r="K241" s="15" t="s">
        <v>1364</v>
      </c>
    </row>
    <row r="242" spans="1:11" ht="12" hidden="1" customHeight="1">
      <c r="A242" s="15" t="s">
        <v>51</v>
      </c>
      <c r="B242" s="15" t="s">
        <v>0</v>
      </c>
      <c r="C242" s="15" t="s">
        <v>194</v>
      </c>
      <c r="D242" s="15" t="s">
        <v>192</v>
      </c>
      <c r="E242" s="16">
        <v>767624</v>
      </c>
      <c r="F242" s="15" t="s">
        <v>2084</v>
      </c>
      <c r="G242" s="15" t="s">
        <v>2085</v>
      </c>
      <c r="H242" s="15" t="s">
        <v>2086</v>
      </c>
      <c r="I242" s="16">
        <v>33.384259999999998</v>
      </c>
      <c r="J242" s="16">
        <v>44.430501</v>
      </c>
      <c r="K242" s="15" t="s">
        <v>1364</v>
      </c>
    </row>
    <row r="243" spans="1:11" ht="12" hidden="1" customHeight="1">
      <c r="A243" s="15" t="s">
        <v>52</v>
      </c>
      <c r="B243" s="15" t="s">
        <v>40</v>
      </c>
      <c r="C243" s="15" t="s">
        <v>91</v>
      </c>
      <c r="D243" s="15" t="s">
        <v>89</v>
      </c>
      <c r="E243" s="16">
        <v>205983</v>
      </c>
      <c r="F243" s="15" t="s">
        <v>2087</v>
      </c>
      <c r="G243" s="15" t="s">
        <v>2088</v>
      </c>
      <c r="H243" s="15" t="s">
        <v>2089</v>
      </c>
      <c r="I243" s="16">
        <v>30.4618</v>
      </c>
      <c r="J243" s="16">
        <v>47.933599999999998</v>
      </c>
      <c r="K243" s="15" t="s">
        <v>1364</v>
      </c>
    </row>
    <row r="244" spans="1:11" ht="12" hidden="1" customHeight="1">
      <c r="A244" s="15" t="s">
        <v>52</v>
      </c>
      <c r="B244" s="15" t="s">
        <v>40</v>
      </c>
      <c r="C244" s="15" t="s">
        <v>91</v>
      </c>
      <c r="D244" s="15" t="s">
        <v>89</v>
      </c>
      <c r="E244" s="16">
        <v>205833</v>
      </c>
      <c r="F244" s="15" t="s">
        <v>2090</v>
      </c>
      <c r="G244" s="15" t="s">
        <v>2091</v>
      </c>
      <c r="H244" s="15" t="s">
        <v>2092</v>
      </c>
      <c r="I244" s="16">
        <v>30.453499999999998</v>
      </c>
      <c r="J244" s="16">
        <v>47.989899999999999</v>
      </c>
      <c r="K244" s="15" t="s">
        <v>1364</v>
      </c>
    </row>
    <row r="245" spans="1:11" ht="12" hidden="1" customHeight="1">
      <c r="A245" s="15" t="s">
        <v>52</v>
      </c>
      <c r="B245" s="15" t="s">
        <v>40</v>
      </c>
      <c r="C245" s="15" t="s">
        <v>91</v>
      </c>
      <c r="D245" s="15" t="s">
        <v>89</v>
      </c>
      <c r="E245" s="16">
        <v>205980</v>
      </c>
      <c r="F245" s="15" t="s">
        <v>2093</v>
      </c>
      <c r="G245" s="15" t="s">
        <v>2094</v>
      </c>
      <c r="H245" s="15" t="s">
        <v>2095</v>
      </c>
      <c r="I245" s="16">
        <v>30.4483</v>
      </c>
      <c r="J245" s="16">
        <v>48.025399999999998</v>
      </c>
      <c r="K245" s="15" t="s">
        <v>1364</v>
      </c>
    </row>
    <row r="246" spans="1:11" ht="12" hidden="1" customHeight="1">
      <c r="A246" s="15" t="s">
        <v>52</v>
      </c>
      <c r="B246" s="15" t="s">
        <v>40</v>
      </c>
      <c r="C246" s="15" t="s">
        <v>99</v>
      </c>
      <c r="D246" s="15" t="s">
        <v>2096</v>
      </c>
      <c r="E246" s="16">
        <v>205991</v>
      </c>
      <c r="F246" s="15" t="s">
        <v>2097</v>
      </c>
      <c r="G246" s="15" t="s">
        <v>2098</v>
      </c>
      <c r="H246" s="15" t="s">
        <v>2099</v>
      </c>
      <c r="I246" s="16">
        <v>30.925599999999999</v>
      </c>
      <c r="J246" s="16">
        <v>47.295400000000001</v>
      </c>
      <c r="K246" s="15" t="s">
        <v>1364</v>
      </c>
    </row>
    <row r="247" spans="1:11" ht="12" hidden="1" customHeight="1">
      <c r="A247" s="15" t="s">
        <v>52</v>
      </c>
      <c r="B247" s="15" t="s">
        <v>40</v>
      </c>
      <c r="C247" s="15" t="s">
        <v>99</v>
      </c>
      <c r="D247" s="15" t="s">
        <v>2096</v>
      </c>
      <c r="E247" s="16">
        <v>206008</v>
      </c>
      <c r="F247" s="15" t="s">
        <v>2100</v>
      </c>
      <c r="G247" s="15" t="s">
        <v>2101</v>
      </c>
      <c r="H247" s="15" t="s">
        <v>2102</v>
      </c>
      <c r="I247" s="16">
        <v>30.9739</v>
      </c>
      <c r="J247" s="16">
        <v>47.325299999999999</v>
      </c>
      <c r="K247" s="15" t="s">
        <v>1364</v>
      </c>
    </row>
    <row r="248" spans="1:11" ht="12" hidden="1" customHeight="1">
      <c r="A248" s="15" t="s">
        <v>52</v>
      </c>
      <c r="B248" s="15" t="s">
        <v>40</v>
      </c>
      <c r="C248" s="15" t="s">
        <v>99</v>
      </c>
      <c r="D248" s="15" t="s">
        <v>2096</v>
      </c>
      <c r="E248" s="16">
        <v>205985</v>
      </c>
      <c r="F248" s="15" t="s">
        <v>2103</v>
      </c>
      <c r="G248" s="15" t="s">
        <v>2104</v>
      </c>
      <c r="H248" s="15" t="s">
        <v>2105</v>
      </c>
      <c r="I248" s="16">
        <v>30.9939</v>
      </c>
      <c r="J248" s="16">
        <v>47.365900000000003</v>
      </c>
      <c r="K248" s="15" t="s">
        <v>1364</v>
      </c>
    </row>
    <row r="249" spans="1:11" ht="12" hidden="1" customHeight="1">
      <c r="A249" s="15" t="s">
        <v>52</v>
      </c>
      <c r="B249" s="15" t="s">
        <v>40</v>
      </c>
      <c r="C249" s="15" t="s">
        <v>102</v>
      </c>
      <c r="D249" s="15" t="s">
        <v>2106</v>
      </c>
      <c r="E249" s="16">
        <v>205995</v>
      </c>
      <c r="F249" s="15" t="s">
        <v>2107</v>
      </c>
      <c r="G249" s="15" t="s">
        <v>2108</v>
      </c>
      <c r="H249" s="15" t="s">
        <v>2109</v>
      </c>
      <c r="I249" s="16">
        <v>30.846499999999999</v>
      </c>
      <c r="J249" s="16">
        <v>47.533499999999997</v>
      </c>
      <c r="K249" s="15" t="s">
        <v>1364</v>
      </c>
    </row>
    <row r="250" spans="1:11" ht="12" hidden="1" customHeight="1">
      <c r="A250" s="15" t="s">
        <v>52</v>
      </c>
      <c r="B250" s="15" t="s">
        <v>40</v>
      </c>
      <c r="C250" s="15" t="s">
        <v>102</v>
      </c>
      <c r="D250" s="15" t="s">
        <v>2106</v>
      </c>
      <c r="E250" s="16">
        <v>205977</v>
      </c>
      <c r="F250" s="15" t="s">
        <v>2110</v>
      </c>
      <c r="G250" s="15" t="s">
        <v>2111</v>
      </c>
      <c r="H250" s="15" t="s">
        <v>2112</v>
      </c>
      <c r="I250" s="16">
        <v>30.9664</v>
      </c>
      <c r="J250" s="16">
        <v>47.453800000000001</v>
      </c>
      <c r="K250" s="15" t="s">
        <v>1364</v>
      </c>
    </row>
    <row r="251" spans="1:11" ht="12" hidden="1" customHeight="1">
      <c r="A251" s="15" t="s">
        <v>52</v>
      </c>
      <c r="B251" s="15" t="s">
        <v>40</v>
      </c>
      <c r="C251" s="15" t="s">
        <v>102</v>
      </c>
      <c r="D251" s="15" t="s">
        <v>2106</v>
      </c>
      <c r="E251" s="16">
        <v>205994</v>
      </c>
      <c r="F251" s="15" t="s">
        <v>2113</v>
      </c>
      <c r="G251" s="15" t="s">
        <v>2114</v>
      </c>
      <c r="H251" s="15" t="s">
        <v>2115</v>
      </c>
      <c r="I251" s="16">
        <v>31.0014</v>
      </c>
      <c r="J251" s="16">
        <v>47.433500000000002</v>
      </c>
      <c r="K251" s="15" t="s">
        <v>1364</v>
      </c>
    </row>
    <row r="252" spans="1:11" ht="12" hidden="1" customHeight="1">
      <c r="A252" s="15" t="s">
        <v>52</v>
      </c>
      <c r="B252" s="15" t="s">
        <v>40</v>
      </c>
      <c r="C252" s="15" t="s">
        <v>108</v>
      </c>
      <c r="D252" s="15" t="s">
        <v>2116</v>
      </c>
      <c r="E252" s="16">
        <v>206011</v>
      </c>
      <c r="F252" s="15" t="s">
        <v>2117</v>
      </c>
      <c r="G252" s="15" t="s">
        <v>2118</v>
      </c>
      <c r="H252" s="15" t="s">
        <v>2119</v>
      </c>
      <c r="I252" s="16">
        <v>30.035799999999998</v>
      </c>
      <c r="J252" s="16">
        <v>47.927700000000002</v>
      </c>
      <c r="K252" s="15" t="s">
        <v>1364</v>
      </c>
    </row>
    <row r="253" spans="1:11" ht="12" hidden="1" customHeight="1">
      <c r="A253" s="15" t="s">
        <v>52</v>
      </c>
      <c r="B253" s="15" t="s">
        <v>40</v>
      </c>
      <c r="C253" s="15" t="s">
        <v>108</v>
      </c>
      <c r="D253" s="15" t="s">
        <v>2116</v>
      </c>
      <c r="E253" s="16">
        <v>206002</v>
      </c>
      <c r="F253" s="15" t="s">
        <v>2120</v>
      </c>
      <c r="G253" s="15" t="s">
        <v>2121</v>
      </c>
      <c r="H253" s="15" t="s">
        <v>2122</v>
      </c>
      <c r="I253" s="16">
        <v>30.3262</v>
      </c>
      <c r="J253" s="16">
        <v>47.721499999999999</v>
      </c>
      <c r="K253" s="15" t="s">
        <v>1364</v>
      </c>
    </row>
    <row r="254" spans="1:11" ht="12" hidden="1" customHeight="1">
      <c r="A254" s="15" t="s">
        <v>52</v>
      </c>
      <c r="B254" s="15" t="s">
        <v>40</v>
      </c>
      <c r="C254" s="15" t="s">
        <v>108</v>
      </c>
      <c r="D254" s="15" t="s">
        <v>2116</v>
      </c>
      <c r="E254" s="16">
        <v>206001</v>
      </c>
      <c r="F254" s="15" t="s">
        <v>2123</v>
      </c>
      <c r="G254" s="15" t="s">
        <v>2124</v>
      </c>
      <c r="H254" s="15" t="s">
        <v>2125</v>
      </c>
      <c r="I254" s="16">
        <v>30.573599999999999</v>
      </c>
      <c r="J254" s="16">
        <v>47.334699999999998</v>
      </c>
      <c r="K254" s="15" t="s">
        <v>1364</v>
      </c>
    </row>
    <row r="255" spans="1:11" ht="12" hidden="1" customHeight="1">
      <c r="A255" s="15" t="s">
        <v>52</v>
      </c>
      <c r="B255" s="15" t="s">
        <v>40</v>
      </c>
      <c r="C255" s="15" t="s">
        <v>108</v>
      </c>
      <c r="D255" s="15" t="s">
        <v>2116</v>
      </c>
      <c r="E255" s="16">
        <v>205970</v>
      </c>
      <c r="F255" s="15" t="s">
        <v>2126</v>
      </c>
      <c r="G255" s="15" t="s">
        <v>2127</v>
      </c>
      <c r="H255" s="15" t="s">
        <v>2128</v>
      </c>
      <c r="I255" s="16">
        <v>30.2363</v>
      </c>
      <c r="J255" s="16">
        <v>47.772199999999998</v>
      </c>
      <c r="K255" s="15" t="s">
        <v>1364</v>
      </c>
    </row>
    <row r="256" spans="1:11" ht="12" hidden="1" customHeight="1">
      <c r="A256" s="15" t="s">
        <v>52</v>
      </c>
      <c r="B256" s="15" t="s">
        <v>40</v>
      </c>
      <c r="C256" s="15" t="s">
        <v>108</v>
      </c>
      <c r="D256" s="15" t="s">
        <v>2116</v>
      </c>
      <c r="E256" s="16">
        <v>205997</v>
      </c>
      <c r="F256" s="15" t="s">
        <v>2129</v>
      </c>
      <c r="G256" s="15" t="s">
        <v>2130</v>
      </c>
      <c r="H256" s="15" t="s">
        <v>2131</v>
      </c>
      <c r="I256" s="16">
        <v>30.242999999999999</v>
      </c>
      <c r="J256" s="16">
        <v>47.769599999999997</v>
      </c>
      <c r="K256" s="15" t="s">
        <v>1364</v>
      </c>
    </row>
    <row r="257" spans="1:11" ht="12" hidden="1" customHeight="1">
      <c r="A257" s="15" t="s">
        <v>52</v>
      </c>
      <c r="B257" s="15" t="s">
        <v>40</v>
      </c>
      <c r="C257" s="15" t="s">
        <v>108</v>
      </c>
      <c r="D257" s="15" t="s">
        <v>2116</v>
      </c>
      <c r="E257" s="16">
        <v>206012</v>
      </c>
      <c r="F257" s="15" t="s">
        <v>2132</v>
      </c>
      <c r="G257" s="15" t="s">
        <v>2133</v>
      </c>
      <c r="H257" s="15" t="s">
        <v>2134</v>
      </c>
      <c r="I257" s="16">
        <v>30.037500000000001</v>
      </c>
      <c r="J257" s="16">
        <v>47.9191</v>
      </c>
      <c r="K257" s="15" t="s">
        <v>1364</v>
      </c>
    </row>
    <row r="258" spans="1:11" ht="12" hidden="1" customHeight="1">
      <c r="A258" s="15" t="s">
        <v>52</v>
      </c>
      <c r="B258" s="15" t="s">
        <v>40</v>
      </c>
      <c r="C258" s="15" t="s">
        <v>108</v>
      </c>
      <c r="D258" s="15" t="s">
        <v>2116</v>
      </c>
      <c r="E258" s="16">
        <v>206010</v>
      </c>
      <c r="F258" s="15" t="s">
        <v>2135</v>
      </c>
      <c r="G258" s="15" t="s">
        <v>2136</v>
      </c>
      <c r="H258" s="15" t="s">
        <v>2137</v>
      </c>
      <c r="I258" s="16">
        <v>30.037199999999999</v>
      </c>
      <c r="J258" s="16">
        <v>47.919400000000003</v>
      </c>
      <c r="K258" s="15" t="s">
        <v>1364</v>
      </c>
    </row>
    <row r="259" spans="1:11" ht="12" hidden="1" customHeight="1">
      <c r="A259" s="15" t="s">
        <v>52</v>
      </c>
      <c r="B259" s="15" t="s">
        <v>40</v>
      </c>
      <c r="C259" s="15" t="s">
        <v>108</v>
      </c>
      <c r="D259" s="15" t="s">
        <v>2116</v>
      </c>
      <c r="E259" s="16">
        <v>206014</v>
      </c>
      <c r="F259" s="15" t="s">
        <v>2138</v>
      </c>
      <c r="G259" s="15" t="s">
        <v>2139</v>
      </c>
      <c r="H259" s="15" t="s">
        <v>2140</v>
      </c>
      <c r="I259" s="16">
        <v>30.034700000000001</v>
      </c>
      <c r="J259" s="16">
        <v>47.922699999999999</v>
      </c>
      <c r="K259" s="15" t="s">
        <v>1364</v>
      </c>
    </row>
    <row r="260" spans="1:11" ht="12" hidden="1" customHeight="1">
      <c r="A260" s="15" t="s">
        <v>52</v>
      </c>
      <c r="B260" s="15" t="s">
        <v>40</v>
      </c>
      <c r="C260" s="15" t="s">
        <v>108</v>
      </c>
      <c r="D260" s="15" t="s">
        <v>2116</v>
      </c>
      <c r="E260" s="16">
        <v>206013</v>
      </c>
      <c r="F260" s="15" t="s">
        <v>2141</v>
      </c>
      <c r="G260" s="15" t="s">
        <v>2142</v>
      </c>
      <c r="H260" s="15" t="s">
        <v>2143</v>
      </c>
      <c r="I260" s="16">
        <v>30.039100000000001</v>
      </c>
      <c r="J260" s="16">
        <v>47.915500000000002</v>
      </c>
      <c r="K260" s="15" t="s">
        <v>1364</v>
      </c>
    </row>
    <row r="261" spans="1:11" ht="12" hidden="1" customHeight="1">
      <c r="A261" s="15" t="s">
        <v>52</v>
      </c>
      <c r="B261" s="15" t="s">
        <v>40</v>
      </c>
      <c r="C261" s="15" t="s">
        <v>108</v>
      </c>
      <c r="D261" s="15" t="s">
        <v>2116</v>
      </c>
      <c r="E261" s="16">
        <v>206009</v>
      </c>
      <c r="F261" s="15" t="s">
        <v>2144</v>
      </c>
      <c r="G261" s="15" t="s">
        <v>2145</v>
      </c>
      <c r="H261" s="15" t="s">
        <v>2146</v>
      </c>
      <c r="I261" s="16">
        <v>30.0383</v>
      </c>
      <c r="J261" s="16">
        <v>47.916600000000003</v>
      </c>
      <c r="K261" s="15" t="s">
        <v>1364</v>
      </c>
    </row>
    <row r="262" spans="1:11" ht="12" hidden="1" customHeight="1">
      <c r="A262" s="15" t="s">
        <v>52</v>
      </c>
      <c r="B262" s="15" t="s">
        <v>40</v>
      </c>
      <c r="C262" s="15" t="s">
        <v>93</v>
      </c>
      <c r="D262" s="15" t="s">
        <v>40</v>
      </c>
      <c r="E262" s="16">
        <v>206007</v>
      </c>
      <c r="F262" s="15" t="s">
        <v>2147</v>
      </c>
      <c r="G262" s="15" t="s">
        <v>2148</v>
      </c>
      <c r="H262" s="15" t="s">
        <v>2149</v>
      </c>
      <c r="I262" s="16">
        <v>30.5474</v>
      </c>
      <c r="J262" s="16">
        <v>47.760300000000001</v>
      </c>
      <c r="K262" s="15" t="s">
        <v>1364</v>
      </c>
    </row>
    <row r="263" spans="1:11" ht="12" hidden="1" customHeight="1">
      <c r="A263" s="15" t="s">
        <v>52</v>
      </c>
      <c r="B263" s="15" t="s">
        <v>40</v>
      </c>
      <c r="C263" s="15" t="s">
        <v>93</v>
      </c>
      <c r="D263" s="15" t="s">
        <v>40</v>
      </c>
      <c r="E263" s="16">
        <v>206016</v>
      </c>
      <c r="F263" s="15" t="s">
        <v>2150</v>
      </c>
      <c r="G263" s="15" t="s">
        <v>2151</v>
      </c>
      <c r="H263" s="15" t="s">
        <v>2152</v>
      </c>
      <c r="I263" s="16">
        <v>30.542439999999999</v>
      </c>
      <c r="J263" s="16">
        <v>47.767879999999998</v>
      </c>
      <c r="K263" s="15" t="s">
        <v>1364</v>
      </c>
    </row>
    <row r="264" spans="1:11" ht="12" hidden="1" customHeight="1">
      <c r="A264" s="15" t="s">
        <v>52</v>
      </c>
      <c r="B264" s="15" t="s">
        <v>40</v>
      </c>
      <c r="C264" s="15" t="s">
        <v>93</v>
      </c>
      <c r="D264" s="15" t="s">
        <v>40</v>
      </c>
      <c r="E264" s="16">
        <v>206015</v>
      </c>
      <c r="F264" s="15" t="s">
        <v>2153</v>
      </c>
      <c r="G264" s="15" t="s">
        <v>2154</v>
      </c>
      <c r="H264" s="15" t="s">
        <v>2155</v>
      </c>
      <c r="I264" s="16">
        <v>30.543099999999999</v>
      </c>
      <c r="J264" s="16">
        <v>47.755499999999998</v>
      </c>
      <c r="K264" s="15" t="s">
        <v>1364</v>
      </c>
    </row>
    <row r="265" spans="1:11" ht="12" hidden="1" customHeight="1">
      <c r="A265" s="15" t="s">
        <v>52</v>
      </c>
      <c r="B265" s="15" t="s">
        <v>40</v>
      </c>
      <c r="C265" s="15" t="s">
        <v>93</v>
      </c>
      <c r="D265" s="15" t="s">
        <v>40</v>
      </c>
      <c r="E265" s="16">
        <v>206003</v>
      </c>
      <c r="F265" s="15" t="s">
        <v>2156</v>
      </c>
      <c r="G265" s="15" t="s">
        <v>2157</v>
      </c>
      <c r="H265" s="15" t="s">
        <v>2158</v>
      </c>
      <c r="I265" s="16">
        <v>30.523599999999998</v>
      </c>
      <c r="J265" s="16">
        <v>47.8095</v>
      </c>
      <c r="K265" s="15" t="s">
        <v>1364</v>
      </c>
    </row>
    <row r="266" spans="1:11" ht="12" hidden="1" customHeight="1">
      <c r="A266" s="15" t="s">
        <v>52</v>
      </c>
      <c r="B266" s="15" t="s">
        <v>40</v>
      </c>
      <c r="C266" s="15" t="s">
        <v>93</v>
      </c>
      <c r="D266" s="15" t="s">
        <v>40</v>
      </c>
      <c r="E266" s="16">
        <v>205973</v>
      </c>
      <c r="F266" s="15" t="s">
        <v>2159</v>
      </c>
      <c r="G266" s="15" t="s">
        <v>2160</v>
      </c>
      <c r="H266" s="15" t="s">
        <v>2161</v>
      </c>
      <c r="I266" s="16">
        <v>30.517600000000002</v>
      </c>
      <c r="J266" s="16">
        <v>47.833500000000001</v>
      </c>
      <c r="K266" s="15" t="s">
        <v>1364</v>
      </c>
    </row>
    <row r="267" spans="1:11" ht="12" hidden="1" customHeight="1">
      <c r="A267" s="15" t="s">
        <v>52</v>
      </c>
      <c r="B267" s="15" t="s">
        <v>40</v>
      </c>
      <c r="C267" s="15" t="s">
        <v>93</v>
      </c>
      <c r="D267" s="15" t="s">
        <v>40</v>
      </c>
      <c r="E267" s="16">
        <v>206006</v>
      </c>
      <c r="F267" s="15" t="s">
        <v>2162</v>
      </c>
      <c r="G267" s="15" t="s">
        <v>2163</v>
      </c>
      <c r="H267" s="15" t="s">
        <v>2164</v>
      </c>
      <c r="I267" s="16">
        <v>30.538813999999999</v>
      </c>
      <c r="J267" s="16">
        <v>47.764197000000003</v>
      </c>
      <c r="K267" s="17" t="s">
        <v>1262</v>
      </c>
    </row>
    <row r="268" spans="1:11" ht="12" hidden="1" customHeight="1">
      <c r="A268" s="15" t="s">
        <v>52</v>
      </c>
      <c r="B268" s="15" t="s">
        <v>40</v>
      </c>
      <c r="C268" s="15" t="s">
        <v>93</v>
      </c>
      <c r="D268" s="15" t="s">
        <v>40</v>
      </c>
      <c r="E268" s="16">
        <v>205986</v>
      </c>
      <c r="F268" s="15" t="s">
        <v>2165</v>
      </c>
      <c r="G268" s="15" t="s">
        <v>2166</v>
      </c>
      <c r="H268" s="15" t="s">
        <v>2167</v>
      </c>
      <c r="I268" s="16">
        <v>30.598700000000001</v>
      </c>
      <c r="J268" s="16">
        <v>47.755099999999999</v>
      </c>
      <c r="K268" s="15" t="s">
        <v>1364</v>
      </c>
    </row>
    <row r="269" spans="1:11" ht="12" hidden="1" customHeight="1">
      <c r="A269" s="15" t="s">
        <v>52</v>
      </c>
      <c r="B269" s="15" t="s">
        <v>40</v>
      </c>
      <c r="C269" s="15" t="s">
        <v>93</v>
      </c>
      <c r="D269" s="15" t="s">
        <v>40</v>
      </c>
      <c r="E269" s="16">
        <v>206000</v>
      </c>
      <c r="F269" s="15" t="s">
        <v>2168</v>
      </c>
      <c r="G269" s="15" t="s">
        <v>2169</v>
      </c>
      <c r="H269" s="15" t="s">
        <v>2170</v>
      </c>
      <c r="I269" s="16">
        <v>30.611899999999999</v>
      </c>
      <c r="J269" s="16">
        <v>47.751800000000003</v>
      </c>
      <c r="K269" s="15" t="s">
        <v>1364</v>
      </c>
    </row>
    <row r="270" spans="1:11" ht="12" hidden="1" customHeight="1">
      <c r="A270" s="15" t="s">
        <v>52</v>
      </c>
      <c r="B270" s="15" t="s">
        <v>40</v>
      </c>
      <c r="C270" s="15" t="s">
        <v>93</v>
      </c>
      <c r="D270" s="15" t="s">
        <v>40</v>
      </c>
      <c r="E270" s="16">
        <v>205971</v>
      </c>
      <c r="F270" s="15" t="s">
        <v>2171</v>
      </c>
      <c r="G270" s="15" t="s">
        <v>2172</v>
      </c>
      <c r="H270" s="15" t="s">
        <v>2173</v>
      </c>
      <c r="I270" s="16">
        <v>30.4619</v>
      </c>
      <c r="J270" s="16">
        <v>47.809399999999997</v>
      </c>
      <c r="K270" s="15" t="s">
        <v>1364</v>
      </c>
    </row>
    <row r="271" spans="1:11" ht="12" hidden="1" customHeight="1">
      <c r="A271" s="15" t="s">
        <v>52</v>
      </c>
      <c r="B271" s="15" t="s">
        <v>40</v>
      </c>
      <c r="C271" s="15" t="s">
        <v>93</v>
      </c>
      <c r="D271" s="15" t="s">
        <v>40</v>
      </c>
      <c r="E271" s="16">
        <v>205981</v>
      </c>
      <c r="F271" s="15" t="s">
        <v>2174</v>
      </c>
      <c r="G271" s="15" t="s">
        <v>2175</v>
      </c>
      <c r="H271" s="15" t="s">
        <v>2176</v>
      </c>
      <c r="I271" s="16">
        <v>30.490400000000001</v>
      </c>
      <c r="J271" s="16">
        <v>47.807899999999997</v>
      </c>
      <c r="K271" s="15" t="s">
        <v>1364</v>
      </c>
    </row>
    <row r="272" spans="1:11" ht="12" hidden="1" customHeight="1">
      <c r="A272" s="15" t="s">
        <v>52</v>
      </c>
      <c r="B272" s="15" t="s">
        <v>40</v>
      </c>
      <c r="C272" s="15" t="s">
        <v>93</v>
      </c>
      <c r="D272" s="15" t="s">
        <v>40</v>
      </c>
      <c r="E272" s="16">
        <v>205996</v>
      </c>
      <c r="F272" s="15" t="s">
        <v>2177</v>
      </c>
      <c r="G272" s="15" t="s">
        <v>2178</v>
      </c>
      <c r="H272" s="15" t="s">
        <v>2179</v>
      </c>
      <c r="I272" s="16">
        <v>30.478294000000002</v>
      </c>
      <c r="J272" s="16">
        <v>47.816733999999997</v>
      </c>
      <c r="K272" s="15" t="s">
        <v>1364</v>
      </c>
    </row>
    <row r="273" spans="1:11" ht="12" hidden="1" customHeight="1">
      <c r="A273" s="15" t="s">
        <v>52</v>
      </c>
      <c r="B273" s="15" t="s">
        <v>40</v>
      </c>
      <c r="C273" s="15" t="s">
        <v>93</v>
      </c>
      <c r="D273" s="15" t="s">
        <v>40</v>
      </c>
      <c r="E273" s="16">
        <v>205974</v>
      </c>
      <c r="F273" s="15" t="s">
        <v>2180</v>
      </c>
      <c r="G273" s="15" t="s">
        <v>2181</v>
      </c>
      <c r="H273" s="15" t="s">
        <v>2182</v>
      </c>
      <c r="I273" s="16">
        <v>30.471299999999999</v>
      </c>
      <c r="J273" s="16">
        <v>47.826500000000003</v>
      </c>
      <c r="K273" s="15" t="s">
        <v>1364</v>
      </c>
    </row>
    <row r="274" spans="1:11" ht="12" hidden="1" customHeight="1">
      <c r="A274" s="15" t="s">
        <v>52</v>
      </c>
      <c r="B274" s="15" t="s">
        <v>40</v>
      </c>
      <c r="C274" s="15" t="s">
        <v>93</v>
      </c>
      <c r="D274" s="15" t="s">
        <v>40</v>
      </c>
      <c r="E274" s="16">
        <v>205998</v>
      </c>
      <c r="F274" s="15" t="s">
        <v>2183</v>
      </c>
      <c r="G274" s="15" t="s">
        <v>2184</v>
      </c>
      <c r="H274" s="15" t="s">
        <v>2185</v>
      </c>
      <c r="I274" s="16">
        <v>30.374040000000001</v>
      </c>
      <c r="J274" s="16">
        <v>47.72683</v>
      </c>
      <c r="K274" s="15" t="s">
        <v>1364</v>
      </c>
    </row>
    <row r="275" spans="1:11" ht="12" hidden="1" customHeight="1">
      <c r="A275" s="15" t="s">
        <v>52</v>
      </c>
      <c r="B275" s="15" t="s">
        <v>40</v>
      </c>
      <c r="C275" s="15" t="s">
        <v>93</v>
      </c>
      <c r="D275" s="15" t="s">
        <v>40</v>
      </c>
      <c r="E275" s="16">
        <v>205999</v>
      </c>
      <c r="F275" s="15" t="s">
        <v>2186</v>
      </c>
      <c r="G275" s="15" t="s">
        <v>2187</v>
      </c>
      <c r="H275" s="15" t="s">
        <v>2188</v>
      </c>
      <c r="I275" s="16">
        <v>30.528400000000001</v>
      </c>
      <c r="J275" s="16">
        <v>47.831400000000002</v>
      </c>
      <c r="K275" s="15" t="s">
        <v>1364</v>
      </c>
    </row>
    <row r="276" spans="1:11" ht="12" hidden="1" customHeight="1">
      <c r="A276" s="15" t="s">
        <v>52</v>
      </c>
      <c r="B276" s="15" t="s">
        <v>40</v>
      </c>
      <c r="C276" s="15" t="s">
        <v>93</v>
      </c>
      <c r="D276" s="15" t="s">
        <v>40</v>
      </c>
      <c r="E276" s="16">
        <v>205975</v>
      </c>
      <c r="F276" s="15" t="s">
        <v>2189</v>
      </c>
      <c r="G276" s="15" t="s">
        <v>2190</v>
      </c>
      <c r="H276" s="15" t="s">
        <v>2191</v>
      </c>
      <c r="I276" s="16">
        <v>30.499099999999999</v>
      </c>
      <c r="J276" s="16">
        <v>47.817700000000002</v>
      </c>
      <c r="K276" s="15" t="s">
        <v>1364</v>
      </c>
    </row>
    <row r="277" spans="1:11" ht="12" hidden="1" customHeight="1">
      <c r="A277" s="15" t="s">
        <v>52</v>
      </c>
      <c r="B277" s="15" t="s">
        <v>40</v>
      </c>
      <c r="C277" s="15" t="s">
        <v>93</v>
      </c>
      <c r="D277" s="15" t="s">
        <v>40</v>
      </c>
      <c r="E277" s="16">
        <v>205993</v>
      </c>
      <c r="F277" s="15" t="s">
        <v>2192</v>
      </c>
      <c r="G277" s="15" t="s">
        <v>2193</v>
      </c>
      <c r="H277" s="15" t="s">
        <v>2194</v>
      </c>
      <c r="I277" s="16">
        <v>30.589210000000001</v>
      </c>
      <c r="J277" s="16">
        <v>47.752400000000002</v>
      </c>
      <c r="K277" s="15" t="s">
        <v>1364</v>
      </c>
    </row>
    <row r="278" spans="1:11" ht="12" hidden="1" customHeight="1">
      <c r="A278" s="15" t="s">
        <v>52</v>
      </c>
      <c r="B278" s="15" t="s">
        <v>40</v>
      </c>
      <c r="C278" s="15" t="s">
        <v>93</v>
      </c>
      <c r="D278" s="15" t="s">
        <v>40</v>
      </c>
      <c r="E278" s="16">
        <v>205990</v>
      </c>
      <c r="F278" s="15" t="s">
        <v>2195</v>
      </c>
      <c r="G278" s="15" t="s">
        <v>2196</v>
      </c>
      <c r="H278" s="15" t="s">
        <v>2197</v>
      </c>
      <c r="I278" s="16">
        <v>30.497299999999999</v>
      </c>
      <c r="J278" s="16">
        <v>47.8142</v>
      </c>
      <c r="K278" s="15" t="s">
        <v>1364</v>
      </c>
    </row>
    <row r="279" spans="1:11" ht="12" hidden="1" customHeight="1">
      <c r="A279" s="15" t="s">
        <v>52</v>
      </c>
      <c r="B279" s="15" t="s">
        <v>40</v>
      </c>
      <c r="C279" s="15" t="s">
        <v>93</v>
      </c>
      <c r="D279" s="15" t="s">
        <v>40</v>
      </c>
      <c r="E279" s="16">
        <v>205979</v>
      </c>
      <c r="F279" s="15" t="s">
        <v>2198</v>
      </c>
      <c r="G279" s="15" t="s">
        <v>383</v>
      </c>
      <c r="H279" s="15" t="s">
        <v>2199</v>
      </c>
      <c r="I279" s="16">
        <v>30.4483</v>
      </c>
      <c r="J279" s="16">
        <v>47.812100000000001</v>
      </c>
      <c r="K279" s="15" t="s">
        <v>1364</v>
      </c>
    </row>
    <row r="280" spans="1:11" ht="12" hidden="1" customHeight="1">
      <c r="A280" s="15" t="s">
        <v>52</v>
      </c>
      <c r="B280" s="15" t="s">
        <v>40</v>
      </c>
      <c r="C280" s="15" t="s">
        <v>93</v>
      </c>
      <c r="D280" s="15" t="s">
        <v>40</v>
      </c>
      <c r="E280" s="16">
        <v>205982</v>
      </c>
      <c r="F280" s="15" t="s">
        <v>2200</v>
      </c>
      <c r="G280" s="15" t="s">
        <v>2201</v>
      </c>
      <c r="H280" s="15" t="s">
        <v>2202</v>
      </c>
      <c r="I280" s="16">
        <v>30.498899999999999</v>
      </c>
      <c r="J280" s="16">
        <v>47.7742</v>
      </c>
      <c r="K280" s="15" t="s">
        <v>1364</v>
      </c>
    </row>
    <row r="281" spans="1:11" ht="12" hidden="1" customHeight="1">
      <c r="A281" s="15" t="s">
        <v>52</v>
      </c>
      <c r="B281" s="15" t="s">
        <v>40</v>
      </c>
      <c r="C281" s="15" t="s">
        <v>93</v>
      </c>
      <c r="D281" s="15" t="s">
        <v>40</v>
      </c>
      <c r="E281" s="16">
        <v>205992</v>
      </c>
      <c r="F281" s="15" t="s">
        <v>2203</v>
      </c>
      <c r="G281" s="15" t="s">
        <v>2204</v>
      </c>
      <c r="H281" s="15" t="s">
        <v>2205</v>
      </c>
      <c r="I281" s="16">
        <v>30.478100000000001</v>
      </c>
      <c r="J281" s="16">
        <v>47.828499999999998</v>
      </c>
      <c r="K281" s="15" t="s">
        <v>1364</v>
      </c>
    </row>
    <row r="282" spans="1:11" ht="12" hidden="1" customHeight="1">
      <c r="A282" s="15" t="s">
        <v>52</v>
      </c>
      <c r="B282" s="15" t="s">
        <v>40</v>
      </c>
      <c r="C282" s="15" t="s">
        <v>93</v>
      </c>
      <c r="D282" s="15" t="s">
        <v>40</v>
      </c>
      <c r="E282" s="16">
        <v>205978</v>
      </c>
      <c r="F282" s="15" t="s">
        <v>2206</v>
      </c>
      <c r="G282" s="15" t="s">
        <v>2207</v>
      </c>
      <c r="H282" s="15" t="s">
        <v>2208</v>
      </c>
      <c r="I282" s="16">
        <v>31.025300000000001</v>
      </c>
      <c r="J282" s="16">
        <v>47.428699999999999</v>
      </c>
      <c r="K282" s="15" t="s">
        <v>1364</v>
      </c>
    </row>
    <row r="283" spans="1:11" ht="12" hidden="1" customHeight="1">
      <c r="A283" s="15" t="s">
        <v>52</v>
      </c>
      <c r="B283" s="15" t="s">
        <v>40</v>
      </c>
      <c r="C283" s="15" t="s">
        <v>93</v>
      </c>
      <c r="D283" s="15" t="s">
        <v>40</v>
      </c>
      <c r="E283" s="16">
        <v>205989</v>
      </c>
      <c r="F283" s="15" t="s">
        <v>2209</v>
      </c>
      <c r="G283" s="15" t="s">
        <v>2210</v>
      </c>
      <c r="H283" s="15" t="s">
        <v>2211</v>
      </c>
      <c r="I283" s="16">
        <v>30.5701</v>
      </c>
      <c r="J283" s="16">
        <v>47.731699999999996</v>
      </c>
      <c r="K283" s="15" t="s">
        <v>1364</v>
      </c>
    </row>
    <row r="284" spans="1:11" ht="12" hidden="1" customHeight="1">
      <c r="A284" s="15" t="s">
        <v>52</v>
      </c>
      <c r="B284" s="15" t="s">
        <v>40</v>
      </c>
      <c r="C284" s="15" t="s">
        <v>93</v>
      </c>
      <c r="D284" s="15" t="s">
        <v>40</v>
      </c>
      <c r="E284" s="16">
        <v>205972</v>
      </c>
      <c r="F284" s="15" t="s">
        <v>2212</v>
      </c>
      <c r="G284" s="15" t="s">
        <v>2213</v>
      </c>
      <c r="H284" s="15" t="s">
        <v>2214</v>
      </c>
      <c r="I284" s="16">
        <v>30.499300000000002</v>
      </c>
      <c r="J284" s="16">
        <v>47.820900000000002</v>
      </c>
      <c r="K284" s="15" t="s">
        <v>1364</v>
      </c>
    </row>
    <row r="285" spans="1:11" ht="12" hidden="1" customHeight="1">
      <c r="A285" s="15" t="s">
        <v>52</v>
      </c>
      <c r="B285" s="15" t="s">
        <v>40</v>
      </c>
      <c r="C285" s="15" t="s">
        <v>96</v>
      </c>
      <c r="D285" s="15" t="s">
        <v>94</v>
      </c>
      <c r="E285" s="16">
        <v>205984</v>
      </c>
      <c r="F285" s="15" t="s">
        <v>2215</v>
      </c>
      <c r="G285" s="15" t="s">
        <v>2216</v>
      </c>
      <c r="H285" s="15" t="s">
        <v>2217</v>
      </c>
      <c r="I285" s="16">
        <v>29.9786</v>
      </c>
      <c r="J285" s="16">
        <v>48.465499999999999</v>
      </c>
      <c r="K285" s="15" t="s">
        <v>1364</v>
      </c>
    </row>
    <row r="286" spans="1:11" ht="12" hidden="1" customHeight="1">
      <c r="A286" s="15" t="s">
        <v>52</v>
      </c>
      <c r="B286" s="15" t="s">
        <v>40</v>
      </c>
      <c r="C286" s="15" t="s">
        <v>105</v>
      </c>
      <c r="D286" s="15" t="s">
        <v>103</v>
      </c>
      <c r="E286" s="16">
        <v>205987</v>
      </c>
      <c r="F286" s="15" t="s">
        <v>2218</v>
      </c>
      <c r="G286" s="15" t="s">
        <v>2219</v>
      </c>
      <c r="H286" s="15" t="s">
        <v>2220</v>
      </c>
      <c r="I286" s="16">
        <v>30.8171</v>
      </c>
      <c r="J286" s="16">
        <v>47.589199999999998</v>
      </c>
      <c r="K286" s="15" t="s">
        <v>1364</v>
      </c>
    </row>
    <row r="287" spans="1:11" ht="12" hidden="1" customHeight="1">
      <c r="A287" s="15" t="s">
        <v>52</v>
      </c>
      <c r="B287" s="15" t="s">
        <v>40</v>
      </c>
      <c r="C287" s="15" t="s">
        <v>105</v>
      </c>
      <c r="D287" s="15" t="s">
        <v>103</v>
      </c>
      <c r="E287" s="16">
        <v>206004</v>
      </c>
      <c r="F287" s="15" t="s">
        <v>2221</v>
      </c>
      <c r="G287" s="15" t="s">
        <v>2222</v>
      </c>
      <c r="H287" s="15" t="s">
        <v>2223</v>
      </c>
      <c r="I287" s="16">
        <v>30.543299999999999</v>
      </c>
      <c r="J287" s="16">
        <v>47.865600000000001</v>
      </c>
      <c r="K287" s="15" t="s">
        <v>1364</v>
      </c>
    </row>
    <row r="288" spans="1:11" ht="12" hidden="1" customHeight="1">
      <c r="A288" s="15" t="s">
        <v>52</v>
      </c>
      <c r="B288" s="15" t="s">
        <v>40</v>
      </c>
      <c r="C288" s="15" t="s">
        <v>105</v>
      </c>
      <c r="D288" s="15" t="s">
        <v>103</v>
      </c>
      <c r="E288" s="16">
        <v>205988</v>
      </c>
      <c r="F288" s="15" t="s">
        <v>2224</v>
      </c>
      <c r="G288" s="15" t="s">
        <v>2225</v>
      </c>
      <c r="H288" s="15" t="s">
        <v>2226</v>
      </c>
      <c r="I288" s="16">
        <v>30.531569999999999</v>
      </c>
      <c r="J288" s="16">
        <v>47.852649999999997</v>
      </c>
      <c r="K288" s="15" t="s">
        <v>1364</v>
      </c>
    </row>
    <row r="289" spans="1:11" ht="12" hidden="1" customHeight="1">
      <c r="A289" s="15" t="s">
        <v>52</v>
      </c>
      <c r="B289" s="15" t="s">
        <v>40</v>
      </c>
      <c r="C289" s="15" t="s">
        <v>105</v>
      </c>
      <c r="D289" s="15" t="s">
        <v>103</v>
      </c>
      <c r="E289" s="16">
        <v>206005</v>
      </c>
      <c r="F289" s="15" t="s">
        <v>2227</v>
      </c>
      <c r="G289" s="15" t="s">
        <v>2228</v>
      </c>
      <c r="H289" s="15" t="s">
        <v>2229</v>
      </c>
      <c r="I289" s="16">
        <v>30.528099999999998</v>
      </c>
      <c r="J289" s="16">
        <v>47.849800000000002</v>
      </c>
      <c r="K289" s="15" t="s">
        <v>1364</v>
      </c>
    </row>
    <row r="290" spans="1:11" ht="12" customHeight="1">
      <c r="A290" s="15" t="s">
        <v>53</v>
      </c>
      <c r="B290" s="15" t="s">
        <v>1</v>
      </c>
      <c r="C290" s="15" t="s">
        <v>197</v>
      </c>
      <c r="D290" s="15" t="s">
        <v>195</v>
      </c>
      <c r="E290" s="18"/>
      <c r="F290" s="15" t="s">
        <v>2230</v>
      </c>
      <c r="G290" s="15" t="s">
        <v>2231</v>
      </c>
      <c r="H290" s="15" t="s">
        <v>2232</v>
      </c>
      <c r="I290" s="16">
        <v>37.12162</v>
      </c>
      <c r="J290" s="16">
        <v>43.271940000000001</v>
      </c>
      <c r="K290" s="17" t="s">
        <v>1262</v>
      </c>
    </row>
    <row r="291" spans="1:11" ht="12" customHeight="1">
      <c r="A291" s="15" t="s">
        <v>53</v>
      </c>
      <c r="B291" s="15" t="s">
        <v>1</v>
      </c>
      <c r="C291" s="15" t="s">
        <v>197</v>
      </c>
      <c r="D291" s="15" t="s">
        <v>195</v>
      </c>
      <c r="E291" s="16">
        <v>811993</v>
      </c>
      <c r="F291" s="15" t="s">
        <v>2233</v>
      </c>
      <c r="G291" s="15" t="s">
        <v>2231</v>
      </c>
      <c r="H291" s="15" t="s">
        <v>2234</v>
      </c>
      <c r="I291" s="16">
        <v>37.089891000000001</v>
      </c>
      <c r="J291" s="16">
        <v>43.222997999999997</v>
      </c>
      <c r="K291" s="17" t="s">
        <v>1262</v>
      </c>
    </row>
    <row r="292" spans="1:11" ht="12" customHeight="1">
      <c r="A292" s="15" t="s">
        <v>53</v>
      </c>
      <c r="B292" s="15" t="s">
        <v>1</v>
      </c>
      <c r="C292" s="15" t="s">
        <v>199</v>
      </c>
      <c r="D292" s="15" t="s">
        <v>1</v>
      </c>
      <c r="E292" s="16">
        <v>811986</v>
      </c>
      <c r="F292" s="15" t="s">
        <v>2235</v>
      </c>
      <c r="G292" s="15" t="s">
        <v>2236</v>
      </c>
      <c r="H292" s="15" t="s">
        <v>2237</v>
      </c>
      <c r="I292" s="16">
        <v>36.966799999999999</v>
      </c>
      <c r="J292" s="16">
        <v>43.169899999999998</v>
      </c>
      <c r="K292" s="15" t="s">
        <v>1364</v>
      </c>
    </row>
    <row r="293" spans="1:11" ht="12" customHeight="1">
      <c r="A293" s="15" t="s">
        <v>53</v>
      </c>
      <c r="B293" s="15" t="s">
        <v>1</v>
      </c>
      <c r="C293" s="15" t="s">
        <v>199</v>
      </c>
      <c r="D293" s="15" t="s">
        <v>1</v>
      </c>
      <c r="E293" s="16">
        <v>811969</v>
      </c>
      <c r="F293" s="15" t="s">
        <v>2238</v>
      </c>
      <c r="G293" s="15" t="s">
        <v>2239</v>
      </c>
      <c r="H293" s="15" t="s">
        <v>2240</v>
      </c>
      <c r="I293" s="16">
        <v>37.0212</v>
      </c>
      <c r="J293" s="16">
        <v>43.434699999999999</v>
      </c>
      <c r="K293" s="15" t="s">
        <v>1364</v>
      </c>
    </row>
    <row r="294" spans="1:11" ht="12" customHeight="1">
      <c r="A294" s="15" t="s">
        <v>53</v>
      </c>
      <c r="B294" s="15" t="s">
        <v>1</v>
      </c>
      <c r="C294" s="15" t="s">
        <v>199</v>
      </c>
      <c r="D294" s="15" t="s">
        <v>1</v>
      </c>
      <c r="E294" s="16">
        <v>811987</v>
      </c>
      <c r="F294" s="15" t="s">
        <v>2241</v>
      </c>
      <c r="G294" s="15" t="s">
        <v>2242</v>
      </c>
      <c r="H294" s="15" t="s">
        <v>2243</v>
      </c>
      <c r="I294" s="16">
        <v>36.857447999999998</v>
      </c>
      <c r="J294" s="16">
        <v>42.979931000000001</v>
      </c>
      <c r="K294" s="15" t="s">
        <v>1364</v>
      </c>
    </row>
    <row r="295" spans="1:11" ht="12" customHeight="1">
      <c r="A295" s="15" t="s">
        <v>53</v>
      </c>
      <c r="B295" s="15" t="s">
        <v>1</v>
      </c>
      <c r="C295" s="15" t="s">
        <v>199</v>
      </c>
      <c r="D295" s="15" t="s">
        <v>1</v>
      </c>
      <c r="E295" s="16">
        <v>811988</v>
      </c>
      <c r="F295" s="15" t="s">
        <v>2244</v>
      </c>
      <c r="G295" s="15" t="s">
        <v>2245</v>
      </c>
      <c r="H295" s="15" t="s">
        <v>2246</v>
      </c>
      <c r="I295" s="16">
        <v>36.853025000000002</v>
      </c>
      <c r="J295" s="16">
        <v>42.933680000000003</v>
      </c>
      <c r="K295" s="15" t="s">
        <v>1364</v>
      </c>
    </row>
    <row r="296" spans="1:11" ht="12" customHeight="1">
      <c r="A296" s="15" t="s">
        <v>53</v>
      </c>
      <c r="B296" s="15" t="s">
        <v>1</v>
      </c>
      <c r="C296" s="15" t="s">
        <v>199</v>
      </c>
      <c r="D296" s="15" t="s">
        <v>1</v>
      </c>
      <c r="E296" s="16">
        <v>811973</v>
      </c>
      <c r="F296" s="15" t="s">
        <v>2247</v>
      </c>
      <c r="G296" s="15" t="s">
        <v>2248</v>
      </c>
      <c r="H296" s="15" t="s">
        <v>2249</v>
      </c>
      <c r="I296" s="16">
        <v>36.854950000000002</v>
      </c>
      <c r="J296" s="16">
        <v>43.093145999999997</v>
      </c>
      <c r="K296" s="15" t="s">
        <v>1364</v>
      </c>
    </row>
    <row r="297" spans="1:11" ht="12" customHeight="1">
      <c r="A297" s="15" t="s">
        <v>53</v>
      </c>
      <c r="B297" s="15" t="s">
        <v>1</v>
      </c>
      <c r="C297" s="15" t="s">
        <v>199</v>
      </c>
      <c r="D297" s="15" t="s">
        <v>1</v>
      </c>
      <c r="E297" s="16">
        <v>811989</v>
      </c>
      <c r="F297" s="15" t="s">
        <v>2250</v>
      </c>
      <c r="G297" s="15" t="s">
        <v>2251</v>
      </c>
      <c r="H297" s="15" t="s">
        <v>2252</v>
      </c>
      <c r="I297" s="16">
        <v>36.885027000000001</v>
      </c>
      <c r="J297" s="16">
        <v>42.955165000000001</v>
      </c>
      <c r="K297" s="15" t="s">
        <v>1364</v>
      </c>
    </row>
    <row r="298" spans="1:11" ht="12" customHeight="1">
      <c r="A298" s="15" t="s">
        <v>53</v>
      </c>
      <c r="B298" s="15" t="s">
        <v>1</v>
      </c>
      <c r="C298" s="15" t="s">
        <v>201</v>
      </c>
      <c r="D298" s="15" t="s">
        <v>23</v>
      </c>
      <c r="E298" s="16">
        <v>811985</v>
      </c>
      <c r="F298" s="15" t="s">
        <v>2253</v>
      </c>
      <c r="G298" s="15" t="s">
        <v>540</v>
      </c>
      <c r="H298" s="15" t="s">
        <v>2254</v>
      </c>
      <c r="I298" s="16">
        <v>36.854900000000001</v>
      </c>
      <c r="J298" s="16">
        <v>42.895299999999999</v>
      </c>
      <c r="K298" s="15" t="s">
        <v>1364</v>
      </c>
    </row>
    <row r="299" spans="1:11" ht="12" customHeight="1">
      <c r="A299" s="15" t="s">
        <v>53</v>
      </c>
      <c r="B299" s="15" t="s">
        <v>1</v>
      </c>
      <c r="C299" s="15" t="s">
        <v>201</v>
      </c>
      <c r="D299" s="15" t="s">
        <v>23</v>
      </c>
      <c r="E299" s="16">
        <v>811979</v>
      </c>
      <c r="F299" s="15" t="s">
        <v>2255</v>
      </c>
      <c r="G299" s="15" t="s">
        <v>2256</v>
      </c>
      <c r="H299" s="15" t="s">
        <v>2257</v>
      </c>
      <c r="I299" s="16">
        <v>37.054789</v>
      </c>
      <c r="J299" s="16">
        <v>42.445256000000001</v>
      </c>
      <c r="K299" s="17" t="s">
        <v>1262</v>
      </c>
    </row>
    <row r="300" spans="1:11" ht="12" customHeight="1">
      <c r="A300" s="15" t="s">
        <v>53</v>
      </c>
      <c r="B300" s="15" t="s">
        <v>1</v>
      </c>
      <c r="C300" s="15" t="s">
        <v>201</v>
      </c>
      <c r="D300" s="15" t="s">
        <v>23</v>
      </c>
      <c r="E300" s="16">
        <v>811983</v>
      </c>
      <c r="F300" s="15" t="s">
        <v>2258</v>
      </c>
      <c r="G300" s="15" t="s">
        <v>2259</v>
      </c>
      <c r="H300" s="15" t="s">
        <v>2260</v>
      </c>
      <c r="I300" s="16">
        <v>36.792990000000003</v>
      </c>
      <c r="J300" s="16">
        <v>42.858330000000002</v>
      </c>
      <c r="K300" s="17" t="s">
        <v>1262</v>
      </c>
    </row>
    <row r="301" spans="1:11" ht="12" customHeight="1">
      <c r="A301" s="15" t="s">
        <v>53</v>
      </c>
      <c r="B301" s="15" t="s">
        <v>1</v>
      </c>
      <c r="C301" s="15" t="s">
        <v>201</v>
      </c>
      <c r="D301" s="15" t="s">
        <v>23</v>
      </c>
      <c r="E301" s="16">
        <v>811984</v>
      </c>
      <c r="F301" s="15" t="s">
        <v>2261</v>
      </c>
      <c r="G301" s="15" t="s">
        <v>2262</v>
      </c>
      <c r="H301" s="15" t="s">
        <v>2263</v>
      </c>
      <c r="I301" s="16">
        <v>36.792990000000003</v>
      </c>
      <c r="J301" s="16">
        <v>42.858330000000002</v>
      </c>
      <c r="K301" s="17" t="s">
        <v>1262</v>
      </c>
    </row>
    <row r="302" spans="1:11" ht="12" customHeight="1">
      <c r="A302" s="15" t="s">
        <v>53</v>
      </c>
      <c r="B302" s="15" t="s">
        <v>1</v>
      </c>
      <c r="C302" s="15" t="s">
        <v>201</v>
      </c>
      <c r="D302" s="15" t="s">
        <v>23</v>
      </c>
      <c r="E302" s="16">
        <v>811980</v>
      </c>
      <c r="F302" s="15" t="s">
        <v>2264</v>
      </c>
      <c r="G302" s="15" t="s">
        <v>2265</v>
      </c>
      <c r="H302" s="15" t="s">
        <v>2266</v>
      </c>
      <c r="I302" s="16">
        <v>37.060299999999998</v>
      </c>
      <c r="J302" s="16">
        <v>42.618682999999997</v>
      </c>
      <c r="K302" s="17" t="s">
        <v>1262</v>
      </c>
    </row>
    <row r="303" spans="1:11" ht="12" customHeight="1">
      <c r="A303" s="15" t="s">
        <v>53</v>
      </c>
      <c r="B303" s="15" t="s">
        <v>1</v>
      </c>
      <c r="C303" s="15" t="s">
        <v>201</v>
      </c>
      <c r="D303" s="15" t="s">
        <v>23</v>
      </c>
      <c r="E303" s="16">
        <v>811990</v>
      </c>
      <c r="F303" s="15" t="s">
        <v>2267</v>
      </c>
      <c r="G303" s="15" t="s">
        <v>2268</v>
      </c>
      <c r="H303" s="15" t="s">
        <v>2269</v>
      </c>
      <c r="I303" s="16">
        <v>36.796869999999998</v>
      </c>
      <c r="J303" s="16">
        <v>42.96181</v>
      </c>
      <c r="K303" s="17" t="s">
        <v>1262</v>
      </c>
    </row>
    <row r="304" spans="1:11" ht="12" customHeight="1">
      <c r="A304" s="15" t="s">
        <v>53</v>
      </c>
      <c r="B304" s="15" t="s">
        <v>1</v>
      </c>
      <c r="C304" s="15" t="s">
        <v>201</v>
      </c>
      <c r="D304" s="15" t="s">
        <v>23</v>
      </c>
      <c r="E304" s="16">
        <v>811968</v>
      </c>
      <c r="F304" s="15" t="s">
        <v>2270</v>
      </c>
      <c r="G304" s="15" t="s">
        <v>2271</v>
      </c>
      <c r="H304" s="15" t="s">
        <v>2272</v>
      </c>
      <c r="I304" s="16">
        <v>36.808473999999997</v>
      </c>
      <c r="J304" s="16">
        <v>42.922545999999997</v>
      </c>
      <c r="K304" s="15" t="s">
        <v>1364</v>
      </c>
    </row>
    <row r="305" spans="1:11" ht="12" customHeight="1">
      <c r="A305" s="15" t="s">
        <v>53</v>
      </c>
      <c r="B305" s="15" t="s">
        <v>1</v>
      </c>
      <c r="C305" s="15" t="s">
        <v>203</v>
      </c>
      <c r="D305" s="15" t="s">
        <v>24</v>
      </c>
      <c r="E305" s="16">
        <v>811976</v>
      </c>
      <c r="F305" s="15" t="s">
        <v>2273</v>
      </c>
      <c r="G305" s="15" t="s">
        <v>2274</v>
      </c>
      <c r="H305" s="15" t="s">
        <v>2275</v>
      </c>
      <c r="I305" s="16">
        <v>37.084000000000003</v>
      </c>
      <c r="J305" s="16">
        <v>42.4146</v>
      </c>
      <c r="K305" s="15" t="s">
        <v>1364</v>
      </c>
    </row>
    <row r="306" spans="1:11" ht="12" customHeight="1">
      <c r="A306" s="15" t="s">
        <v>53</v>
      </c>
      <c r="B306" s="15" t="s">
        <v>1</v>
      </c>
      <c r="C306" s="15" t="s">
        <v>203</v>
      </c>
      <c r="D306" s="15" t="s">
        <v>24</v>
      </c>
      <c r="E306" s="16">
        <v>811978</v>
      </c>
      <c r="F306" s="15" t="s">
        <v>2276</v>
      </c>
      <c r="G306" s="15" t="s">
        <v>2277</v>
      </c>
      <c r="H306" s="15" t="s">
        <v>2278</v>
      </c>
      <c r="I306" s="16">
        <v>37.180990000000001</v>
      </c>
      <c r="J306" s="16">
        <v>42.853870000000001</v>
      </c>
      <c r="K306" s="17" t="s">
        <v>1262</v>
      </c>
    </row>
    <row r="307" spans="1:11" ht="12" customHeight="1">
      <c r="A307" s="15" t="s">
        <v>53</v>
      </c>
      <c r="B307" s="15" t="s">
        <v>1</v>
      </c>
      <c r="C307" s="15" t="s">
        <v>203</v>
      </c>
      <c r="D307" s="15" t="s">
        <v>24</v>
      </c>
      <c r="E307" s="16">
        <v>811981</v>
      </c>
      <c r="F307" s="15" t="s">
        <v>2279</v>
      </c>
      <c r="G307" s="15" t="s">
        <v>2280</v>
      </c>
      <c r="H307" s="15" t="s">
        <v>2281</v>
      </c>
      <c r="I307" s="16">
        <v>37.179340000000003</v>
      </c>
      <c r="J307" s="16">
        <v>42.86215</v>
      </c>
      <c r="K307" s="17" t="s">
        <v>1262</v>
      </c>
    </row>
    <row r="308" spans="1:11" ht="12" customHeight="1">
      <c r="A308" s="15" t="s">
        <v>53</v>
      </c>
      <c r="B308" s="15" t="s">
        <v>1</v>
      </c>
      <c r="C308" s="15" t="s">
        <v>203</v>
      </c>
      <c r="D308" s="15" t="s">
        <v>24</v>
      </c>
      <c r="E308" s="16">
        <v>811977</v>
      </c>
      <c r="F308" s="15" t="s">
        <v>2282</v>
      </c>
      <c r="G308" s="15" t="s">
        <v>2283</v>
      </c>
      <c r="H308" s="15" t="s">
        <v>2284</v>
      </c>
      <c r="I308" s="16">
        <v>37.033900000000003</v>
      </c>
      <c r="J308" s="16">
        <v>42.440399999999997</v>
      </c>
      <c r="K308" s="15" t="s">
        <v>1364</v>
      </c>
    </row>
    <row r="309" spans="1:11" ht="12" customHeight="1">
      <c r="A309" s="15" t="s">
        <v>53</v>
      </c>
      <c r="B309" s="15" t="s">
        <v>1</v>
      </c>
      <c r="C309" s="15" t="s">
        <v>203</v>
      </c>
      <c r="D309" s="15" t="s">
        <v>24</v>
      </c>
      <c r="E309" s="16">
        <v>811982</v>
      </c>
      <c r="F309" s="15" t="s">
        <v>2285</v>
      </c>
      <c r="G309" s="15" t="s">
        <v>2286</v>
      </c>
      <c r="H309" s="15" t="s">
        <v>2287</v>
      </c>
      <c r="I309" s="16">
        <v>37.177999999999997</v>
      </c>
      <c r="J309" s="16">
        <v>42.667999999999999</v>
      </c>
      <c r="K309" s="17" t="s">
        <v>1262</v>
      </c>
    </row>
    <row r="310" spans="1:11" ht="12" hidden="1" customHeight="1">
      <c r="A310" s="15" t="s">
        <v>54</v>
      </c>
      <c r="B310" s="15" t="s">
        <v>2</v>
      </c>
      <c r="C310" s="15" t="s">
        <v>225</v>
      </c>
      <c r="D310" s="15" t="s">
        <v>2288</v>
      </c>
      <c r="E310" s="16">
        <v>1010640</v>
      </c>
      <c r="F310" s="15" t="s">
        <v>2289</v>
      </c>
      <c r="G310" s="15" t="s">
        <v>676</v>
      </c>
      <c r="H310" s="15" t="s">
        <v>2290</v>
      </c>
      <c r="I310" s="16">
        <v>33.935000000000002</v>
      </c>
      <c r="J310" s="16">
        <v>44.715000000000003</v>
      </c>
      <c r="K310" s="15" t="s">
        <v>1364</v>
      </c>
    </row>
    <row r="311" spans="1:11" ht="12" hidden="1" customHeight="1">
      <c r="A311" s="15" t="s">
        <v>54</v>
      </c>
      <c r="B311" s="15" t="s">
        <v>2</v>
      </c>
      <c r="C311" s="15" t="s">
        <v>225</v>
      </c>
      <c r="D311" s="15" t="s">
        <v>2288</v>
      </c>
      <c r="E311" s="16">
        <v>1010652</v>
      </c>
      <c r="F311" s="15" t="s">
        <v>2291</v>
      </c>
      <c r="G311" s="15" t="s">
        <v>2292</v>
      </c>
      <c r="H311" s="15" t="s">
        <v>2293</v>
      </c>
      <c r="I311" s="16">
        <v>33.877299999999998</v>
      </c>
      <c r="J311" s="16">
        <v>44.442900000000002</v>
      </c>
      <c r="K311" s="15" t="s">
        <v>1364</v>
      </c>
    </row>
    <row r="312" spans="1:11" ht="12" hidden="1" customHeight="1">
      <c r="A312" s="15" t="s">
        <v>54</v>
      </c>
      <c r="B312" s="15" t="s">
        <v>2</v>
      </c>
      <c r="C312" s="15" t="s">
        <v>225</v>
      </c>
      <c r="D312" s="15" t="s">
        <v>2288</v>
      </c>
      <c r="E312" s="16">
        <v>1010653</v>
      </c>
      <c r="F312" s="15" t="s">
        <v>2294</v>
      </c>
      <c r="G312" s="15" t="s">
        <v>2295</v>
      </c>
      <c r="H312" s="15" t="s">
        <v>2296</v>
      </c>
      <c r="I312" s="16">
        <v>33.767699999999998</v>
      </c>
      <c r="J312" s="16">
        <v>44.555300000000003</v>
      </c>
      <c r="K312" s="15" t="s">
        <v>1364</v>
      </c>
    </row>
    <row r="313" spans="1:11" ht="12" hidden="1" customHeight="1">
      <c r="A313" s="15" t="s">
        <v>54</v>
      </c>
      <c r="B313" s="15" t="s">
        <v>2</v>
      </c>
      <c r="C313" s="15" t="s">
        <v>220</v>
      </c>
      <c r="D313" s="15" t="s">
        <v>218</v>
      </c>
      <c r="E313" s="16">
        <v>1009905</v>
      </c>
      <c r="F313" s="15" t="s">
        <v>2297</v>
      </c>
      <c r="G313" s="15" t="s">
        <v>2298</v>
      </c>
      <c r="H313" s="15" t="s">
        <v>2299</v>
      </c>
      <c r="I313" s="16">
        <v>33.656399999999998</v>
      </c>
      <c r="J313" s="16">
        <v>45.545000000000002</v>
      </c>
      <c r="K313" s="15" t="s">
        <v>1364</v>
      </c>
    </row>
    <row r="314" spans="1:11" ht="12" hidden="1" customHeight="1">
      <c r="A314" s="15" t="s">
        <v>54</v>
      </c>
      <c r="B314" s="15" t="s">
        <v>2</v>
      </c>
      <c r="C314" s="15" t="s">
        <v>222</v>
      </c>
      <c r="D314" s="15" t="s">
        <v>27</v>
      </c>
      <c r="E314" s="16">
        <v>1010649</v>
      </c>
      <c r="F314" s="15" t="s">
        <v>2300</v>
      </c>
      <c r="G314" s="15" t="s">
        <v>2301</v>
      </c>
      <c r="H314" s="15" t="s">
        <v>2302</v>
      </c>
      <c r="I314" s="16">
        <v>33.757199999999997</v>
      </c>
      <c r="J314" s="16">
        <v>44.674199999999999</v>
      </c>
      <c r="K314" s="17" t="s">
        <v>1262</v>
      </c>
    </row>
    <row r="315" spans="1:11" ht="12" hidden="1" customHeight="1">
      <c r="A315" s="15" t="s">
        <v>54</v>
      </c>
      <c r="B315" s="15" t="s">
        <v>2</v>
      </c>
      <c r="C315" s="15" t="s">
        <v>222</v>
      </c>
      <c r="D315" s="15" t="s">
        <v>27</v>
      </c>
      <c r="E315" s="16">
        <v>1009897</v>
      </c>
      <c r="F315" s="15" t="s">
        <v>2303</v>
      </c>
      <c r="G315" s="15" t="s">
        <v>2304</v>
      </c>
      <c r="H315" s="15" t="s">
        <v>2305</v>
      </c>
      <c r="I315" s="16">
        <v>33.748399999999997</v>
      </c>
      <c r="J315" s="16">
        <v>44.599200000000003</v>
      </c>
      <c r="K315" s="15" t="s">
        <v>1364</v>
      </c>
    </row>
    <row r="316" spans="1:11" ht="12" hidden="1" customHeight="1">
      <c r="A316" s="15" t="s">
        <v>54</v>
      </c>
      <c r="B316" s="15" t="s">
        <v>2</v>
      </c>
      <c r="C316" s="15" t="s">
        <v>222</v>
      </c>
      <c r="D316" s="15" t="s">
        <v>27</v>
      </c>
      <c r="E316" s="16">
        <v>1010655</v>
      </c>
      <c r="F316" s="15" t="s">
        <v>2306</v>
      </c>
      <c r="G316" s="15" t="s">
        <v>2307</v>
      </c>
      <c r="H316" s="15" t="s">
        <v>2308</v>
      </c>
      <c r="I316" s="16">
        <v>33.7577</v>
      </c>
      <c r="J316" s="16">
        <v>44.593899999999998</v>
      </c>
      <c r="K316" s="15" t="s">
        <v>1364</v>
      </c>
    </row>
    <row r="317" spans="1:11" ht="12" hidden="1" customHeight="1">
      <c r="A317" s="15" t="s">
        <v>54</v>
      </c>
      <c r="B317" s="15" t="s">
        <v>2</v>
      </c>
      <c r="C317" s="15" t="s">
        <v>222</v>
      </c>
      <c r="D317" s="15" t="s">
        <v>27</v>
      </c>
      <c r="E317" s="16">
        <v>1010651</v>
      </c>
      <c r="F317" s="15" t="s">
        <v>2309</v>
      </c>
      <c r="G317" s="15" t="s">
        <v>2310</v>
      </c>
      <c r="H317" s="15" t="s">
        <v>2311</v>
      </c>
      <c r="I317" s="16">
        <v>33.748399999999997</v>
      </c>
      <c r="J317" s="16">
        <v>44.599200000000003</v>
      </c>
      <c r="K317" s="15" t="s">
        <v>1364</v>
      </c>
    </row>
    <row r="318" spans="1:11" ht="12" hidden="1" customHeight="1">
      <c r="A318" s="15" t="s">
        <v>54</v>
      </c>
      <c r="B318" s="15" t="s">
        <v>2</v>
      </c>
      <c r="C318" s="15" t="s">
        <v>222</v>
      </c>
      <c r="D318" s="15" t="s">
        <v>27</v>
      </c>
      <c r="E318" s="16">
        <v>1010660</v>
      </c>
      <c r="F318" s="15" t="s">
        <v>2312</v>
      </c>
      <c r="G318" s="15" t="s">
        <v>2313</v>
      </c>
      <c r="H318" s="15" t="s">
        <v>1412</v>
      </c>
      <c r="I318" s="16">
        <v>33.74</v>
      </c>
      <c r="J318" s="16">
        <v>44.62</v>
      </c>
      <c r="K318" s="15" t="s">
        <v>1364</v>
      </c>
    </row>
    <row r="319" spans="1:11" ht="12" hidden="1" customHeight="1">
      <c r="A319" s="15" t="s">
        <v>54</v>
      </c>
      <c r="B319" s="15" t="s">
        <v>2</v>
      </c>
      <c r="C319" s="15" t="s">
        <v>222</v>
      </c>
      <c r="D319" s="15" t="s">
        <v>27</v>
      </c>
      <c r="E319" s="16">
        <v>1010657</v>
      </c>
      <c r="F319" s="15" t="s">
        <v>2314</v>
      </c>
      <c r="G319" s="15" t="s">
        <v>2315</v>
      </c>
      <c r="H319" s="15" t="s">
        <v>2316</v>
      </c>
      <c r="I319" s="16">
        <v>33.601300000000002</v>
      </c>
      <c r="J319" s="16">
        <v>44.582500000000003</v>
      </c>
      <c r="K319" s="15" t="s">
        <v>1364</v>
      </c>
    </row>
    <row r="320" spans="1:11" ht="12" hidden="1" customHeight="1">
      <c r="A320" s="15" t="s">
        <v>54</v>
      </c>
      <c r="B320" s="15" t="s">
        <v>2</v>
      </c>
      <c r="C320" s="15" t="s">
        <v>222</v>
      </c>
      <c r="D320" s="15" t="s">
        <v>27</v>
      </c>
      <c r="E320" s="16">
        <v>1010656</v>
      </c>
      <c r="F320" s="15" t="s">
        <v>2317</v>
      </c>
      <c r="G320" s="15" t="s">
        <v>2318</v>
      </c>
      <c r="H320" s="15" t="s">
        <v>2319</v>
      </c>
      <c r="I320" s="16">
        <v>33.603099999999998</v>
      </c>
      <c r="J320" s="16">
        <v>44.5946</v>
      </c>
      <c r="K320" s="15" t="s">
        <v>1364</v>
      </c>
    </row>
    <row r="321" spans="1:11" ht="12" hidden="1" customHeight="1">
      <c r="A321" s="15" t="s">
        <v>54</v>
      </c>
      <c r="B321" s="15" t="s">
        <v>2</v>
      </c>
      <c r="C321" s="15" t="s">
        <v>222</v>
      </c>
      <c r="D321" s="15" t="s">
        <v>27</v>
      </c>
      <c r="E321" s="16">
        <v>1010644</v>
      </c>
      <c r="F321" s="15" t="s">
        <v>2320</v>
      </c>
      <c r="G321" s="15" t="s">
        <v>2321</v>
      </c>
      <c r="H321" s="15" t="s">
        <v>2322</v>
      </c>
      <c r="I321" s="16">
        <v>33.577199999999998</v>
      </c>
      <c r="J321" s="16">
        <v>44.528399999999998</v>
      </c>
      <c r="K321" s="15" t="s">
        <v>1364</v>
      </c>
    </row>
    <row r="322" spans="1:11" ht="12" hidden="1" customHeight="1">
      <c r="A322" s="15" t="s">
        <v>54</v>
      </c>
      <c r="B322" s="15" t="s">
        <v>2</v>
      </c>
      <c r="C322" s="15" t="s">
        <v>222</v>
      </c>
      <c r="D322" s="15" t="s">
        <v>27</v>
      </c>
      <c r="E322" s="16">
        <v>1010645</v>
      </c>
      <c r="F322" s="15" t="s">
        <v>2323</v>
      </c>
      <c r="G322" s="15" t="s">
        <v>2324</v>
      </c>
      <c r="H322" s="15" t="s">
        <v>2325</v>
      </c>
      <c r="I322" s="16">
        <v>33.564999999999998</v>
      </c>
      <c r="J322" s="16">
        <v>44.545000000000002</v>
      </c>
      <c r="K322" s="15" t="s">
        <v>1364</v>
      </c>
    </row>
    <row r="323" spans="1:11" ht="12" hidden="1" customHeight="1">
      <c r="A323" s="15" t="s">
        <v>54</v>
      </c>
      <c r="B323" s="15" t="s">
        <v>2</v>
      </c>
      <c r="C323" s="15" t="s">
        <v>222</v>
      </c>
      <c r="D323" s="15" t="s">
        <v>27</v>
      </c>
      <c r="E323" s="16">
        <v>1010646</v>
      </c>
      <c r="F323" s="15" t="s">
        <v>2326</v>
      </c>
      <c r="G323" s="15" t="s">
        <v>2327</v>
      </c>
      <c r="H323" s="15" t="s">
        <v>2328</v>
      </c>
      <c r="I323" s="16">
        <v>33.57</v>
      </c>
      <c r="J323" s="16">
        <v>44.53</v>
      </c>
      <c r="K323" s="15" t="s">
        <v>1364</v>
      </c>
    </row>
    <row r="324" spans="1:11" ht="12" hidden="1" customHeight="1">
      <c r="A324" s="15" t="s">
        <v>54</v>
      </c>
      <c r="B324" s="15" t="s">
        <v>2</v>
      </c>
      <c r="C324" s="15" t="s">
        <v>222</v>
      </c>
      <c r="D324" s="15" t="s">
        <v>27</v>
      </c>
      <c r="E324" s="16">
        <v>1010658</v>
      </c>
      <c r="F324" s="15" t="s">
        <v>2329</v>
      </c>
      <c r="G324" s="15" t="s">
        <v>2330</v>
      </c>
      <c r="H324" s="15" t="s">
        <v>2331</v>
      </c>
      <c r="I324" s="16">
        <v>33.7119</v>
      </c>
      <c r="J324" s="16">
        <v>44.648400000000002</v>
      </c>
      <c r="K324" s="15" t="s">
        <v>1364</v>
      </c>
    </row>
    <row r="325" spans="1:11" ht="12" hidden="1" customHeight="1">
      <c r="A325" s="15" t="s">
        <v>54</v>
      </c>
      <c r="B325" s="15" t="s">
        <v>2</v>
      </c>
      <c r="C325" s="15" t="s">
        <v>222</v>
      </c>
      <c r="D325" s="15" t="s">
        <v>27</v>
      </c>
      <c r="E325" s="16">
        <v>1010659</v>
      </c>
      <c r="F325" s="15" t="s">
        <v>2332</v>
      </c>
      <c r="G325" s="15" t="s">
        <v>2333</v>
      </c>
      <c r="H325" s="15" t="s">
        <v>2334</v>
      </c>
      <c r="I325" s="16">
        <v>33.7714</v>
      </c>
      <c r="J325" s="16">
        <v>44.6188</v>
      </c>
      <c r="K325" s="15" t="s">
        <v>1364</v>
      </c>
    </row>
    <row r="326" spans="1:11" ht="12" hidden="1" customHeight="1">
      <c r="A326" s="15" t="s">
        <v>54</v>
      </c>
      <c r="B326" s="15" t="s">
        <v>2</v>
      </c>
      <c r="C326" s="15" t="s">
        <v>222</v>
      </c>
      <c r="D326" s="15" t="s">
        <v>27</v>
      </c>
      <c r="E326" s="16">
        <v>1010654</v>
      </c>
      <c r="F326" s="15" t="s">
        <v>2335</v>
      </c>
      <c r="G326" s="15" t="s">
        <v>2336</v>
      </c>
      <c r="H326" s="15" t="s">
        <v>2337</v>
      </c>
      <c r="I326" s="16">
        <v>33.720300000000002</v>
      </c>
      <c r="J326" s="16">
        <v>44.637700000000002</v>
      </c>
      <c r="K326" s="15" t="s">
        <v>1364</v>
      </c>
    </row>
    <row r="327" spans="1:11" ht="12" hidden="1" customHeight="1">
      <c r="A327" s="15" t="s">
        <v>54</v>
      </c>
      <c r="B327" s="15" t="s">
        <v>2</v>
      </c>
      <c r="C327" s="15" t="s">
        <v>227</v>
      </c>
      <c r="D327" s="15" t="s">
        <v>25</v>
      </c>
      <c r="E327" s="16">
        <v>1010614</v>
      </c>
      <c r="F327" s="15" t="s">
        <v>2338</v>
      </c>
      <c r="G327" s="15" t="s">
        <v>2339</v>
      </c>
      <c r="H327" s="15" t="s">
        <v>2340</v>
      </c>
      <c r="I327" s="16">
        <v>34.314734000000001</v>
      </c>
      <c r="J327" s="16">
        <v>45.322242000000003</v>
      </c>
      <c r="K327" s="15" t="s">
        <v>1364</v>
      </c>
    </row>
    <row r="328" spans="1:11" ht="12" hidden="1" customHeight="1">
      <c r="A328" s="15" t="s">
        <v>54</v>
      </c>
      <c r="B328" s="15" t="s">
        <v>2</v>
      </c>
      <c r="C328" s="15" t="s">
        <v>227</v>
      </c>
      <c r="D328" s="15" t="s">
        <v>25</v>
      </c>
      <c r="E328" s="16">
        <v>1010609</v>
      </c>
      <c r="F328" s="15" t="s">
        <v>2341</v>
      </c>
      <c r="G328" s="15" t="s">
        <v>2342</v>
      </c>
      <c r="H328" s="15" t="s">
        <v>2343</v>
      </c>
      <c r="I328" s="16">
        <v>34.342163999999997</v>
      </c>
      <c r="J328" s="16">
        <v>45.326362000000003</v>
      </c>
      <c r="K328" s="17" t="s">
        <v>1262</v>
      </c>
    </row>
    <row r="329" spans="1:11" ht="12" hidden="1" customHeight="1">
      <c r="A329" s="15" t="s">
        <v>54</v>
      </c>
      <c r="B329" s="15" t="s">
        <v>2</v>
      </c>
      <c r="C329" s="15" t="s">
        <v>227</v>
      </c>
      <c r="D329" s="15" t="s">
        <v>25</v>
      </c>
      <c r="E329" s="16">
        <v>1010616</v>
      </c>
      <c r="F329" s="15" t="s">
        <v>2344</v>
      </c>
      <c r="G329" s="15" t="s">
        <v>2345</v>
      </c>
      <c r="H329" s="15" t="s">
        <v>2346</v>
      </c>
      <c r="I329" s="16">
        <v>34.345466000000002</v>
      </c>
      <c r="J329" s="16">
        <v>45.367787</v>
      </c>
      <c r="K329" s="15" t="s">
        <v>1364</v>
      </c>
    </row>
    <row r="330" spans="1:11" ht="12" hidden="1" customHeight="1">
      <c r="A330" s="15" t="s">
        <v>54</v>
      </c>
      <c r="B330" s="15" t="s">
        <v>2</v>
      </c>
      <c r="C330" s="15" t="s">
        <v>227</v>
      </c>
      <c r="D330" s="15" t="s">
        <v>25</v>
      </c>
      <c r="E330" s="16">
        <v>1010643</v>
      </c>
      <c r="F330" s="15" t="s">
        <v>2347</v>
      </c>
      <c r="G330" s="15" t="s">
        <v>2348</v>
      </c>
      <c r="H330" s="15" t="s">
        <v>2349</v>
      </c>
      <c r="I330" s="16">
        <v>34.393363999999998</v>
      </c>
      <c r="J330" s="16">
        <v>45.353028000000002</v>
      </c>
      <c r="K330" s="15" t="s">
        <v>1364</v>
      </c>
    </row>
    <row r="331" spans="1:11" ht="12" hidden="1" customHeight="1">
      <c r="A331" s="15" t="s">
        <v>54</v>
      </c>
      <c r="B331" s="15" t="s">
        <v>2</v>
      </c>
      <c r="C331" s="15" t="s">
        <v>227</v>
      </c>
      <c r="D331" s="15" t="s">
        <v>25</v>
      </c>
      <c r="E331" s="16">
        <v>1010650</v>
      </c>
      <c r="F331" s="15" t="s">
        <v>2350</v>
      </c>
      <c r="G331" s="15" t="s">
        <v>2351</v>
      </c>
      <c r="H331" s="15" t="s">
        <v>2352</v>
      </c>
      <c r="I331" s="16">
        <v>34.328139</v>
      </c>
      <c r="J331" s="16">
        <v>45.451582999999999</v>
      </c>
      <c r="K331" s="17" t="s">
        <v>1262</v>
      </c>
    </row>
    <row r="332" spans="1:11" ht="12" hidden="1" customHeight="1">
      <c r="A332" s="15" t="s">
        <v>54</v>
      </c>
      <c r="B332" s="15" t="s">
        <v>2</v>
      </c>
      <c r="C332" s="15" t="s">
        <v>227</v>
      </c>
      <c r="D332" s="15" t="s">
        <v>25</v>
      </c>
      <c r="E332" s="18"/>
      <c r="F332" s="15" t="s">
        <v>2353</v>
      </c>
      <c r="G332" s="15" t="s">
        <v>2354</v>
      </c>
      <c r="H332" s="15" t="s">
        <v>2232</v>
      </c>
      <c r="I332" s="16">
        <v>34.350999999999999</v>
      </c>
      <c r="J332" s="16">
        <v>45.343570999999997</v>
      </c>
      <c r="K332" s="17" t="s">
        <v>1262</v>
      </c>
    </row>
    <row r="333" spans="1:11" ht="12" hidden="1" customHeight="1">
      <c r="A333" s="15" t="s">
        <v>54</v>
      </c>
      <c r="B333" s="15" t="s">
        <v>2</v>
      </c>
      <c r="C333" s="15" t="s">
        <v>227</v>
      </c>
      <c r="D333" s="15" t="s">
        <v>25</v>
      </c>
      <c r="E333" s="16">
        <v>1010631</v>
      </c>
      <c r="F333" s="15" t="s">
        <v>2355</v>
      </c>
      <c r="G333" s="15" t="s">
        <v>2356</v>
      </c>
      <c r="H333" s="15" t="s">
        <v>2357</v>
      </c>
      <c r="I333" s="16">
        <v>34.411614999999998</v>
      </c>
      <c r="J333" s="16">
        <v>45.320968999999998</v>
      </c>
      <c r="K333" s="15" t="s">
        <v>1364</v>
      </c>
    </row>
    <row r="334" spans="1:11" ht="12" hidden="1" customHeight="1">
      <c r="A334" s="15" t="s">
        <v>54</v>
      </c>
      <c r="B334" s="15" t="s">
        <v>2</v>
      </c>
      <c r="C334" s="15" t="s">
        <v>227</v>
      </c>
      <c r="D334" s="15" t="s">
        <v>25</v>
      </c>
      <c r="E334" s="16">
        <v>1010627</v>
      </c>
      <c r="F334" s="15" t="s">
        <v>2358</v>
      </c>
      <c r="G334" s="15" t="s">
        <v>2359</v>
      </c>
      <c r="H334" s="15" t="s">
        <v>2360</v>
      </c>
      <c r="I334" s="16">
        <v>34.514826999999997</v>
      </c>
      <c r="J334" s="16">
        <v>45.261310000000002</v>
      </c>
      <c r="K334" s="15" t="s">
        <v>1364</v>
      </c>
    </row>
    <row r="335" spans="1:11" ht="12" hidden="1" customHeight="1">
      <c r="A335" s="15" t="s">
        <v>54</v>
      </c>
      <c r="B335" s="15" t="s">
        <v>2</v>
      </c>
      <c r="C335" s="15" t="s">
        <v>227</v>
      </c>
      <c r="D335" s="15" t="s">
        <v>25</v>
      </c>
      <c r="E335" s="16">
        <v>1010612</v>
      </c>
      <c r="F335" s="15" t="s">
        <v>2361</v>
      </c>
      <c r="G335" s="15" t="s">
        <v>2362</v>
      </c>
      <c r="H335" s="15" t="s">
        <v>2363</v>
      </c>
      <c r="I335" s="16">
        <v>34.411614999999998</v>
      </c>
      <c r="J335" s="16">
        <v>45.261310000000002</v>
      </c>
      <c r="K335" s="15" t="s">
        <v>1364</v>
      </c>
    </row>
    <row r="336" spans="1:11" ht="12" hidden="1" customHeight="1">
      <c r="A336" s="15" t="s">
        <v>54</v>
      </c>
      <c r="B336" s="15" t="s">
        <v>2</v>
      </c>
      <c r="C336" s="15" t="s">
        <v>227</v>
      </c>
      <c r="D336" s="15" t="s">
        <v>25</v>
      </c>
      <c r="E336" s="16">
        <v>1010639</v>
      </c>
      <c r="F336" s="15" t="s">
        <v>2364</v>
      </c>
      <c r="G336" s="15" t="s">
        <v>2365</v>
      </c>
      <c r="H336" s="15" t="s">
        <v>2366</v>
      </c>
      <c r="I336" s="16">
        <v>34.351030000000002</v>
      </c>
      <c r="J336" s="16">
        <v>45.34402</v>
      </c>
      <c r="K336" s="15" t="s">
        <v>1364</v>
      </c>
    </row>
    <row r="337" spans="1:11" ht="12" hidden="1" customHeight="1">
      <c r="A337" s="15" t="s">
        <v>54</v>
      </c>
      <c r="B337" s="15" t="s">
        <v>2</v>
      </c>
      <c r="C337" s="15" t="s">
        <v>227</v>
      </c>
      <c r="D337" s="15" t="s">
        <v>25</v>
      </c>
      <c r="E337" s="16">
        <v>1010630</v>
      </c>
      <c r="F337" s="15" t="s">
        <v>2367</v>
      </c>
      <c r="G337" s="15" t="s">
        <v>2368</v>
      </c>
      <c r="H337" s="15" t="s">
        <v>2369</v>
      </c>
      <c r="I337" s="16">
        <v>34.411614999999998</v>
      </c>
      <c r="J337" s="16">
        <v>45.320968999999998</v>
      </c>
      <c r="K337" s="15" t="s">
        <v>1364</v>
      </c>
    </row>
    <row r="338" spans="1:11" ht="12" hidden="1" customHeight="1">
      <c r="A338" s="15" t="s">
        <v>54</v>
      </c>
      <c r="B338" s="15" t="s">
        <v>2</v>
      </c>
      <c r="C338" s="15" t="s">
        <v>227</v>
      </c>
      <c r="D338" s="15" t="s">
        <v>25</v>
      </c>
      <c r="E338" s="16">
        <v>1010633</v>
      </c>
      <c r="F338" s="15" t="s">
        <v>2370</v>
      </c>
      <c r="G338" s="15" t="s">
        <v>2371</v>
      </c>
      <c r="H338" s="15" t="s">
        <v>2372</v>
      </c>
      <c r="I338" s="16">
        <v>34.411614999999998</v>
      </c>
      <c r="J338" s="16">
        <v>45.320968999999998</v>
      </c>
      <c r="K338" s="15" t="s">
        <v>1364</v>
      </c>
    </row>
    <row r="339" spans="1:11" ht="12" hidden="1" customHeight="1">
      <c r="A339" s="15" t="s">
        <v>54</v>
      </c>
      <c r="B339" s="15" t="s">
        <v>2</v>
      </c>
      <c r="C339" s="15" t="s">
        <v>227</v>
      </c>
      <c r="D339" s="15" t="s">
        <v>25</v>
      </c>
      <c r="E339" s="16">
        <v>1010638</v>
      </c>
      <c r="F339" s="15" t="s">
        <v>2373</v>
      </c>
      <c r="G339" s="15" t="s">
        <v>2374</v>
      </c>
      <c r="H339" s="15" t="s">
        <v>2375</v>
      </c>
      <c r="I339" s="16">
        <v>34.411614999999998</v>
      </c>
      <c r="J339" s="16">
        <v>45.320968999999998</v>
      </c>
      <c r="K339" s="15" t="s">
        <v>1364</v>
      </c>
    </row>
    <row r="340" spans="1:11" ht="12" hidden="1" customHeight="1">
      <c r="A340" s="15" t="s">
        <v>54</v>
      </c>
      <c r="B340" s="15" t="s">
        <v>2</v>
      </c>
      <c r="C340" s="15" t="s">
        <v>227</v>
      </c>
      <c r="D340" s="15" t="s">
        <v>25</v>
      </c>
      <c r="E340" s="16">
        <v>1010608</v>
      </c>
      <c r="F340" s="15" t="s">
        <v>2376</v>
      </c>
      <c r="G340" s="15" t="s">
        <v>2377</v>
      </c>
      <c r="H340" s="15" t="s">
        <v>2378</v>
      </c>
      <c r="I340" s="16">
        <v>34.302500000000002</v>
      </c>
      <c r="J340" s="16">
        <v>45.476900000000001</v>
      </c>
      <c r="K340" s="15" t="s">
        <v>1364</v>
      </c>
    </row>
    <row r="341" spans="1:11" ht="12" hidden="1" customHeight="1">
      <c r="A341" s="15" t="s">
        <v>54</v>
      </c>
      <c r="B341" s="15" t="s">
        <v>2</v>
      </c>
      <c r="C341" s="15" t="s">
        <v>227</v>
      </c>
      <c r="D341" s="15" t="s">
        <v>25</v>
      </c>
      <c r="E341" s="16">
        <v>1010641</v>
      </c>
      <c r="F341" s="15" t="s">
        <v>2379</v>
      </c>
      <c r="G341" s="15" t="s">
        <v>2380</v>
      </c>
      <c r="H341" s="15" t="s">
        <v>2381</v>
      </c>
      <c r="I341" s="16">
        <v>34.305258000000002</v>
      </c>
      <c r="J341" s="16">
        <v>45.347681000000001</v>
      </c>
      <c r="K341" s="17" t="s">
        <v>1262</v>
      </c>
    </row>
    <row r="342" spans="1:11" ht="12" hidden="1" customHeight="1">
      <c r="A342" s="15" t="s">
        <v>54</v>
      </c>
      <c r="B342" s="15" t="s">
        <v>2</v>
      </c>
      <c r="C342" s="15" t="s">
        <v>227</v>
      </c>
      <c r="D342" s="15" t="s">
        <v>25</v>
      </c>
      <c r="E342" s="16">
        <v>1010617</v>
      </c>
      <c r="F342" s="15" t="s">
        <v>2382</v>
      </c>
      <c r="G342" s="15" t="s">
        <v>2383</v>
      </c>
      <c r="H342" s="15" t="s">
        <v>2384</v>
      </c>
      <c r="I342" s="16">
        <v>34.351964000000002</v>
      </c>
      <c r="J342" s="16">
        <v>45.349933</v>
      </c>
      <c r="K342" s="15" t="s">
        <v>1364</v>
      </c>
    </row>
    <row r="343" spans="1:11" ht="12" hidden="1" customHeight="1">
      <c r="A343" s="15" t="s">
        <v>54</v>
      </c>
      <c r="B343" s="15" t="s">
        <v>2</v>
      </c>
      <c r="C343" s="15" t="s">
        <v>227</v>
      </c>
      <c r="D343" s="15" t="s">
        <v>25</v>
      </c>
      <c r="E343" s="16">
        <v>1010613</v>
      </c>
      <c r="F343" s="15" t="s">
        <v>2385</v>
      </c>
      <c r="G343" s="15" t="s">
        <v>2386</v>
      </c>
      <c r="H343" s="15" t="s">
        <v>2387</v>
      </c>
      <c r="I343" s="16">
        <v>34.411614999999998</v>
      </c>
      <c r="J343" s="16">
        <v>45.320968999999998</v>
      </c>
      <c r="K343" s="15" t="s">
        <v>1364</v>
      </c>
    </row>
    <row r="344" spans="1:11" ht="12" hidden="1" customHeight="1">
      <c r="A344" s="15" t="s">
        <v>54</v>
      </c>
      <c r="B344" s="15" t="s">
        <v>2</v>
      </c>
      <c r="C344" s="15" t="s">
        <v>227</v>
      </c>
      <c r="D344" s="15" t="s">
        <v>25</v>
      </c>
      <c r="E344" s="16">
        <v>1010626</v>
      </c>
      <c r="F344" s="15" t="s">
        <v>2388</v>
      </c>
      <c r="G344" s="15" t="s">
        <v>2389</v>
      </c>
      <c r="H344" s="15" t="s">
        <v>2390</v>
      </c>
      <c r="I344" s="16">
        <v>34.514826999999997</v>
      </c>
      <c r="J344" s="16">
        <v>45.261310000000002</v>
      </c>
      <c r="K344" s="15" t="s">
        <v>1364</v>
      </c>
    </row>
    <row r="345" spans="1:11" ht="12" hidden="1" customHeight="1">
      <c r="A345" s="15" t="s">
        <v>54</v>
      </c>
      <c r="B345" s="15" t="s">
        <v>2</v>
      </c>
      <c r="C345" s="15" t="s">
        <v>227</v>
      </c>
      <c r="D345" s="15" t="s">
        <v>25</v>
      </c>
      <c r="E345" s="16">
        <v>1010629</v>
      </c>
      <c r="F345" s="15" t="s">
        <v>2391</v>
      </c>
      <c r="G345" s="15" t="s">
        <v>2392</v>
      </c>
      <c r="H345" s="15" t="s">
        <v>2393</v>
      </c>
      <c r="I345" s="16">
        <v>34.411614999999998</v>
      </c>
      <c r="J345" s="16">
        <v>45.320968999999998</v>
      </c>
      <c r="K345" s="15" t="s">
        <v>1364</v>
      </c>
    </row>
    <row r="346" spans="1:11" ht="12" hidden="1" customHeight="1">
      <c r="A346" s="15" t="s">
        <v>54</v>
      </c>
      <c r="B346" s="15" t="s">
        <v>2</v>
      </c>
      <c r="C346" s="15" t="s">
        <v>227</v>
      </c>
      <c r="D346" s="15" t="s">
        <v>25</v>
      </c>
      <c r="E346" s="16">
        <v>1010620</v>
      </c>
      <c r="F346" s="15" t="s">
        <v>2394</v>
      </c>
      <c r="G346" s="15" t="s">
        <v>2395</v>
      </c>
      <c r="H346" s="15" t="s">
        <v>2396</v>
      </c>
      <c r="I346" s="16">
        <v>34.359313</v>
      </c>
      <c r="J346" s="16">
        <v>45.338406999999997</v>
      </c>
      <c r="K346" s="15" t="s">
        <v>1364</v>
      </c>
    </row>
    <row r="347" spans="1:11" ht="12" hidden="1" customHeight="1">
      <c r="A347" s="15" t="s">
        <v>54</v>
      </c>
      <c r="B347" s="15" t="s">
        <v>2</v>
      </c>
      <c r="C347" s="15" t="s">
        <v>227</v>
      </c>
      <c r="D347" s="15" t="s">
        <v>25</v>
      </c>
      <c r="E347" s="16">
        <v>1010610</v>
      </c>
      <c r="F347" s="15" t="s">
        <v>2397</v>
      </c>
      <c r="G347" s="15" t="s">
        <v>2398</v>
      </c>
      <c r="H347" s="15" t="s">
        <v>2399</v>
      </c>
      <c r="I347" s="16">
        <v>34.358840000000001</v>
      </c>
      <c r="J347" s="16">
        <v>45.342750000000002</v>
      </c>
      <c r="K347" s="15" t="s">
        <v>1364</v>
      </c>
    </row>
    <row r="348" spans="1:11" ht="12" hidden="1" customHeight="1">
      <c r="A348" s="15" t="s">
        <v>54</v>
      </c>
      <c r="B348" s="15" t="s">
        <v>2</v>
      </c>
      <c r="C348" s="15" t="s">
        <v>227</v>
      </c>
      <c r="D348" s="15" t="s">
        <v>25</v>
      </c>
      <c r="E348" s="16">
        <v>1010621</v>
      </c>
      <c r="F348" s="15" t="s">
        <v>2400</v>
      </c>
      <c r="G348" s="15" t="s">
        <v>2401</v>
      </c>
      <c r="H348" s="15" t="s">
        <v>2402</v>
      </c>
      <c r="I348" s="16">
        <v>34.348035000000003</v>
      </c>
      <c r="J348" s="16">
        <v>45.408047000000003</v>
      </c>
      <c r="K348" s="15" t="s">
        <v>1364</v>
      </c>
    </row>
    <row r="349" spans="1:11" ht="12" hidden="1" customHeight="1">
      <c r="A349" s="15" t="s">
        <v>54</v>
      </c>
      <c r="B349" s="15" t="s">
        <v>2</v>
      </c>
      <c r="C349" s="15" t="s">
        <v>227</v>
      </c>
      <c r="D349" s="15" t="s">
        <v>25</v>
      </c>
      <c r="E349" s="16">
        <v>1010606</v>
      </c>
      <c r="F349" s="15" t="s">
        <v>2403</v>
      </c>
      <c r="G349" s="15" t="s">
        <v>2404</v>
      </c>
      <c r="H349" s="15" t="s">
        <v>2405</v>
      </c>
      <c r="I349" s="16">
        <v>34.345739999999999</v>
      </c>
      <c r="J349" s="16">
        <v>45.383980000000001</v>
      </c>
      <c r="K349" s="15" t="s">
        <v>1364</v>
      </c>
    </row>
    <row r="350" spans="1:11" ht="12" hidden="1" customHeight="1">
      <c r="A350" s="15" t="s">
        <v>54</v>
      </c>
      <c r="B350" s="15" t="s">
        <v>2</v>
      </c>
      <c r="C350" s="15" t="s">
        <v>227</v>
      </c>
      <c r="D350" s="15" t="s">
        <v>25</v>
      </c>
      <c r="E350" s="16">
        <v>1010636</v>
      </c>
      <c r="F350" s="15" t="s">
        <v>2406</v>
      </c>
      <c r="G350" s="15" t="s">
        <v>2407</v>
      </c>
      <c r="H350" s="15" t="s">
        <v>2408</v>
      </c>
      <c r="I350" s="16">
        <v>34.411614999999998</v>
      </c>
      <c r="J350" s="16">
        <v>45.320968999999998</v>
      </c>
      <c r="K350" s="15" t="s">
        <v>1364</v>
      </c>
    </row>
    <row r="351" spans="1:11" ht="12" hidden="1" customHeight="1">
      <c r="A351" s="15" t="s">
        <v>54</v>
      </c>
      <c r="B351" s="15" t="s">
        <v>2</v>
      </c>
      <c r="C351" s="15" t="s">
        <v>227</v>
      </c>
      <c r="D351" s="15" t="s">
        <v>25</v>
      </c>
      <c r="E351" s="16">
        <v>1010635</v>
      </c>
      <c r="F351" s="15" t="s">
        <v>2409</v>
      </c>
      <c r="G351" s="15" t="s">
        <v>2410</v>
      </c>
      <c r="H351" s="15" t="s">
        <v>2411</v>
      </c>
      <c r="I351" s="16">
        <v>34.411614999999998</v>
      </c>
      <c r="J351" s="16">
        <v>45.320968999999998</v>
      </c>
      <c r="K351" s="15" t="s">
        <v>1364</v>
      </c>
    </row>
    <row r="352" spans="1:11" ht="12" hidden="1" customHeight="1">
      <c r="A352" s="15" t="s">
        <v>54</v>
      </c>
      <c r="B352" s="15" t="s">
        <v>2</v>
      </c>
      <c r="C352" s="15" t="s">
        <v>227</v>
      </c>
      <c r="D352" s="15" t="s">
        <v>25</v>
      </c>
      <c r="E352" s="16">
        <v>1010624</v>
      </c>
      <c r="F352" s="15" t="s">
        <v>2412</v>
      </c>
      <c r="G352" s="15" t="s">
        <v>2413</v>
      </c>
      <c r="H352" s="15" t="s">
        <v>2414</v>
      </c>
      <c r="I352" s="16">
        <v>34.411614999999998</v>
      </c>
      <c r="J352" s="16">
        <v>45.320968999999998</v>
      </c>
      <c r="K352" s="15" t="s">
        <v>1364</v>
      </c>
    </row>
    <row r="353" spans="1:11" ht="12" hidden="1" customHeight="1">
      <c r="A353" s="15" t="s">
        <v>54</v>
      </c>
      <c r="B353" s="15" t="s">
        <v>2</v>
      </c>
      <c r="C353" s="15" t="s">
        <v>227</v>
      </c>
      <c r="D353" s="15" t="s">
        <v>25</v>
      </c>
      <c r="E353" s="16">
        <v>1010607</v>
      </c>
      <c r="F353" s="15" t="s">
        <v>2415</v>
      </c>
      <c r="G353" s="15" t="s">
        <v>2416</v>
      </c>
      <c r="H353" s="15" t="s">
        <v>2417</v>
      </c>
      <c r="I353" s="16">
        <v>34.344459999999998</v>
      </c>
      <c r="J353" s="16">
        <v>45.388060000000003</v>
      </c>
      <c r="K353" s="15" t="s">
        <v>1364</v>
      </c>
    </row>
    <row r="354" spans="1:11" ht="12" hidden="1" customHeight="1">
      <c r="A354" s="15" t="s">
        <v>54</v>
      </c>
      <c r="B354" s="15" t="s">
        <v>2</v>
      </c>
      <c r="C354" s="15" t="s">
        <v>227</v>
      </c>
      <c r="D354" s="15" t="s">
        <v>25</v>
      </c>
      <c r="E354" s="16">
        <v>1010628</v>
      </c>
      <c r="F354" s="15" t="s">
        <v>2418</v>
      </c>
      <c r="G354" s="15" t="s">
        <v>2419</v>
      </c>
      <c r="H354" s="15" t="s">
        <v>2420</v>
      </c>
      <c r="I354" s="16">
        <v>34.514826999999997</v>
      </c>
      <c r="J354" s="16">
        <v>45.261310000000002</v>
      </c>
      <c r="K354" s="15" t="s">
        <v>1364</v>
      </c>
    </row>
    <row r="355" spans="1:11" ht="12" hidden="1" customHeight="1">
      <c r="A355" s="15" t="s">
        <v>54</v>
      </c>
      <c r="B355" s="15" t="s">
        <v>2</v>
      </c>
      <c r="C355" s="15" t="s">
        <v>227</v>
      </c>
      <c r="D355" s="15" t="s">
        <v>25</v>
      </c>
      <c r="E355" s="16">
        <v>1010637</v>
      </c>
      <c r="F355" s="15" t="s">
        <v>2421</v>
      </c>
      <c r="G355" s="15" t="s">
        <v>2422</v>
      </c>
      <c r="H355" s="15" t="s">
        <v>2423</v>
      </c>
      <c r="I355" s="16">
        <v>34.411614999999998</v>
      </c>
      <c r="J355" s="16">
        <v>45.320968999999998</v>
      </c>
      <c r="K355" s="15" t="s">
        <v>1364</v>
      </c>
    </row>
    <row r="356" spans="1:11" ht="12" hidden="1" customHeight="1">
      <c r="A356" s="15" t="s">
        <v>54</v>
      </c>
      <c r="B356" s="15" t="s">
        <v>2</v>
      </c>
      <c r="C356" s="15" t="s">
        <v>227</v>
      </c>
      <c r="D356" s="15" t="s">
        <v>25</v>
      </c>
      <c r="E356" s="16">
        <v>1010625</v>
      </c>
      <c r="F356" s="15" t="s">
        <v>2424</v>
      </c>
      <c r="G356" s="15" t="s">
        <v>2425</v>
      </c>
      <c r="H356" s="15" t="s">
        <v>2426</v>
      </c>
      <c r="I356" s="16">
        <v>34.359313</v>
      </c>
      <c r="J356" s="16">
        <v>45.338406999999997</v>
      </c>
      <c r="K356" s="15" t="s">
        <v>1364</v>
      </c>
    </row>
    <row r="357" spans="1:11" ht="12" hidden="1" customHeight="1">
      <c r="A357" s="15" t="s">
        <v>54</v>
      </c>
      <c r="B357" s="15" t="s">
        <v>2</v>
      </c>
      <c r="C357" s="15" t="s">
        <v>227</v>
      </c>
      <c r="D357" s="15" t="s">
        <v>25</v>
      </c>
      <c r="E357" s="16">
        <v>1010642</v>
      </c>
      <c r="F357" s="15" t="s">
        <v>2427</v>
      </c>
      <c r="G357" s="15" t="s">
        <v>2428</v>
      </c>
      <c r="H357" s="15" t="s">
        <v>2429</v>
      </c>
      <c r="I357" s="16">
        <v>34.347306000000003</v>
      </c>
      <c r="J357" s="16">
        <v>45.289822000000001</v>
      </c>
      <c r="K357" s="15" t="s">
        <v>1364</v>
      </c>
    </row>
    <row r="358" spans="1:11" ht="12" hidden="1" customHeight="1">
      <c r="A358" s="15" t="s">
        <v>54</v>
      </c>
      <c r="B358" s="15" t="s">
        <v>2</v>
      </c>
      <c r="C358" s="15" t="s">
        <v>227</v>
      </c>
      <c r="D358" s="15" t="s">
        <v>25</v>
      </c>
      <c r="E358" s="16">
        <v>1010611</v>
      </c>
      <c r="F358" s="15" t="s">
        <v>2430</v>
      </c>
      <c r="G358" s="15" t="s">
        <v>2431</v>
      </c>
      <c r="H358" s="15" t="s">
        <v>2432</v>
      </c>
      <c r="I358" s="16">
        <v>34.411614999999998</v>
      </c>
      <c r="J358" s="16">
        <v>45.261310000000002</v>
      </c>
      <c r="K358" s="15" t="s">
        <v>1364</v>
      </c>
    </row>
    <row r="359" spans="1:11" ht="12" hidden="1" customHeight="1">
      <c r="A359" s="15" t="s">
        <v>54</v>
      </c>
      <c r="B359" s="15" t="s">
        <v>2</v>
      </c>
      <c r="C359" s="15" t="s">
        <v>227</v>
      </c>
      <c r="D359" s="15" t="s">
        <v>25</v>
      </c>
      <c r="E359" s="16">
        <v>1010618</v>
      </c>
      <c r="F359" s="15" t="s">
        <v>2433</v>
      </c>
      <c r="G359" s="15" t="s">
        <v>2434</v>
      </c>
      <c r="H359" s="15" t="s">
        <v>2435</v>
      </c>
      <c r="I359" s="16">
        <v>34.359313</v>
      </c>
      <c r="J359" s="16">
        <v>45.338406999999997</v>
      </c>
      <c r="K359" s="15" t="s">
        <v>1364</v>
      </c>
    </row>
    <row r="360" spans="1:11" ht="12" hidden="1" customHeight="1">
      <c r="A360" s="15" t="s">
        <v>54</v>
      </c>
      <c r="B360" s="15" t="s">
        <v>2</v>
      </c>
      <c r="C360" s="15" t="s">
        <v>227</v>
      </c>
      <c r="D360" s="15" t="s">
        <v>25</v>
      </c>
      <c r="E360" s="16">
        <v>1010634</v>
      </c>
      <c r="F360" s="15" t="s">
        <v>2436</v>
      </c>
      <c r="G360" s="15" t="s">
        <v>2437</v>
      </c>
      <c r="H360" s="15" t="s">
        <v>2438</v>
      </c>
      <c r="I360" s="16">
        <v>34.411614999999998</v>
      </c>
      <c r="J360" s="16">
        <v>45.320968999999998</v>
      </c>
      <c r="K360" s="15" t="s">
        <v>1364</v>
      </c>
    </row>
    <row r="361" spans="1:11" ht="12" hidden="1" customHeight="1">
      <c r="A361" s="15" t="s">
        <v>54</v>
      </c>
      <c r="B361" s="15" t="s">
        <v>2</v>
      </c>
      <c r="C361" s="15" t="s">
        <v>227</v>
      </c>
      <c r="D361" s="15" t="s">
        <v>25</v>
      </c>
      <c r="E361" s="16">
        <v>1010632</v>
      </c>
      <c r="F361" s="15" t="s">
        <v>2439</v>
      </c>
      <c r="G361" s="15" t="s">
        <v>2440</v>
      </c>
      <c r="H361" s="15" t="s">
        <v>2441</v>
      </c>
      <c r="I361" s="16">
        <v>34.396183000000001</v>
      </c>
      <c r="J361" s="16">
        <v>45.352215000000001</v>
      </c>
      <c r="K361" s="15" t="s">
        <v>1364</v>
      </c>
    </row>
    <row r="362" spans="1:11" ht="12" hidden="1" customHeight="1">
      <c r="A362" s="15" t="s">
        <v>54</v>
      </c>
      <c r="B362" s="15" t="s">
        <v>2</v>
      </c>
      <c r="C362" s="15" t="s">
        <v>227</v>
      </c>
      <c r="D362" s="15" t="s">
        <v>25</v>
      </c>
      <c r="E362" s="16">
        <v>1010622</v>
      </c>
      <c r="F362" s="15" t="s">
        <v>2442</v>
      </c>
      <c r="G362" s="15" t="s">
        <v>2443</v>
      </c>
      <c r="H362" s="15" t="s">
        <v>2444</v>
      </c>
      <c r="I362" s="16">
        <v>34.348035000000003</v>
      </c>
      <c r="J362" s="16">
        <v>45.408047000000003</v>
      </c>
      <c r="K362" s="15" t="s">
        <v>1364</v>
      </c>
    </row>
    <row r="363" spans="1:11" ht="12" hidden="1" customHeight="1">
      <c r="A363" s="15" t="s">
        <v>54</v>
      </c>
      <c r="B363" s="15" t="s">
        <v>2</v>
      </c>
      <c r="C363" s="15" t="s">
        <v>227</v>
      </c>
      <c r="D363" s="15" t="s">
        <v>25</v>
      </c>
      <c r="E363" s="16">
        <v>1010615</v>
      </c>
      <c r="F363" s="15" t="s">
        <v>2445</v>
      </c>
      <c r="G363" s="15" t="s">
        <v>2446</v>
      </c>
      <c r="H363" s="15" t="s">
        <v>2447</v>
      </c>
      <c r="I363" s="16">
        <v>34.361066999999998</v>
      </c>
      <c r="J363" s="16">
        <v>45.335887</v>
      </c>
      <c r="K363" s="15" t="s">
        <v>1364</v>
      </c>
    </row>
    <row r="364" spans="1:11" ht="12" hidden="1" customHeight="1">
      <c r="A364" s="15" t="s">
        <v>54</v>
      </c>
      <c r="B364" s="15" t="s">
        <v>2</v>
      </c>
      <c r="C364" s="15" t="s">
        <v>227</v>
      </c>
      <c r="D364" s="15" t="s">
        <v>25</v>
      </c>
      <c r="E364" s="16">
        <v>1010619</v>
      </c>
      <c r="F364" s="15" t="s">
        <v>2448</v>
      </c>
      <c r="G364" s="15" t="s">
        <v>2449</v>
      </c>
      <c r="H364" s="15" t="s">
        <v>2450</v>
      </c>
      <c r="I364" s="16">
        <v>34.359313</v>
      </c>
      <c r="J364" s="16">
        <v>45.338406999999997</v>
      </c>
      <c r="K364" s="15" t="s">
        <v>1364</v>
      </c>
    </row>
    <row r="365" spans="1:11" ht="12" hidden="1" customHeight="1">
      <c r="A365" s="15" t="s">
        <v>54</v>
      </c>
      <c r="B365" s="15" t="s">
        <v>2</v>
      </c>
      <c r="C365" s="15" t="s">
        <v>229</v>
      </c>
      <c r="D365" s="15" t="s">
        <v>26</v>
      </c>
      <c r="E365" s="18"/>
      <c r="F365" s="15" t="s">
        <v>2451</v>
      </c>
      <c r="G365" s="15" t="s">
        <v>2452</v>
      </c>
      <c r="H365" s="15" t="s">
        <v>2232</v>
      </c>
      <c r="I365" s="16">
        <v>34.472715999999998</v>
      </c>
      <c r="J365" s="16">
        <v>45.173000999999999</v>
      </c>
      <c r="K365" s="19" t="s">
        <v>2453</v>
      </c>
    </row>
    <row r="366" spans="1:11" ht="12" customHeight="1">
      <c r="A366" s="15" t="s">
        <v>55</v>
      </c>
      <c r="B366" s="15" t="s">
        <v>3</v>
      </c>
      <c r="C366" s="15" t="s">
        <v>237</v>
      </c>
      <c r="D366" s="15" t="s">
        <v>3</v>
      </c>
      <c r="E366" s="16">
        <v>1112538</v>
      </c>
      <c r="F366" s="15" t="s">
        <v>2454</v>
      </c>
      <c r="G366" s="15" t="s">
        <v>2455</v>
      </c>
      <c r="H366" s="15" t="s">
        <v>2456</v>
      </c>
      <c r="I366" s="16">
        <v>36.256399999999999</v>
      </c>
      <c r="J366" s="16">
        <v>43.9953</v>
      </c>
      <c r="K366" s="17" t="s">
        <v>1262</v>
      </c>
    </row>
    <row r="367" spans="1:11" ht="12" customHeight="1">
      <c r="A367" s="15" t="s">
        <v>55</v>
      </c>
      <c r="B367" s="15" t="s">
        <v>3</v>
      </c>
      <c r="C367" s="15" t="s">
        <v>237</v>
      </c>
      <c r="D367" s="15" t="s">
        <v>3</v>
      </c>
      <c r="E367" s="16">
        <v>1112543</v>
      </c>
      <c r="F367" s="15" t="s">
        <v>2457</v>
      </c>
      <c r="G367" s="15" t="s">
        <v>2458</v>
      </c>
      <c r="H367" s="15" t="s">
        <v>2459</v>
      </c>
      <c r="I367" s="16">
        <v>36.196100000000001</v>
      </c>
      <c r="J367" s="16">
        <v>44.011600000000001</v>
      </c>
      <c r="K367" s="15" t="s">
        <v>1364</v>
      </c>
    </row>
    <row r="368" spans="1:11" ht="12" customHeight="1">
      <c r="A368" s="15" t="s">
        <v>55</v>
      </c>
      <c r="B368" s="15" t="s">
        <v>3</v>
      </c>
      <c r="C368" s="15" t="s">
        <v>237</v>
      </c>
      <c r="D368" s="15" t="s">
        <v>3</v>
      </c>
      <c r="E368" s="16">
        <v>1112547</v>
      </c>
      <c r="F368" s="15" t="s">
        <v>2460</v>
      </c>
      <c r="G368" s="15" t="s">
        <v>2461</v>
      </c>
      <c r="H368" s="15" t="s">
        <v>2462</v>
      </c>
      <c r="I368" s="16">
        <v>36.28</v>
      </c>
      <c r="J368" s="16">
        <v>44.93</v>
      </c>
      <c r="K368" s="15" t="s">
        <v>1364</v>
      </c>
    </row>
    <row r="369" spans="1:11" ht="12" customHeight="1">
      <c r="A369" s="15" t="s">
        <v>55</v>
      </c>
      <c r="B369" s="15" t="s">
        <v>3</v>
      </c>
      <c r="C369" s="15" t="s">
        <v>237</v>
      </c>
      <c r="D369" s="15" t="s">
        <v>3</v>
      </c>
      <c r="E369" s="16">
        <v>1112530</v>
      </c>
      <c r="F369" s="15" t="s">
        <v>2463</v>
      </c>
      <c r="G369" s="15" t="s">
        <v>2464</v>
      </c>
      <c r="H369" s="15" t="s">
        <v>2465</v>
      </c>
      <c r="I369" s="16">
        <v>36.295879999999997</v>
      </c>
      <c r="J369" s="16">
        <v>44.039679999999997</v>
      </c>
      <c r="K369" s="15" t="s">
        <v>1364</v>
      </c>
    </row>
    <row r="370" spans="1:11" ht="12" customHeight="1">
      <c r="A370" s="15" t="s">
        <v>55</v>
      </c>
      <c r="B370" s="15" t="s">
        <v>3</v>
      </c>
      <c r="C370" s="15" t="s">
        <v>237</v>
      </c>
      <c r="D370" s="15" t="s">
        <v>3</v>
      </c>
      <c r="E370" s="16">
        <v>1112540</v>
      </c>
      <c r="F370" s="15" t="s">
        <v>2466</v>
      </c>
      <c r="G370" s="15" t="s">
        <v>2467</v>
      </c>
      <c r="H370" s="15" t="s">
        <v>2468</v>
      </c>
      <c r="I370" s="16">
        <v>36.295099999999998</v>
      </c>
      <c r="J370" s="16">
        <v>43.994500000000002</v>
      </c>
      <c r="K370" s="15" t="s">
        <v>1364</v>
      </c>
    </row>
    <row r="371" spans="1:11" ht="12" customHeight="1">
      <c r="A371" s="15" t="s">
        <v>55</v>
      </c>
      <c r="B371" s="15" t="s">
        <v>3</v>
      </c>
      <c r="C371" s="15" t="s">
        <v>237</v>
      </c>
      <c r="D371" s="15" t="s">
        <v>3</v>
      </c>
      <c r="E371" s="16">
        <v>1112528</v>
      </c>
      <c r="F371" s="15" t="s">
        <v>2469</v>
      </c>
      <c r="G371" s="15" t="s">
        <v>2470</v>
      </c>
      <c r="H371" s="15" t="s">
        <v>2471</v>
      </c>
      <c r="I371" s="16">
        <v>36.301969999999997</v>
      </c>
      <c r="J371" s="16">
        <v>44.02919</v>
      </c>
      <c r="K371" s="15" t="s">
        <v>1364</v>
      </c>
    </row>
    <row r="372" spans="1:11" ht="12" customHeight="1">
      <c r="A372" s="15" t="s">
        <v>55</v>
      </c>
      <c r="B372" s="15" t="s">
        <v>3</v>
      </c>
      <c r="C372" s="15" t="s">
        <v>237</v>
      </c>
      <c r="D372" s="15" t="s">
        <v>3</v>
      </c>
      <c r="E372" s="16">
        <v>1112529</v>
      </c>
      <c r="F372" s="15" t="s">
        <v>2472</v>
      </c>
      <c r="G372" s="15" t="s">
        <v>2473</v>
      </c>
      <c r="H372" s="15" t="s">
        <v>2474</v>
      </c>
      <c r="I372" s="16">
        <v>36.298290000000001</v>
      </c>
      <c r="J372" s="16">
        <v>44.030740000000002</v>
      </c>
      <c r="K372" s="15" t="s">
        <v>1364</v>
      </c>
    </row>
    <row r="373" spans="1:11" ht="12" customHeight="1">
      <c r="A373" s="15" t="s">
        <v>55</v>
      </c>
      <c r="B373" s="15" t="s">
        <v>3</v>
      </c>
      <c r="C373" s="15" t="s">
        <v>237</v>
      </c>
      <c r="D373" s="15" t="s">
        <v>3</v>
      </c>
      <c r="E373" s="18"/>
      <c r="F373" s="15" t="s">
        <v>2475</v>
      </c>
      <c r="G373" s="15" t="s">
        <v>2476</v>
      </c>
      <c r="H373" s="15" t="s">
        <v>2232</v>
      </c>
      <c r="I373" s="16">
        <v>36.256284999999998</v>
      </c>
      <c r="J373" s="16">
        <v>43.994912999999997</v>
      </c>
      <c r="K373" s="17" t="s">
        <v>1262</v>
      </c>
    </row>
    <row r="374" spans="1:11" ht="12" customHeight="1">
      <c r="A374" s="15" t="s">
        <v>55</v>
      </c>
      <c r="B374" s="15" t="s">
        <v>3</v>
      </c>
      <c r="C374" s="15" t="s">
        <v>237</v>
      </c>
      <c r="D374" s="15" t="s">
        <v>3</v>
      </c>
      <c r="E374" s="16">
        <v>1112533</v>
      </c>
      <c r="F374" s="15" t="s">
        <v>2477</v>
      </c>
      <c r="G374" s="15" t="s">
        <v>2478</v>
      </c>
      <c r="H374" s="15" t="s">
        <v>2479</v>
      </c>
      <c r="I374" s="16">
        <v>36.187399999999997</v>
      </c>
      <c r="J374" s="16">
        <v>44.011400000000002</v>
      </c>
      <c r="K374" s="15" t="s">
        <v>1364</v>
      </c>
    </row>
    <row r="375" spans="1:11" ht="12" customHeight="1">
      <c r="A375" s="15" t="s">
        <v>55</v>
      </c>
      <c r="B375" s="15" t="s">
        <v>3</v>
      </c>
      <c r="C375" s="15" t="s">
        <v>237</v>
      </c>
      <c r="D375" s="15" t="s">
        <v>3</v>
      </c>
      <c r="E375" s="16">
        <v>1112545</v>
      </c>
      <c r="F375" s="15" t="s">
        <v>2480</v>
      </c>
      <c r="G375" s="15" t="s">
        <v>2481</v>
      </c>
      <c r="H375" s="15" t="s">
        <v>2482</v>
      </c>
      <c r="I375" s="16">
        <v>36.180959999999999</v>
      </c>
      <c r="J375" s="16">
        <v>44.018729999999998</v>
      </c>
      <c r="K375" s="15" t="s">
        <v>1364</v>
      </c>
    </row>
    <row r="376" spans="1:11" ht="12" customHeight="1">
      <c r="A376" s="15" t="s">
        <v>55</v>
      </c>
      <c r="B376" s="15" t="s">
        <v>3</v>
      </c>
      <c r="C376" s="15" t="s">
        <v>237</v>
      </c>
      <c r="D376" s="15" t="s">
        <v>3</v>
      </c>
      <c r="E376" s="16">
        <v>1112539</v>
      </c>
      <c r="F376" s="15" t="s">
        <v>2483</v>
      </c>
      <c r="G376" s="15" t="s">
        <v>2484</v>
      </c>
      <c r="H376" s="15" t="s">
        <v>2485</v>
      </c>
      <c r="I376" s="16">
        <v>36.262300000000003</v>
      </c>
      <c r="J376" s="16">
        <v>43.999200000000002</v>
      </c>
      <c r="K376" s="15" t="s">
        <v>1364</v>
      </c>
    </row>
    <row r="377" spans="1:11" ht="12" customHeight="1">
      <c r="A377" s="15" t="s">
        <v>55</v>
      </c>
      <c r="B377" s="15" t="s">
        <v>3</v>
      </c>
      <c r="C377" s="15" t="s">
        <v>237</v>
      </c>
      <c r="D377" s="15" t="s">
        <v>3</v>
      </c>
      <c r="E377" s="16">
        <v>1112544</v>
      </c>
      <c r="F377" s="15" t="s">
        <v>2486</v>
      </c>
      <c r="G377" s="15" t="s">
        <v>2487</v>
      </c>
      <c r="H377" s="15" t="s">
        <v>2488</v>
      </c>
      <c r="I377" s="16">
        <v>36.196100000000001</v>
      </c>
      <c r="J377" s="16">
        <v>44.011600000000001</v>
      </c>
      <c r="K377" s="15" t="s">
        <v>1364</v>
      </c>
    </row>
    <row r="378" spans="1:11" ht="12" customHeight="1">
      <c r="A378" s="15" t="s">
        <v>55</v>
      </c>
      <c r="B378" s="15" t="s">
        <v>3</v>
      </c>
      <c r="C378" s="15" t="s">
        <v>237</v>
      </c>
      <c r="D378" s="15" t="s">
        <v>3</v>
      </c>
      <c r="E378" s="16">
        <v>1112541</v>
      </c>
      <c r="F378" s="15" t="s">
        <v>2489</v>
      </c>
      <c r="G378" s="15" t="s">
        <v>770</v>
      </c>
      <c r="H378" s="15" t="s">
        <v>2490</v>
      </c>
      <c r="I378" s="16">
        <v>36.203699999999998</v>
      </c>
      <c r="J378" s="16">
        <v>44.137799999999999</v>
      </c>
      <c r="K378" s="15" t="s">
        <v>1364</v>
      </c>
    </row>
    <row r="379" spans="1:11" ht="12" customHeight="1">
      <c r="A379" s="15" t="s">
        <v>55</v>
      </c>
      <c r="B379" s="15" t="s">
        <v>3</v>
      </c>
      <c r="C379" s="15" t="s">
        <v>237</v>
      </c>
      <c r="D379" s="15" t="s">
        <v>3</v>
      </c>
      <c r="E379" s="16">
        <v>1112531</v>
      </c>
      <c r="F379" s="15" t="s">
        <v>2491</v>
      </c>
      <c r="G379" s="15" t="s">
        <v>2492</v>
      </c>
      <c r="H379" s="15" t="s">
        <v>2493</v>
      </c>
      <c r="I379" s="16">
        <v>36.2791</v>
      </c>
      <c r="J379" s="16">
        <v>44.0381</v>
      </c>
      <c r="K379" s="15" t="s">
        <v>1364</v>
      </c>
    </row>
    <row r="380" spans="1:11" ht="12" customHeight="1">
      <c r="A380" s="15" t="s">
        <v>55</v>
      </c>
      <c r="B380" s="15" t="s">
        <v>3</v>
      </c>
      <c r="C380" s="15" t="s">
        <v>240</v>
      </c>
      <c r="D380" s="15" t="s">
        <v>238</v>
      </c>
      <c r="E380" s="16">
        <v>1112532</v>
      </c>
      <c r="F380" s="15" t="s">
        <v>2494</v>
      </c>
      <c r="G380" s="15" t="s">
        <v>2495</v>
      </c>
      <c r="H380" s="15" t="s">
        <v>2496</v>
      </c>
      <c r="I380" s="16">
        <v>36.066400000000002</v>
      </c>
      <c r="J380" s="16">
        <v>44.607300000000002</v>
      </c>
      <c r="K380" s="15" t="s">
        <v>1364</v>
      </c>
    </row>
    <row r="381" spans="1:11" ht="12" customHeight="1">
      <c r="A381" s="15" t="s">
        <v>55</v>
      </c>
      <c r="B381" s="15" t="s">
        <v>3</v>
      </c>
      <c r="C381" s="15" t="s">
        <v>240</v>
      </c>
      <c r="D381" s="15" t="s">
        <v>238</v>
      </c>
      <c r="E381" s="16">
        <v>1112536</v>
      </c>
      <c r="F381" s="15" t="s">
        <v>2497</v>
      </c>
      <c r="G381" s="15" t="s">
        <v>2498</v>
      </c>
      <c r="H381" s="15" t="s">
        <v>2499</v>
      </c>
      <c r="I381" s="16">
        <v>36.075099999999999</v>
      </c>
      <c r="J381" s="16">
        <v>44.629399999999997</v>
      </c>
      <c r="K381" s="15" t="s">
        <v>1364</v>
      </c>
    </row>
    <row r="382" spans="1:11" ht="12" customHeight="1">
      <c r="A382" s="15" t="s">
        <v>55</v>
      </c>
      <c r="B382" s="15" t="s">
        <v>3</v>
      </c>
      <c r="C382" s="15" t="s">
        <v>240</v>
      </c>
      <c r="D382" s="15" t="s">
        <v>238</v>
      </c>
      <c r="E382" s="16">
        <v>1112535</v>
      </c>
      <c r="F382" s="15" t="s">
        <v>2500</v>
      </c>
      <c r="G382" s="15" t="s">
        <v>2501</v>
      </c>
      <c r="H382" s="15" t="s">
        <v>2502</v>
      </c>
      <c r="I382" s="16">
        <v>36.085900000000002</v>
      </c>
      <c r="J382" s="16">
        <v>44.6297</v>
      </c>
      <c r="K382" s="15" t="s">
        <v>1364</v>
      </c>
    </row>
    <row r="383" spans="1:11" ht="12" customHeight="1">
      <c r="A383" s="15" t="s">
        <v>55</v>
      </c>
      <c r="B383" s="15" t="s">
        <v>3</v>
      </c>
      <c r="C383" s="15" t="s">
        <v>240</v>
      </c>
      <c r="D383" s="15" t="s">
        <v>238</v>
      </c>
      <c r="E383" s="16">
        <v>1112537</v>
      </c>
      <c r="F383" s="15" t="s">
        <v>2503</v>
      </c>
      <c r="G383" s="15" t="s">
        <v>2504</v>
      </c>
      <c r="H383" s="15" t="s">
        <v>2505</v>
      </c>
      <c r="I383" s="16">
        <v>36.0822</v>
      </c>
      <c r="J383" s="16">
        <v>44.624899999999997</v>
      </c>
      <c r="K383" s="15" t="s">
        <v>1364</v>
      </c>
    </row>
    <row r="384" spans="1:11" ht="12" customHeight="1">
      <c r="A384" s="15" t="s">
        <v>55</v>
      </c>
      <c r="B384" s="15" t="s">
        <v>3</v>
      </c>
      <c r="C384" s="15" t="s">
        <v>243</v>
      </c>
      <c r="D384" s="15" t="s">
        <v>241</v>
      </c>
      <c r="E384" s="16">
        <v>1112549</v>
      </c>
      <c r="F384" s="15" t="s">
        <v>2506</v>
      </c>
      <c r="G384" s="15" t="s">
        <v>2507</v>
      </c>
      <c r="H384" s="15" t="s">
        <v>2508</v>
      </c>
      <c r="I384" s="16">
        <v>35.869999999999997</v>
      </c>
      <c r="J384" s="16">
        <v>43.81</v>
      </c>
      <c r="K384" s="15" t="s">
        <v>1364</v>
      </c>
    </row>
    <row r="385" spans="1:11" ht="12" customHeight="1">
      <c r="A385" s="15" t="s">
        <v>55</v>
      </c>
      <c r="B385" s="15" t="s">
        <v>3</v>
      </c>
      <c r="C385" s="15" t="s">
        <v>248</v>
      </c>
      <c r="D385" s="15" t="s">
        <v>28</v>
      </c>
      <c r="E385" s="16">
        <v>1112548</v>
      </c>
      <c r="F385" s="15" t="s">
        <v>2509</v>
      </c>
      <c r="G385" s="15" t="s">
        <v>2510</v>
      </c>
      <c r="H385" s="15" t="s">
        <v>2511</v>
      </c>
      <c r="I385" s="16">
        <v>36.515832000000003</v>
      </c>
      <c r="J385" s="16">
        <v>44.340978</v>
      </c>
      <c r="K385" s="15" t="s">
        <v>1364</v>
      </c>
    </row>
    <row r="386" spans="1:11" ht="12" customHeight="1">
      <c r="A386" s="15" t="s">
        <v>55</v>
      </c>
      <c r="B386" s="15" t="s">
        <v>3</v>
      </c>
      <c r="C386" s="15" t="s">
        <v>250</v>
      </c>
      <c r="D386" s="15" t="s">
        <v>249</v>
      </c>
      <c r="E386" s="16">
        <v>1112534</v>
      </c>
      <c r="F386" s="15" t="s">
        <v>2512</v>
      </c>
      <c r="G386" s="15" t="s">
        <v>2513</v>
      </c>
      <c r="H386" s="15" t="s">
        <v>2514</v>
      </c>
      <c r="I386" s="16">
        <v>36.654000000000003</v>
      </c>
      <c r="J386" s="16">
        <v>44.536999999999999</v>
      </c>
      <c r="K386" s="15" t="s">
        <v>1364</v>
      </c>
    </row>
    <row r="387" spans="1:11" ht="12" hidden="1" customHeight="1">
      <c r="A387" s="15" t="s">
        <v>56</v>
      </c>
      <c r="B387" s="15" t="s">
        <v>4</v>
      </c>
      <c r="C387" s="15" t="s">
        <v>256</v>
      </c>
      <c r="D387" s="15" t="s">
        <v>2515</v>
      </c>
      <c r="E387" s="16">
        <v>1208325</v>
      </c>
      <c r="F387" s="15" t="s">
        <v>2516</v>
      </c>
      <c r="G387" s="15" t="s">
        <v>2517</v>
      </c>
      <c r="H387" s="15" t="s">
        <v>2518</v>
      </c>
      <c r="I387" s="16">
        <v>32.481000000000002</v>
      </c>
      <c r="J387" s="16">
        <v>44.130009999999999</v>
      </c>
      <c r="K387" s="15" t="s">
        <v>1364</v>
      </c>
    </row>
    <row r="388" spans="1:11" ht="12" hidden="1" customHeight="1">
      <c r="A388" s="15" t="s">
        <v>56</v>
      </c>
      <c r="B388" s="15" t="s">
        <v>4</v>
      </c>
      <c r="C388" s="15" t="s">
        <v>258</v>
      </c>
      <c r="D388" s="15" t="s">
        <v>4</v>
      </c>
      <c r="E388" s="16">
        <v>1208333</v>
      </c>
      <c r="F388" s="15" t="s">
        <v>2519</v>
      </c>
      <c r="G388" s="15" t="s">
        <v>2520</v>
      </c>
      <c r="H388" s="15" t="s">
        <v>2521</v>
      </c>
      <c r="I388" s="16">
        <v>32.375776000000002</v>
      </c>
      <c r="J388" s="16">
        <v>44.023507000000002</v>
      </c>
      <c r="K388" s="15" t="s">
        <v>1364</v>
      </c>
    </row>
    <row r="389" spans="1:11" ht="12" hidden="1" customHeight="1">
      <c r="A389" s="15" t="s">
        <v>56</v>
      </c>
      <c r="B389" s="15" t="s">
        <v>4</v>
      </c>
      <c r="C389" s="15" t="s">
        <v>258</v>
      </c>
      <c r="D389" s="15" t="s">
        <v>4</v>
      </c>
      <c r="E389" s="16">
        <v>1208328</v>
      </c>
      <c r="F389" s="15" t="s">
        <v>2522</v>
      </c>
      <c r="G389" s="15" t="s">
        <v>2523</v>
      </c>
      <c r="H389" s="15" t="s">
        <v>2524</v>
      </c>
      <c r="I389" s="16">
        <v>32.363114000000003</v>
      </c>
      <c r="J389" s="16">
        <v>43.593356999999997</v>
      </c>
      <c r="K389" s="15" t="s">
        <v>1364</v>
      </c>
    </row>
    <row r="390" spans="1:11" ht="12" hidden="1" customHeight="1">
      <c r="A390" s="15" t="s">
        <v>56</v>
      </c>
      <c r="B390" s="15" t="s">
        <v>4</v>
      </c>
      <c r="C390" s="15" t="s">
        <v>258</v>
      </c>
      <c r="D390" s="15" t="s">
        <v>4</v>
      </c>
      <c r="E390" s="16">
        <v>1208327</v>
      </c>
      <c r="F390" s="15" t="s">
        <v>2525</v>
      </c>
      <c r="G390" s="15" t="s">
        <v>2526</v>
      </c>
      <c r="H390" s="15" t="s">
        <v>2527</v>
      </c>
      <c r="I390" s="16">
        <v>32.647945</v>
      </c>
      <c r="J390" s="16">
        <v>43.987772</v>
      </c>
      <c r="K390" s="15" t="s">
        <v>1364</v>
      </c>
    </row>
    <row r="391" spans="1:11" ht="12" hidden="1" customHeight="1">
      <c r="A391" s="15" t="s">
        <v>56</v>
      </c>
      <c r="B391" s="15" t="s">
        <v>4</v>
      </c>
      <c r="C391" s="15" t="s">
        <v>258</v>
      </c>
      <c r="D391" s="15" t="s">
        <v>4</v>
      </c>
      <c r="E391" s="16">
        <v>1208322</v>
      </c>
      <c r="F391" s="15" t="s">
        <v>2528</v>
      </c>
      <c r="G391" s="15" t="s">
        <v>2529</v>
      </c>
      <c r="H391" s="15" t="s">
        <v>2530</v>
      </c>
      <c r="I391" s="16">
        <v>32.630651999999998</v>
      </c>
      <c r="J391" s="16">
        <v>44.059804</v>
      </c>
      <c r="K391" s="15" t="s">
        <v>1364</v>
      </c>
    </row>
    <row r="392" spans="1:11" ht="12" hidden="1" customHeight="1">
      <c r="A392" s="15" t="s">
        <v>56</v>
      </c>
      <c r="B392" s="15" t="s">
        <v>4</v>
      </c>
      <c r="C392" s="15" t="s">
        <v>258</v>
      </c>
      <c r="D392" s="15" t="s">
        <v>4</v>
      </c>
      <c r="E392" s="16">
        <v>1208331</v>
      </c>
      <c r="F392" s="15" t="s">
        <v>2531</v>
      </c>
      <c r="G392" s="15" t="s">
        <v>2532</v>
      </c>
      <c r="H392" s="15" t="s">
        <v>2533</v>
      </c>
      <c r="I392" s="16">
        <v>32.351472999999999</v>
      </c>
      <c r="J392" s="16">
        <v>44.001894999999998</v>
      </c>
      <c r="K392" s="15" t="s">
        <v>1364</v>
      </c>
    </row>
    <row r="393" spans="1:11" ht="12" hidden="1" customHeight="1">
      <c r="A393" s="15" t="s">
        <v>56</v>
      </c>
      <c r="B393" s="15" t="s">
        <v>4</v>
      </c>
      <c r="C393" s="15" t="s">
        <v>258</v>
      </c>
      <c r="D393" s="15" t="s">
        <v>4</v>
      </c>
      <c r="E393" s="16">
        <v>1208332</v>
      </c>
      <c r="F393" s="15" t="s">
        <v>2534</v>
      </c>
      <c r="G393" s="15" t="s">
        <v>2535</v>
      </c>
      <c r="H393" s="15" t="s">
        <v>2536</v>
      </c>
      <c r="I393" s="16">
        <v>32.687894</v>
      </c>
      <c r="J393" s="16">
        <v>44.007835999999998</v>
      </c>
      <c r="K393" s="15" t="s">
        <v>1364</v>
      </c>
    </row>
    <row r="394" spans="1:11" ht="12" hidden="1" customHeight="1">
      <c r="A394" s="15" t="s">
        <v>56</v>
      </c>
      <c r="B394" s="15" t="s">
        <v>4</v>
      </c>
      <c r="C394" s="15" t="s">
        <v>258</v>
      </c>
      <c r="D394" s="15" t="s">
        <v>4</v>
      </c>
      <c r="E394" s="16">
        <v>1208330</v>
      </c>
      <c r="F394" s="15" t="s">
        <v>2537</v>
      </c>
      <c r="G394" s="15" t="s">
        <v>2538</v>
      </c>
      <c r="H394" s="15" t="s">
        <v>2539</v>
      </c>
      <c r="I394" s="16">
        <v>32.614322000000001</v>
      </c>
      <c r="J394" s="16">
        <v>44.021335000000001</v>
      </c>
      <c r="K394" s="15" t="s">
        <v>1364</v>
      </c>
    </row>
    <row r="395" spans="1:11" ht="12" hidden="1" customHeight="1">
      <c r="A395" s="15" t="s">
        <v>56</v>
      </c>
      <c r="B395" s="15" t="s">
        <v>4</v>
      </c>
      <c r="C395" s="15" t="s">
        <v>258</v>
      </c>
      <c r="D395" s="15" t="s">
        <v>4</v>
      </c>
      <c r="E395" s="16">
        <v>1208329</v>
      </c>
      <c r="F395" s="15" t="s">
        <v>2540</v>
      </c>
      <c r="G395" s="15" t="s">
        <v>2541</v>
      </c>
      <c r="H395" s="15" t="s">
        <v>2542</v>
      </c>
      <c r="I395" s="16">
        <v>32.727110000000003</v>
      </c>
      <c r="J395" s="16">
        <v>44.232365999999999</v>
      </c>
      <c r="K395" s="15" t="s">
        <v>1364</v>
      </c>
    </row>
    <row r="396" spans="1:11" ht="12" hidden="1" customHeight="1">
      <c r="A396" s="15" t="s">
        <v>56</v>
      </c>
      <c r="B396" s="15" t="s">
        <v>4</v>
      </c>
      <c r="C396" s="15" t="s">
        <v>258</v>
      </c>
      <c r="D396" s="15" t="s">
        <v>4</v>
      </c>
      <c r="E396" s="16">
        <v>1208324</v>
      </c>
      <c r="F396" s="15" t="s">
        <v>2543</v>
      </c>
      <c r="G396" s="15" t="s">
        <v>2544</v>
      </c>
      <c r="H396" s="15" t="s">
        <v>2545</v>
      </c>
      <c r="I396" s="16">
        <v>32.606310000000001</v>
      </c>
      <c r="J396" s="16">
        <v>44.054670999999999</v>
      </c>
      <c r="K396" s="15" t="s">
        <v>1364</v>
      </c>
    </row>
    <row r="397" spans="1:11" ht="12" hidden="1" customHeight="1">
      <c r="A397" s="15" t="s">
        <v>56</v>
      </c>
      <c r="B397" s="15" t="s">
        <v>4</v>
      </c>
      <c r="C397" s="15" t="s">
        <v>258</v>
      </c>
      <c r="D397" s="15" t="s">
        <v>4</v>
      </c>
      <c r="E397" s="16">
        <v>1208323</v>
      </c>
      <c r="F397" s="15" t="s">
        <v>2546</v>
      </c>
      <c r="G397" s="15" t="s">
        <v>2547</v>
      </c>
      <c r="H397" s="15" t="s">
        <v>2548</v>
      </c>
      <c r="I397" s="16">
        <v>32.648845000000001</v>
      </c>
      <c r="J397" s="16">
        <v>44.051015999999997</v>
      </c>
      <c r="K397" s="15" t="s">
        <v>1364</v>
      </c>
    </row>
    <row r="398" spans="1:11" ht="12" hidden="1" customHeight="1">
      <c r="A398" s="15" t="s">
        <v>56</v>
      </c>
      <c r="B398" s="15" t="s">
        <v>4</v>
      </c>
      <c r="C398" s="15" t="s">
        <v>258</v>
      </c>
      <c r="D398" s="15" t="s">
        <v>4</v>
      </c>
      <c r="E398" s="16">
        <v>1208334</v>
      </c>
      <c r="F398" s="15" t="s">
        <v>2549</v>
      </c>
      <c r="G398" s="15" t="s">
        <v>2550</v>
      </c>
      <c r="H398" s="15" t="s">
        <v>2551</v>
      </c>
      <c r="I398" s="16">
        <v>32.629962999999996</v>
      </c>
      <c r="J398" s="16">
        <v>43.965314999999997</v>
      </c>
      <c r="K398" s="15" t="s">
        <v>1364</v>
      </c>
    </row>
    <row r="399" spans="1:11" ht="12" hidden="1" customHeight="1">
      <c r="A399" s="15" t="s">
        <v>56</v>
      </c>
      <c r="B399" s="15" t="s">
        <v>4</v>
      </c>
      <c r="C399" s="15" t="s">
        <v>258</v>
      </c>
      <c r="D399" s="15" t="s">
        <v>4</v>
      </c>
      <c r="E399" s="16">
        <v>1208321</v>
      </c>
      <c r="F399" s="15" t="s">
        <v>2552</v>
      </c>
      <c r="G399" s="15" t="s">
        <v>2553</v>
      </c>
      <c r="H399" s="15" t="s">
        <v>2554</v>
      </c>
      <c r="I399" s="16">
        <v>32.619701999999997</v>
      </c>
      <c r="J399" s="16">
        <v>43.992595000000001</v>
      </c>
      <c r="K399" s="15" t="s">
        <v>1364</v>
      </c>
    </row>
    <row r="400" spans="1:11" ht="12" hidden="1" customHeight="1">
      <c r="A400" s="15" t="s">
        <v>56</v>
      </c>
      <c r="B400" s="15" t="s">
        <v>4</v>
      </c>
      <c r="C400" s="15" t="s">
        <v>258</v>
      </c>
      <c r="D400" s="15" t="s">
        <v>4</v>
      </c>
      <c r="E400" s="16">
        <v>1208326</v>
      </c>
      <c r="F400" s="15" t="s">
        <v>2555</v>
      </c>
      <c r="G400" s="15" t="s">
        <v>2556</v>
      </c>
      <c r="H400" s="15" t="s">
        <v>2557</v>
      </c>
      <c r="I400" s="16">
        <v>32.362949999999998</v>
      </c>
      <c r="J400" s="16">
        <v>44.00179</v>
      </c>
      <c r="K400" s="15" t="s">
        <v>1364</v>
      </c>
    </row>
    <row r="401" spans="1:11" ht="12" hidden="1" customHeight="1">
      <c r="A401" s="15" t="s">
        <v>57</v>
      </c>
      <c r="B401" s="15" t="s">
        <v>5</v>
      </c>
      <c r="C401" s="15" t="s">
        <v>266</v>
      </c>
      <c r="D401" s="15" t="s">
        <v>2558</v>
      </c>
      <c r="E401" s="16">
        <v>1311813</v>
      </c>
      <c r="F401" s="15" t="s">
        <v>2559</v>
      </c>
      <c r="G401" s="15" t="s">
        <v>2560</v>
      </c>
      <c r="H401" s="15" t="s">
        <v>2561</v>
      </c>
      <c r="I401" s="16">
        <v>35.431592000000002</v>
      </c>
      <c r="J401" s="16">
        <v>43.855891</v>
      </c>
      <c r="K401" s="15" t="s">
        <v>1364</v>
      </c>
    </row>
    <row r="402" spans="1:11" ht="12" hidden="1" customHeight="1">
      <c r="A402" s="15" t="s">
        <v>57</v>
      </c>
      <c r="B402" s="15" t="s">
        <v>5</v>
      </c>
      <c r="C402" s="15" t="s">
        <v>266</v>
      </c>
      <c r="D402" s="15" t="s">
        <v>2558</v>
      </c>
      <c r="E402" s="16">
        <v>1311814</v>
      </c>
      <c r="F402" s="15" t="s">
        <v>2562</v>
      </c>
      <c r="G402" s="15" t="s">
        <v>2563</v>
      </c>
      <c r="H402" s="15" t="s">
        <v>2564</v>
      </c>
      <c r="I402" s="16">
        <v>35.402191999999999</v>
      </c>
      <c r="J402" s="16">
        <v>43.883960999999999</v>
      </c>
      <c r="K402" s="15" t="s">
        <v>1364</v>
      </c>
    </row>
    <row r="403" spans="1:11" ht="12" hidden="1" customHeight="1">
      <c r="A403" s="15" t="s">
        <v>57</v>
      </c>
      <c r="B403" s="15" t="s">
        <v>5</v>
      </c>
      <c r="C403" s="15" t="s">
        <v>266</v>
      </c>
      <c r="D403" s="15" t="s">
        <v>2558</v>
      </c>
      <c r="E403" s="16">
        <v>1311812</v>
      </c>
      <c r="F403" s="15" t="s">
        <v>2565</v>
      </c>
      <c r="G403" s="15" t="s">
        <v>2566</v>
      </c>
      <c r="H403" s="15" t="s">
        <v>2567</v>
      </c>
      <c r="I403" s="16">
        <v>35.432000000000002</v>
      </c>
      <c r="J403" s="16">
        <v>43.856172999999998</v>
      </c>
      <c r="K403" s="15" t="s">
        <v>1364</v>
      </c>
    </row>
    <row r="404" spans="1:11" ht="12" hidden="1" customHeight="1">
      <c r="A404" s="15" t="s">
        <v>57</v>
      </c>
      <c r="B404" s="15" t="s">
        <v>5</v>
      </c>
      <c r="C404" s="15" t="s">
        <v>266</v>
      </c>
      <c r="D404" s="15" t="s">
        <v>2558</v>
      </c>
      <c r="E404" s="16">
        <v>1311809</v>
      </c>
      <c r="F404" s="15" t="s">
        <v>2568</v>
      </c>
      <c r="G404" s="15" t="s">
        <v>2569</v>
      </c>
      <c r="H404" s="15" t="s">
        <v>2570</v>
      </c>
      <c r="I404" s="16">
        <v>35.500216999999999</v>
      </c>
      <c r="J404" s="16">
        <v>43.845064000000001</v>
      </c>
      <c r="K404" s="15" t="s">
        <v>1364</v>
      </c>
    </row>
    <row r="405" spans="1:11" ht="12" hidden="1" customHeight="1">
      <c r="A405" s="15" t="s">
        <v>57</v>
      </c>
      <c r="B405" s="15" t="s">
        <v>5</v>
      </c>
      <c r="C405" s="15" t="s">
        <v>266</v>
      </c>
      <c r="D405" s="15" t="s">
        <v>2558</v>
      </c>
      <c r="E405" s="16">
        <v>1311815</v>
      </c>
      <c r="F405" s="15" t="s">
        <v>2571</v>
      </c>
      <c r="G405" s="15" t="s">
        <v>2572</v>
      </c>
      <c r="H405" s="15" t="s">
        <v>2573</v>
      </c>
      <c r="I405" s="16">
        <v>35.429288999999997</v>
      </c>
      <c r="J405" s="16">
        <v>43.967756000000001</v>
      </c>
      <c r="K405" s="15" t="s">
        <v>1364</v>
      </c>
    </row>
    <row r="406" spans="1:11" ht="12" hidden="1" customHeight="1">
      <c r="A406" s="15" t="s">
        <v>57</v>
      </c>
      <c r="B406" s="15" t="s">
        <v>5</v>
      </c>
      <c r="C406" s="15" t="s">
        <v>266</v>
      </c>
      <c r="D406" s="15" t="s">
        <v>2558</v>
      </c>
      <c r="E406" s="16">
        <v>1311819</v>
      </c>
      <c r="F406" s="15" t="s">
        <v>2574</v>
      </c>
      <c r="G406" s="15" t="s">
        <v>2575</v>
      </c>
      <c r="H406" s="15" t="s">
        <v>2576</v>
      </c>
      <c r="I406" s="16">
        <v>35.383367999999997</v>
      </c>
      <c r="J406" s="16">
        <v>44.004595000000002</v>
      </c>
      <c r="K406" s="15" t="s">
        <v>1364</v>
      </c>
    </row>
    <row r="407" spans="1:11" ht="12" hidden="1" customHeight="1">
      <c r="A407" s="15" t="s">
        <v>57</v>
      </c>
      <c r="B407" s="15" t="s">
        <v>5</v>
      </c>
      <c r="C407" s="15" t="s">
        <v>266</v>
      </c>
      <c r="D407" s="15" t="s">
        <v>2558</v>
      </c>
      <c r="E407" s="16">
        <v>1311811</v>
      </c>
      <c r="F407" s="15" t="s">
        <v>2577</v>
      </c>
      <c r="G407" s="15" t="s">
        <v>2578</v>
      </c>
      <c r="H407" s="15" t="s">
        <v>2579</v>
      </c>
      <c r="I407" s="16">
        <v>35.452522999999999</v>
      </c>
      <c r="J407" s="16">
        <v>43.965010999999997</v>
      </c>
      <c r="K407" s="15" t="s">
        <v>1364</v>
      </c>
    </row>
    <row r="408" spans="1:11" ht="12" hidden="1" customHeight="1">
      <c r="A408" s="15" t="s">
        <v>57</v>
      </c>
      <c r="B408" s="15" t="s">
        <v>5</v>
      </c>
      <c r="C408" s="15" t="s">
        <v>266</v>
      </c>
      <c r="D408" s="15" t="s">
        <v>2558</v>
      </c>
      <c r="E408" s="16">
        <v>1311818</v>
      </c>
      <c r="F408" s="15" t="s">
        <v>2580</v>
      </c>
      <c r="G408" s="15" t="s">
        <v>2581</v>
      </c>
      <c r="H408" s="15" t="s">
        <v>2582</v>
      </c>
      <c r="I408" s="16">
        <v>35.369028</v>
      </c>
      <c r="J408" s="16">
        <v>43.736728999999997</v>
      </c>
      <c r="K408" s="15" t="s">
        <v>1364</v>
      </c>
    </row>
    <row r="409" spans="1:11" ht="12" hidden="1" customHeight="1">
      <c r="A409" s="15" t="s">
        <v>57</v>
      </c>
      <c r="B409" s="15" t="s">
        <v>5</v>
      </c>
      <c r="C409" s="15" t="s">
        <v>266</v>
      </c>
      <c r="D409" s="15" t="s">
        <v>2558</v>
      </c>
      <c r="E409" s="16">
        <v>1311810</v>
      </c>
      <c r="F409" s="15" t="s">
        <v>2583</v>
      </c>
      <c r="G409" s="15" t="s">
        <v>2584</v>
      </c>
      <c r="H409" s="15" t="s">
        <v>2585</v>
      </c>
      <c r="I409" s="16">
        <v>35.429786</v>
      </c>
      <c r="J409" s="16">
        <v>43.988348999999999</v>
      </c>
      <c r="K409" s="15" t="s">
        <v>1364</v>
      </c>
    </row>
    <row r="410" spans="1:11" ht="12" hidden="1" customHeight="1">
      <c r="A410" s="15" t="s">
        <v>57</v>
      </c>
      <c r="B410" s="15" t="s">
        <v>5</v>
      </c>
      <c r="C410" s="15" t="s">
        <v>261</v>
      </c>
      <c r="D410" s="15" t="s">
        <v>259</v>
      </c>
      <c r="E410" s="16">
        <v>1311820</v>
      </c>
      <c r="F410" s="15" t="s">
        <v>2586</v>
      </c>
      <c r="G410" s="15" t="s">
        <v>2587</v>
      </c>
      <c r="H410" s="15" t="s">
        <v>2588</v>
      </c>
      <c r="I410" s="16">
        <v>35.064269000000003</v>
      </c>
      <c r="J410" s="16">
        <v>44.386539999999997</v>
      </c>
      <c r="K410" s="15" t="s">
        <v>1364</v>
      </c>
    </row>
    <row r="411" spans="1:11" ht="12" hidden="1" customHeight="1">
      <c r="A411" s="15" t="s">
        <v>57</v>
      </c>
      <c r="B411" s="15" t="s">
        <v>5</v>
      </c>
      <c r="C411" s="15" t="s">
        <v>261</v>
      </c>
      <c r="D411" s="15" t="s">
        <v>259</v>
      </c>
      <c r="E411" s="16">
        <v>1311822</v>
      </c>
      <c r="F411" s="15" t="s">
        <v>2589</v>
      </c>
      <c r="G411" s="15" t="s">
        <v>2590</v>
      </c>
      <c r="H411" s="15" t="s">
        <v>2591</v>
      </c>
      <c r="I411" s="16">
        <v>35.670006000000001</v>
      </c>
      <c r="J411" s="16">
        <v>44.074897999999997</v>
      </c>
      <c r="K411" s="15" t="s">
        <v>1364</v>
      </c>
    </row>
    <row r="412" spans="1:11" ht="12" hidden="1" customHeight="1">
      <c r="A412" s="15" t="s">
        <v>57</v>
      </c>
      <c r="B412" s="15" t="s">
        <v>5</v>
      </c>
      <c r="C412" s="15" t="s">
        <v>261</v>
      </c>
      <c r="D412" s="15" t="s">
        <v>259</v>
      </c>
      <c r="E412" s="16">
        <v>1311821</v>
      </c>
      <c r="F412" s="15" t="s">
        <v>2592</v>
      </c>
      <c r="G412" s="15" t="s">
        <v>2593</v>
      </c>
      <c r="H412" s="15" t="s">
        <v>2594</v>
      </c>
      <c r="I412" s="16">
        <v>35.664664000000002</v>
      </c>
      <c r="J412" s="16">
        <v>44.087589999999999</v>
      </c>
      <c r="K412" s="15" t="s">
        <v>1364</v>
      </c>
    </row>
    <row r="413" spans="1:11" ht="12" hidden="1" customHeight="1">
      <c r="A413" s="15" t="s">
        <v>57</v>
      </c>
      <c r="B413" s="15" t="s">
        <v>5</v>
      </c>
      <c r="C413" s="15" t="s">
        <v>263</v>
      </c>
      <c r="D413" s="15" t="s">
        <v>29</v>
      </c>
      <c r="E413" s="18"/>
      <c r="F413" s="15" t="s">
        <v>2595</v>
      </c>
      <c r="G413" s="15" t="s">
        <v>2596</v>
      </c>
      <c r="H413" s="15" t="s">
        <v>2232</v>
      </c>
      <c r="I413" s="16">
        <v>35.193761000000002</v>
      </c>
      <c r="J413" s="16">
        <v>44.294494999999998</v>
      </c>
      <c r="K413" s="17" t="s">
        <v>1262</v>
      </c>
    </row>
    <row r="414" spans="1:11" ht="12" hidden="1" customHeight="1">
      <c r="A414" s="15" t="s">
        <v>57</v>
      </c>
      <c r="B414" s="15" t="s">
        <v>5</v>
      </c>
      <c r="C414" s="15" t="s">
        <v>268</v>
      </c>
      <c r="D414" s="15" t="s">
        <v>5</v>
      </c>
      <c r="E414" s="16">
        <v>1311807</v>
      </c>
      <c r="F414" s="15" t="s">
        <v>2597</v>
      </c>
      <c r="G414" s="15" t="s">
        <v>2598</v>
      </c>
      <c r="H414" s="15" t="s">
        <v>2599</v>
      </c>
      <c r="I414" s="16">
        <v>35.500081999999999</v>
      </c>
      <c r="J414" s="16">
        <v>44.391612000000002</v>
      </c>
      <c r="K414" s="15" t="s">
        <v>1364</v>
      </c>
    </row>
    <row r="415" spans="1:11" ht="12" hidden="1" customHeight="1">
      <c r="A415" s="15" t="s">
        <v>57</v>
      </c>
      <c r="B415" s="15" t="s">
        <v>5</v>
      </c>
      <c r="C415" s="15" t="s">
        <v>268</v>
      </c>
      <c r="D415" s="15" t="s">
        <v>5</v>
      </c>
      <c r="E415" s="16">
        <v>1311817</v>
      </c>
      <c r="F415" s="15" t="s">
        <v>2600</v>
      </c>
      <c r="G415" s="15" t="s">
        <v>2601</v>
      </c>
      <c r="H415" s="15" t="s">
        <v>2602</v>
      </c>
      <c r="I415" s="16">
        <v>35.388361000000003</v>
      </c>
      <c r="J415" s="16">
        <v>44.351849000000001</v>
      </c>
      <c r="K415" s="15" t="s">
        <v>1364</v>
      </c>
    </row>
    <row r="416" spans="1:11" ht="12" hidden="1" customHeight="1">
      <c r="A416" s="15" t="s">
        <v>57</v>
      </c>
      <c r="B416" s="15" t="s">
        <v>5</v>
      </c>
      <c r="C416" s="15" t="s">
        <v>268</v>
      </c>
      <c r="D416" s="15" t="s">
        <v>5</v>
      </c>
      <c r="E416" s="16">
        <v>1311827</v>
      </c>
      <c r="F416" s="15" t="s">
        <v>2603</v>
      </c>
      <c r="G416" s="15" t="s">
        <v>2604</v>
      </c>
      <c r="H416" s="15" t="s">
        <v>2605</v>
      </c>
      <c r="I416" s="16">
        <v>35.463932999999997</v>
      </c>
      <c r="J416" s="16">
        <v>44.381559000000003</v>
      </c>
      <c r="K416" s="15" t="s">
        <v>1364</v>
      </c>
    </row>
    <row r="417" spans="1:11" ht="12" hidden="1" customHeight="1">
      <c r="A417" s="15" t="s">
        <v>57</v>
      </c>
      <c r="B417" s="15" t="s">
        <v>5</v>
      </c>
      <c r="C417" s="15" t="s">
        <v>268</v>
      </c>
      <c r="D417" s="15" t="s">
        <v>5</v>
      </c>
      <c r="E417" s="16">
        <v>1311824</v>
      </c>
      <c r="F417" s="15" t="s">
        <v>2606</v>
      </c>
      <c r="G417" s="15" t="s">
        <v>2607</v>
      </c>
      <c r="H417" s="15" t="s">
        <v>2608</v>
      </c>
      <c r="I417" s="16">
        <v>35.450612999999997</v>
      </c>
      <c r="J417" s="16">
        <v>44.371248000000001</v>
      </c>
      <c r="K417" s="15" t="s">
        <v>1364</v>
      </c>
    </row>
    <row r="418" spans="1:11" ht="12" hidden="1" customHeight="1">
      <c r="A418" s="15" t="s">
        <v>57</v>
      </c>
      <c r="B418" s="15" t="s">
        <v>5</v>
      </c>
      <c r="C418" s="15" t="s">
        <v>268</v>
      </c>
      <c r="D418" s="15" t="s">
        <v>5</v>
      </c>
      <c r="E418" s="16">
        <v>1311825</v>
      </c>
      <c r="F418" s="15" t="s">
        <v>2609</v>
      </c>
      <c r="G418" s="15" t="s">
        <v>2610</v>
      </c>
      <c r="H418" s="15" t="s">
        <v>2611</v>
      </c>
      <c r="I418" s="16">
        <v>35.424610000000001</v>
      </c>
      <c r="J418" s="16">
        <v>44.350523000000003</v>
      </c>
      <c r="K418" s="15" t="s">
        <v>1364</v>
      </c>
    </row>
    <row r="419" spans="1:11" ht="12" hidden="1" customHeight="1">
      <c r="A419" s="15" t="s">
        <v>57</v>
      </c>
      <c r="B419" s="15" t="s">
        <v>5</v>
      </c>
      <c r="C419" s="15" t="s">
        <v>268</v>
      </c>
      <c r="D419" s="15" t="s">
        <v>5</v>
      </c>
      <c r="E419" s="16">
        <v>1311808</v>
      </c>
      <c r="F419" s="15" t="s">
        <v>2612</v>
      </c>
      <c r="G419" s="15" t="s">
        <v>2613</v>
      </c>
      <c r="H419" s="15" t="s">
        <v>2614</v>
      </c>
      <c r="I419" s="16">
        <v>35.462746000000003</v>
      </c>
      <c r="J419" s="16">
        <v>44.403346999999997</v>
      </c>
      <c r="K419" s="15" t="s">
        <v>1364</v>
      </c>
    </row>
    <row r="420" spans="1:11" ht="12" hidden="1" customHeight="1">
      <c r="A420" s="15" t="s">
        <v>57</v>
      </c>
      <c r="B420" s="15" t="s">
        <v>5</v>
      </c>
      <c r="C420" s="15" t="s">
        <v>268</v>
      </c>
      <c r="D420" s="15" t="s">
        <v>5</v>
      </c>
      <c r="E420" s="16">
        <v>1311826</v>
      </c>
      <c r="F420" s="15" t="s">
        <v>2615</v>
      </c>
      <c r="G420" s="15" t="s">
        <v>2616</v>
      </c>
      <c r="H420" s="15" t="s">
        <v>2617</v>
      </c>
      <c r="I420" s="16">
        <v>35.460493999999997</v>
      </c>
      <c r="J420" s="16">
        <v>44.377719999999997</v>
      </c>
      <c r="K420" s="15" t="s">
        <v>1364</v>
      </c>
    </row>
    <row r="421" spans="1:11" ht="12" hidden="1" customHeight="1">
      <c r="A421" s="15" t="s">
        <v>57</v>
      </c>
      <c r="B421" s="15" t="s">
        <v>5</v>
      </c>
      <c r="C421" s="15" t="s">
        <v>268</v>
      </c>
      <c r="D421" s="15" t="s">
        <v>5</v>
      </c>
      <c r="E421" s="16">
        <v>1311816</v>
      </c>
      <c r="F421" s="15" t="s">
        <v>2618</v>
      </c>
      <c r="G421" s="15" t="s">
        <v>2619</v>
      </c>
      <c r="H421" s="15" t="s">
        <v>2620</v>
      </c>
      <c r="I421" s="16">
        <v>35.378020999999997</v>
      </c>
      <c r="J421" s="16">
        <v>44.356299999999997</v>
      </c>
      <c r="K421" s="15" t="s">
        <v>1364</v>
      </c>
    </row>
    <row r="422" spans="1:11" ht="12" hidden="1" customHeight="1">
      <c r="A422" s="15" t="s">
        <v>58</v>
      </c>
      <c r="B422" s="15" t="s">
        <v>6</v>
      </c>
      <c r="C422" s="15" t="s">
        <v>271</v>
      </c>
      <c r="D422" s="15" t="s">
        <v>269</v>
      </c>
      <c r="E422" s="16">
        <v>1409410</v>
      </c>
      <c r="F422" s="15" t="s">
        <v>2621</v>
      </c>
      <c r="G422" s="15" t="s">
        <v>2622</v>
      </c>
      <c r="H422" s="15" t="s">
        <v>2623</v>
      </c>
      <c r="I422" s="16">
        <v>32.068339999999999</v>
      </c>
      <c r="J422" s="16">
        <v>46.829070000000002</v>
      </c>
      <c r="K422" s="15" t="s">
        <v>1364</v>
      </c>
    </row>
    <row r="423" spans="1:11" ht="12" hidden="1" customHeight="1">
      <c r="A423" s="15" t="s">
        <v>58</v>
      </c>
      <c r="B423" s="15" t="s">
        <v>6</v>
      </c>
      <c r="C423" s="15" t="s">
        <v>277</v>
      </c>
      <c r="D423" s="15" t="s">
        <v>2624</v>
      </c>
      <c r="E423" s="16">
        <v>1409411</v>
      </c>
      <c r="F423" s="15" t="s">
        <v>2625</v>
      </c>
      <c r="G423" s="15" t="s">
        <v>665</v>
      </c>
      <c r="H423" s="15" t="s">
        <v>2626</v>
      </c>
      <c r="I423" s="16">
        <v>31.671408</v>
      </c>
      <c r="J423" s="16">
        <v>47.289915999999998</v>
      </c>
      <c r="K423" s="15" t="s">
        <v>1364</v>
      </c>
    </row>
    <row r="424" spans="1:11" ht="12" hidden="1" customHeight="1">
      <c r="A424" s="15" t="s">
        <v>58</v>
      </c>
      <c r="B424" s="15" t="s">
        <v>6</v>
      </c>
      <c r="C424" s="15" t="s">
        <v>280</v>
      </c>
      <c r="D424" s="15" t="s">
        <v>2627</v>
      </c>
      <c r="E424" s="16">
        <v>1409409</v>
      </c>
      <c r="F424" s="15" t="s">
        <v>2628</v>
      </c>
      <c r="G424" s="15" t="s">
        <v>2629</v>
      </c>
      <c r="H424" s="15" t="s">
        <v>2630</v>
      </c>
      <c r="I424" s="16">
        <v>31.723319</v>
      </c>
      <c r="J424" s="16">
        <v>46.727401</v>
      </c>
      <c r="K424" s="15" t="s">
        <v>1364</v>
      </c>
    </row>
    <row r="425" spans="1:11" ht="12" hidden="1" customHeight="1">
      <c r="A425" s="15" t="s">
        <v>58</v>
      </c>
      <c r="B425" s="15" t="s">
        <v>6</v>
      </c>
      <c r="C425" s="15" t="s">
        <v>283</v>
      </c>
      <c r="D425" s="15" t="s">
        <v>2631</v>
      </c>
      <c r="E425" s="16">
        <v>1409405</v>
      </c>
      <c r="F425" s="15" t="s">
        <v>2632</v>
      </c>
      <c r="G425" s="15" t="s">
        <v>2633</v>
      </c>
      <c r="H425" s="15" t="s">
        <v>2634</v>
      </c>
      <c r="I425" s="16">
        <v>31.549762000000001</v>
      </c>
      <c r="J425" s="16">
        <v>47.153041999999999</v>
      </c>
      <c r="K425" s="15" t="s">
        <v>1364</v>
      </c>
    </row>
    <row r="426" spans="1:11" ht="12" hidden="1" customHeight="1">
      <c r="A426" s="15" t="s">
        <v>58</v>
      </c>
      <c r="B426" s="15" t="s">
        <v>6</v>
      </c>
      <c r="C426" s="15" t="s">
        <v>283</v>
      </c>
      <c r="D426" s="15" t="s">
        <v>2631</v>
      </c>
      <c r="E426" s="16">
        <v>1409414</v>
      </c>
      <c r="F426" s="15" t="s">
        <v>2635</v>
      </c>
      <c r="G426" s="15" t="s">
        <v>2636</v>
      </c>
      <c r="H426" s="15" t="s">
        <v>2637</v>
      </c>
      <c r="I426" s="16">
        <v>31.569801999999999</v>
      </c>
      <c r="J426" s="16">
        <v>47.194242000000003</v>
      </c>
      <c r="K426" s="15" t="s">
        <v>1364</v>
      </c>
    </row>
    <row r="427" spans="1:11" ht="12" hidden="1" customHeight="1">
      <c r="A427" s="15" t="s">
        <v>58</v>
      </c>
      <c r="B427" s="15" t="s">
        <v>6</v>
      </c>
      <c r="C427" s="15" t="s">
        <v>283</v>
      </c>
      <c r="D427" s="15" t="s">
        <v>2631</v>
      </c>
      <c r="E427" s="16">
        <v>1409408</v>
      </c>
      <c r="F427" s="15" t="s">
        <v>2638</v>
      </c>
      <c r="G427" s="15" t="s">
        <v>2639</v>
      </c>
      <c r="H427" s="15" t="s">
        <v>2640</v>
      </c>
      <c r="I427" s="16">
        <v>31.633590999999999</v>
      </c>
      <c r="J427" s="16">
        <v>47.203845999999999</v>
      </c>
      <c r="K427" s="15" t="s">
        <v>1364</v>
      </c>
    </row>
    <row r="428" spans="1:11" ht="12" hidden="1" customHeight="1">
      <c r="A428" s="15" t="s">
        <v>58</v>
      </c>
      <c r="B428" s="15" t="s">
        <v>6</v>
      </c>
      <c r="C428" s="15" t="s">
        <v>283</v>
      </c>
      <c r="D428" s="15" t="s">
        <v>2631</v>
      </c>
      <c r="E428" s="16">
        <v>1409401</v>
      </c>
      <c r="F428" s="15" t="s">
        <v>2641</v>
      </c>
      <c r="G428" s="15" t="s">
        <v>2642</v>
      </c>
      <c r="H428" s="15" t="s">
        <v>2643</v>
      </c>
      <c r="I428" s="16">
        <v>31.5808</v>
      </c>
      <c r="J428" s="16">
        <v>47.180199999999999</v>
      </c>
      <c r="K428" s="15" t="s">
        <v>1364</v>
      </c>
    </row>
    <row r="429" spans="1:11" ht="12" hidden="1" customHeight="1">
      <c r="A429" s="15" t="s">
        <v>58</v>
      </c>
      <c r="B429" s="15" t="s">
        <v>6</v>
      </c>
      <c r="C429" s="15" t="s">
        <v>283</v>
      </c>
      <c r="D429" s="15" t="s">
        <v>2631</v>
      </c>
      <c r="E429" s="16">
        <v>1409396</v>
      </c>
      <c r="F429" s="15" t="s">
        <v>2644</v>
      </c>
      <c r="G429" s="15" t="s">
        <v>649</v>
      </c>
      <c r="H429" s="15" t="s">
        <v>2645</v>
      </c>
      <c r="I429" s="16">
        <v>31.580731</v>
      </c>
      <c r="J429" s="16">
        <v>47.162716000000003</v>
      </c>
      <c r="K429" s="15" t="s">
        <v>1364</v>
      </c>
    </row>
    <row r="430" spans="1:11" ht="12" hidden="1" customHeight="1">
      <c r="A430" s="15" t="s">
        <v>58</v>
      </c>
      <c r="B430" s="15" t="s">
        <v>6</v>
      </c>
      <c r="C430" s="15" t="s">
        <v>283</v>
      </c>
      <c r="D430" s="15" t="s">
        <v>2631</v>
      </c>
      <c r="E430" s="16">
        <v>1409402</v>
      </c>
      <c r="F430" s="15" t="s">
        <v>2646</v>
      </c>
      <c r="G430" s="15" t="s">
        <v>2647</v>
      </c>
      <c r="H430" s="15" t="s">
        <v>2648</v>
      </c>
      <c r="I430" s="16">
        <v>31.578323999999999</v>
      </c>
      <c r="J430" s="16">
        <v>47.153903999999997</v>
      </c>
      <c r="K430" s="15" t="s">
        <v>1364</v>
      </c>
    </row>
    <row r="431" spans="1:11" ht="12" hidden="1" customHeight="1">
      <c r="A431" s="15" t="s">
        <v>58</v>
      </c>
      <c r="B431" s="15" t="s">
        <v>6</v>
      </c>
      <c r="C431" s="15" t="s">
        <v>283</v>
      </c>
      <c r="D431" s="15" t="s">
        <v>2631</v>
      </c>
      <c r="E431" s="16">
        <v>1408306</v>
      </c>
      <c r="F431" s="15" t="s">
        <v>2649</v>
      </c>
      <c r="G431" s="15" t="s">
        <v>2650</v>
      </c>
      <c r="H431" s="15" t="s">
        <v>2651</v>
      </c>
      <c r="I431" s="16">
        <v>31.582056999999999</v>
      </c>
      <c r="J431" s="16">
        <v>47.174095000000001</v>
      </c>
      <c r="K431" s="15" t="s">
        <v>1364</v>
      </c>
    </row>
    <row r="432" spans="1:11" ht="12" hidden="1" customHeight="1">
      <c r="A432" s="15" t="s">
        <v>58</v>
      </c>
      <c r="B432" s="15" t="s">
        <v>6</v>
      </c>
      <c r="C432" s="15" t="s">
        <v>283</v>
      </c>
      <c r="D432" s="15" t="s">
        <v>2631</v>
      </c>
      <c r="E432" s="16">
        <v>1409404</v>
      </c>
      <c r="F432" s="15" t="s">
        <v>2652</v>
      </c>
      <c r="G432" s="15" t="s">
        <v>2653</v>
      </c>
      <c r="H432" s="15" t="s">
        <v>2654</v>
      </c>
      <c r="I432" s="16">
        <v>31.486542</v>
      </c>
      <c r="J432" s="16">
        <v>47.114393</v>
      </c>
      <c r="K432" s="15" t="s">
        <v>1364</v>
      </c>
    </row>
    <row r="433" spans="1:11" ht="12" hidden="1" customHeight="1">
      <c r="A433" s="15" t="s">
        <v>58</v>
      </c>
      <c r="B433" s="15" t="s">
        <v>6</v>
      </c>
      <c r="C433" s="15" t="s">
        <v>283</v>
      </c>
      <c r="D433" s="15" t="s">
        <v>2631</v>
      </c>
      <c r="E433" s="16">
        <v>1409403</v>
      </c>
      <c r="F433" s="15" t="s">
        <v>2655</v>
      </c>
      <c r="G433" s="15" t="s">
        <v>2656</v>
      </c>
      <c r="H433" s="15" t="s">
        <v>2657</v>
      </c>
      <c r="I433" s="16">
        <v>31.644798999999999</v>
      </c>
      <c r="J433" s="16">
        <v>47.190648000000003</v>
      </c>
      <c r="K433" s="15" t="s">
        <v>1364</v>
      </c>
    </row>
    <row r="434" spans="1:11" ht="12" hidden="1" customHeight="1">
      <c r="A434" s="15" t="s">
        <v>58</v>
      </c>
      <c r="B434" s="15" t="s">
        <v>6</v>
      </c>
      <c r="C434" s="15" t="s">
        <v>274</v>
      </c>
      <c r="D434" s="15" t="s">
        <v>272</v>
      </c>
      <c r="E434" s="16">
        <v>1409416</v>
      </c>
      <c r="F434" s="15" t="s">
        <v>2658</v>
      </c>
      <c r="G434" s="15" t="s">
        <v>2659</v>
      </c>
      <c r="H434" s="15" t="s">
        <v>2660</v>
      </c>
      <c r="I434" s="16">
        <v>31.885981000000001</v>
      </c>
      <c r="J434" s="16">
        <v>47.180872999999998</v>
      </c>
      <c r="K434" s="17" t="s">
        <v>1262</v>
      </c>
    </row>
    <row r="435" spans="1:11" ht="12" hidden="1" customHeight="1">
      <c r="A435" s="15" t="s">
        <v>58</v>
      </c>
      <c r="B435" s="15" t="s">
        <v>6</v>
      </c>
      <c r="C435" s="15" t="s">
        <v>274</v>
      </c>
      <c r="D435" s="15" t="s">
        <v>272</v>
      </c>
      <c r="E435" s="16">
        <v>1409400</v>
      </c>
      <c r="F435" s="15" t="s">
        <v>2661</v>
      </c>
      <c r="G435" s="15" t="s">
        <v>2662</v>
      </c>
      <c r="H435" s="15" t="s">
        <v>2663</v>
      </c>
      <c r="I435" s="16">
        <v>31.812215999999999</v>
      </c>
      <c r="J435" s="16">
        <v>47.168014999999997</v>
      </c>
      <c r="K435" s="15" t="s">
        <v>1364</v>
      </c>
    </row>
    <row r="436" spans="1:11" ht="12" hidden="1" customHeight="1">
      <c r="A436" s="15" t="s">
        <v>58</v>
      </c>
      <c r="B436" s="15" t="s">
        <v>6</v>
      </c>
      <c r="C436" s="15" t="s">
        <v>274</v>
      </c>
      <c r="D436" s="15" t="s">
        <v>272</v>
      </c>
      <c r="E436" s="16">
        <v>1409397</v>
      </c>
      <c r="F436" s="15" t="s">
        <v>2664</v>
      </c>
      <c r="G436" s="15" t="s">
        <v>2665</v>
      </c>
      <c r="H436" s="15" t="s">
        <v>2666</v>
      </c>
      <c r="I436" s="16">
        <v>31.846819</v>
      </c>
      <c r="J436" s="16">
        <v>47.126249000000001</v>
      </c>
      <c r="K436" s="15" t="s">
        <v>1364</v>
      </c>
    </row>
    <row r="437" spans="1:11" ht="12" hidden="1" customHeight="1">
      <c r="A437" s="15" t="s">
        <v>58</v>
      </c>
      <c r="B437" s="15" t="s">
        <v>6</v>
      </c>
      <c r="C437" s="15" t="s">
        <v>274</v>
      </c>
      <c r="D437" s="15" t="s">
        <v>272</v>
      </c>
      <c r="E437" s="16">
        <v>1409394</v>
      </c>
      <c r="F437" s="15" t="s">
        <v>2667</v>
      </c>
      <c r="G437" s="15" t="s">
        <v>2668</v>
      </c>
      <c r="H437" s="15" t="s">
        <v>2669</v>
      </c>
      <c r="I437" s="16">
        <v>31.820678999999998</v>
      </c>
      <c r="J437" s="16">
        <v>47.115900000000003</v>
      </c>
      <c r="K437" s="15" t="s">
        <v>1364</v>
      </c>
    </row>
    <row r="438" spans="1:11" ht="12" hidden="1" customHeight="1">
      <c r="A438" s="15" t="s">
        <v>58</v>
      </c>
      <c r="B438" s="15" t="s">
        <v>6</v>
      </c>
      <c r="C438" s="15" t="s">
        <v>274</v>
      </c>
      <c r="D438" s="15" t="s">
        <v>272</v>
      </c>
      <c r="E438" s="16">
        <v>1409393</v>
      </c>
      <c r="F438" s="15" t="s">
        <v>2670</v>
      </c>
      <c r="G438" s="15" t="s">
        <v>2671</v>
      </c>
      <c r="H438" s="15" t="s">
        <v>2672</v>
      </c>
      <c r="I438" s="16">
        <v>31.876228999999999</v>
      </c>
      <c r="J438" s="16">
        <v>47.122306000000002</v>
      </c>
      <c r="K438" s="15" t="s">
        <v>1364</v>
      </c>
    </row>
    <row r="439" spans="1:11" ht="12" hidden="1" customHeight="1">
      <c r="A439" s="15" t="s">
        <v>58</v>
      </c>
      <c r="B439" s="15" t="s">
        <v>6</v>
      </c>
      <c r="C439" s="15" t="s">
        <v>274</v>
      </c>
      <c r="D439" s="15" t="s">
        <v>272</v>
      </c>
      <c r="E439" s="16">
        <v>1409415</v>
      </c>
      <c r="F439" s="15" t="s">
        <v>2673</v>
      </c>
      <c r="G439" s="15" t="s">
        <v>2674</v>
      </c>
      <c r="H439" s="15" t="s">
        <v>2675</v>
      </c>
      <c r="I439" s="16">
        <v>31.834681</v>
      </c>
      <c r="J439" s="16">
        <v>47.122084000000001</v>
      </c>
      <c r="K439" s="15" t="s">
        <v>1364</v>
      </c>
    </row>
    <row r="440" spans="1:11" ht="12" hidden="1" customHeight="1">
      <c r="A440" s="15" t="s">
        <v>58</v>
      </c>
      <c r="B440" s="15" t="s">
        <v>6</v>
      </c>
      <c r="C440" s="15" t="s">
        <v>274</v>
      </c>
      <c r="D440" s="15" t="s">
        <v>272</v>
      </c>
      <c r="E440" s="16">
        <v>1409412</v>
      </c>
      <c r="F440" s="15" t="s">
        <v>2676</v>
      </c>
      <c r="G440" s="15" t="s">
        <v>2677</v>
      </c>
      <c r="H440" s="15" t="s">
        <v>2678</v>
      </c>
      <c r="I440" s="16">
        <v>32.030059000000001</v>
      </c>
      <c r="J440" s="16">
        <v>46.875318</v>
      </c>
      <c r="K440" s="15" t="s">
        <v>1364</v>
      </c>
    </row>
    <row r="441" spans="1:11" ht="12" hidden="1" customHeight="1">
      <c r="A441" s="15" t="s">
        <v>58</v>
      </c>
      <c r="B441" s="15" t="s">
        <v>6</v>
      </c>
      <c r="C441" s="15" t="s">
        <v>274</v>
      </c>
      <c r="D441" s="15" t="s">
        <v>272</v>
      </c>
      <c r="E441" s="16">
        <v>1409398</v>
      </c>
      <c r="F441" s="15" t="s">
        <v>2679</v>
      </c>
      <c r="G441" s="15" t="s">
        <v>2680</v>
      </c>
      <c r="H441" s="15" t="s">
        <v>2681</v>
      </c>
      <c r="I441" s="16">
        <v>32.037773999999999</v>
      </c>
      <c r="J441" s="16">
        <v>46.876902000000001</v>
      </c>
      <c r="K441" s="15" t="s">
        <v>1364</v>
      </c>
    </row>
    <row r="442" spans="1:11" ht="12" hidden="1" customHeight="1">
      <c r="A442" s="15" t="s">
        <v>58</v>
      </c>
      <c r="B442" s="15" t="s">
        <v>6</v>
      </c>
      <c r="C442" s="15" t="s">
        <v>274</v>
      </c>
      <c r="D442" s="15" t="s">
        <v>272</v>
      </c>
      <c r="E442" s="16">
        <v>1409406</v>
      </c>
      <c r="F442" s="15" t="s">
        <v>2682</v>
      </c>
      <c r="G442" s="15" t="s">
        <v>641</v>
      </c>
      <c r="H442" s="15" t="s">
        <v>2683</v>
      </c>
      <c r="I442" s="16">
        <v>31.830893</v>
      </c>
      <c r="J442" s="16">
        <v>47.140241000000003</v>
      </c>
      <c r="K442" s="15" t="s">
        <v>1364</v>
      </c>
    </row>
    <row r="443" spans="1:11" ht="12" hidden="1" customHeight="1">
      <c r="A443" s="15" t="s">
        <v>58</v>
      </c>
      <c r="B443" s="15" t="s">
        <v>6</v>
      </c>
      <c r="C443" s="15" t="s">
        <v>274</v>
      </c>
      <c r="D443" s="15" t="s">
        <v>272</v>
      </c>
      <c r="E443" s="16">
        <v>1409399</v>
      </c>
      <c r="F443" s="15" t="s">
        <v>2684</v>
      </c>
      <c r="G443" s="15" t="s">
        <v>2685</v>
      </c>
      <c r="H443" s="15" t="s">
        <v>2686</v>
      </c>
      <c r="I443" s="16">
        <v>32.029719</v>
      </c>
      <c r="J443" s="16">
        <v>46.882207000000001</v>
      </c>
      <c r="K443" s="15" t="s">
        <v>1364</v>
      </c>
    </row>
    <row r="444" spans="1:11" ht="12" hidden="1" customHeight="1">
      <c r="A444" s="15" t="s">
        <v>58</v>
      </c>
      <c r="B444" s="15" t="s">
        <v>6</v>
      </c>
      <c r="C444" s="15" t="s">
        <v>274</v>
      </c>
      <c r="D444" s="15" t="s">
        <v>272</v>
      </c>
      <c r="E444" s="18"/>
      <c r="F444" s="15" t="s">
        <v>2687</v>
      </c>
      <c r="G444" s="15" t="s">
        <v>2688</v>
      </c>
      <c r="H444" s="15" t="s">
        <v>2232</v>
      </c>
      <c r="I444" s="16">
        <v>31.885833300000002</v>
      </c>
      <c r="J444" s="16">
        <v>47.167777800000003</v>
      </c>
      <c r="K444" s="17" t="s">
        <v>1262</v>
      </c>
    </row>
    <row r="445" spans="1:11" ht="12" hidden="1" customHeight="1">
      <c r="A445" s="15" t="s">
        <v>58</v>
      </c>
      <c r="B445" s="15" t="s">
        <v>6</v>
      </c>
      <c r="C445" s="15" t="s">
        <v>286</v>
      </c>
      <c r="D445" s="15" t="s">
        <v>284</v>
      </c>
      <c r="E445" s="16">
        <v>1409407</v>
      </c>
      <c r="F445" s="15" t="s">
        <v>2689</v>
      </c>
      <c r="G445" s="15" t="s">
        <v>2690</v>
      </c>
      <c r="H445" s="15" t="s">
        <v>1743</v>
      </c>
      <c r="I445" s="16">
        <v>31.519199</v>
      </c>
      <c r="J445" s="16">
        <v>47.296903</v>
      </c>
      <c r="K445" s="15" t="s">
        <v>1364</v>
      </c>
    </row>
    <row r="446" spans="1:11" ht="12" hidden="1" customHeight="1">
      <c r="A446" s="15" t="s">
        <v>60</v>
      </c>
      <c r="B446" s="15" t="s">
        <v>42</v>
      </c>
      <c r="C446" s="15" t="s">
        <v>334</v>
      </c>
      <c r="D446" s="15" t="s">
        <v>2691</v>
      </c>
      <c r="E446" s="16">
        <v>1710606</v>
      </c>
      <c r="F446" s="15" t="s">
        <v>2692</v>
      </c>
      <c r="G446" s="15" t="s">
        <v>2693</v>
      </c>
      <c r="H446" s="15" t="s">
        <v>2694</v>
      </c>
      <c r="I446" s="16">
        <v>31.804387999999999</v>
      </c>
      <c r="J446" s="16">
        <v>44.491174999999998</v>
      </c>
      <c r="K446" s="15" t="s">
        <v>1364</v>
      </c>
    </row>
    <row r="447" spans="1:11" ht="12" hidden="1" customHeight="1">
      <c r="A447" s="15" t="s">
        <v>60</v>
      </c>
      <c r="B447" s="15" t="s">
        <v>42</v>
      </c>
      <c r="C447" s="15" t="s">
        <v>331</v>
      </c>
      <c r="D447" s="15" t="s">
        <v>329</v>
      </c>
      <c r="E447" s="16">
        <v>1710611</v>
      </c>
      <c r="F447" s="15" t="s">
        <v>2695</v>
      </c>
      <c r="G447" s="15" t="s">
        <v>2696</v>
      </c>
      <c r="H447" s="15" t="s">
        <v>2697</v>
      </c>
      <c r="I447" s="16">
        <v>32.109993000000003</v>
      </c>
      <c r="J447" s="16">
        <v>44.407550000000001</v>
      </c>
      <c r="K447" s="15" t="s">
        <v>1364</v>
      </c>
    </row>
    <row r="448" spans="1:11" ht="12" hidden="1" customHeight="1">
      <c r="A448" s="15" t="s">
        <v>60</v>
      </c>
      <c r="B448" s="15" t="s">
        <v>42</v>
      </c>
      <c r="C448" s="15" t="s">
        <v>331</v>
      </c>
      <c r="D448" s="15" t="s">
        <v>329</v>
      </c>
      <c r="E448" s="16">
        <v>1710609</v>
      </c>
      <c r="F448" s="15" t="s">
        <v>2698</v>
      </c>
      <c r="G448" s="15" t="s">
        <v>2699</v>
      </c>
      <c r="H448" s="15" t="s">
        <v>2700</v>
      </c>
      <c r="I448" s="16">
        <v>32.077973999999998</v>
      </c>
      <c r="J448" s="16">
        <v>44.440147000000003</v>
      </c>
      <c r="K448" s="15" t="s">
        <v>1364</v>
      </c>
    </row>
    <row r="449" spans="1:11" ht="12" hidden="1" customHeight="1">
      <c r="A449" s="15" t="s">
        <v>60</v>
      </c>
      <c r="B449" s="15" t="s">
        <v>42</v>
      </c>
      <c r="C449" s="15" t="s">
        <v>331</v>
      </c>
      <c r="D449" s="15" t="s">
        <v>329</v>
      </c>
      <c r="E449" s="16">
        <v>1710608</v>
      </c>
      <c r="F449" s="15" t="s">
        <v>2701</v>
      </c>
      <c r="G449" s="15" t="s">
        <v>2702</v>
      </c>
      <c r="H449" s="15" t="s">
        <v>2703</v>
      </c>
      <c r="I449" s="16">
        <v>32.079602000000001</v>
      </c>
      <c r="J449" s="16">
        <v>44.442270000000001</v>
      </c>
      <c r="K449" s="15" t="s">
        <v>1364</v>
      </c>
    </row>
    <row r="450" spans="1:11" ht="12" hidden="1" customHeight="1">
      <c r="A450" s="15" t="s">
        <v>60</v>
      </c>
      <c r="B450" s="15" t="s">
        <v>42</v>
      </c>
      <c r="C450" s="15" t="s">
        <v>331</v>
      </c>
      <c r="D450" s="15" t="s">
        <v>329</v>
      </c>
      <c r="E450" s="16">
        <v>1710610</v>
      </c>
      <c r="F450" s="15" t="s">
        <v>2704</v>
      </c>
      <c r="G450" s="15" t="s">
        <v>2705</v>
      </c>
      <c r="H450" s="15" t="s">
        <v>2706</v>
      </c>
      <c r="I450" s="16">
        <v>32.080641</v>
      </c>
      <c r="J450" s="16">
        <v>44.443925</v>
      </c>
      <c r="K450" s="15" t="s">
        <v>1364</v>
      </c>
    </row>
    <row r="451" spans="1:11" ht="12" hidden="1" customHeight="1">
      <c r="A451" s="15" t="s">
        <v>60</v>
      </c>
      <c r="B451" s="15" t="s">
        <v>42</v>
      </c>
      <c r="C451" s="15" t="s">
        <v>331</v>
      </c>
      <c r="D451" s="15" t="s">
        <v>329</v>
      </c>
      <c r="E451" s="16">
        <v>1710599</v>
      </c>
      <c r="F451" s="15" t="s">
        <v>2707</v>
      </c>
      <c r="G451" s="15" t="s">
        <v>2708</v>
      </c>
      <c r="H451" s="15" t="s">
        <v>2709</v>
      </c>
      <c r="I451" s="16">
        <v>32.018535</v>
      </c>
      <c r="J451" s="16">
        <v>44.415353000000003</v>
      </c>
      <c r="K451" s="15" t="s">
        <v>1364</v>
      </c>
    </row>
    <row r="452" spans="1:11" ht="12" hidden="1" customHeight="1">
      <c r="A452" s="15" t="s">
        <v>60</v>
      </c>
      <c r="B452" s="15" t="s">
        <v>42</v>
      </c>
      <c r="C452" s="15" t="s">
        <v>331</v>
      </c>
      <c r="D452" s="15" t="s">
        <v>329</v>
      </c>
      <c r="E452" s="16">
        <v>1710605</v>
      </c>
      <c r="F452" s="15" t="s">
        <v>2710</v>
      </c>
      <c r="G452" s="15" t="s">
        <v>2711</v>
      </c>
      <c r="H452" s="15" t="s">
        <v>2712</v>
      </c>
      <c r="I452" s="16">
        <v>32.039043999999997</v>
      </c>
      <c r="J452" s="16">
        <v>44.377935000000001</v>
      </c>
      <c r="K452" s="15" t="s">
        <v>1364</v>
      </c>
    </row>
    <row r="453" spans="1:11" ht="12" hidden="1" customHeight="1">
      <c r="A453" s="15" t="s">
        <v>60</v>
      </c>
      <c r="B453" s="15" t="s">
        <v>42</v>
      </c>
      <c r="C453" s="15" t="s">
        <v>331</v>
      </c>
      <c r="D453" s="15" t="s">
        <v>329</v>
      </c>
      <c r="E453" s="16">
        <v>1710598</v>
      </c>
      <c r="F453" s="15" t="s">
        <v>2713</v>
      </c>
      <c r="G453" s="15" t="s">
        <v>2714</v>
      </c>
      <c r="H453" s="15" t="s">
        <v>2715</v>
      </c>
      <c r="I453" s="16">
        <v>32.054833000000002</v>
      </c>
      <c r="J453" s="16">
        <v>44.387397999999997</v>
      </c>
      <c r="K453" s="15" t="s">
        <v>1364</v>
      </c>
    </row>
    <row r="454" spans="1:11" ht="12" hidden="1" customHeight="1">
      <c r="A454" s="15" t="s">
        <v>60</v>
      </c>
      <c r="B454" s="15" t="s">
        <v>42</v>
      </c>
      <c r="C454" s="15" t="s">
        <v>336</v>
      </c>
      <c r="D454" s="15" t="s">
        <v>42</v>
      </c>
      <c r="E454" s="16">
        <v>1710604</v>
      </c>
      <c r="F454" s="15" t="s">
        <v>2716</v>
      </c>
      <c r="G454" s="15" t="s">
        <v>2717</v>
      </c>
      <c r="H454" s="15" t="s">
        <v>2718</v>
      </c>
      <c r="I454" s="16">
        <v>31.995671999999999</v>
      </c>
      <c r="J454" s="16">
        <v>44.335408000000001</v>
      </c>
      <c r="K454" s="15" t="s">
        <v>1364</v>
      </c>
    </row>
    <row r="455" spans="1:11" ht="12" hidden="1" customHeight="1">
      <c r="A455" s="15" t="s">
        <v>60</v>
      </c>
      <c r="B455" s="15" t="s">
        <v>42</v>
      </c>
      <c r="C455" s="15" t="s">
        <v>336</v>
      </c>
      <c r="D455" s="15" t="s">
        <v>42</v>
      </c>
      <c r="E455" s="16">
        <v>1710600</v>
      </c>
      <c r="F455" s="15" t="s">
        <v>2719</v>
      </c>
      <c r="G455" s="15" t="s">
        <v>2720</v>
      </c>
      <c r="H455" s="15" t="s">
        <v>2721</v>
      </c>
      <c r="I455" s="16">
        <v>31.980519000000001</v>
      </c>
      <c r="J455" s="16">
        <v>44.326596000000002</v>
      </c>
      <c r="K455" s="15" t="s">
        <v>1364</v>
      </c>
    </row>
    <row r="456" spans="1:11" ht="12" hidden="1" customHeight="1">
      <c r="A456" s="15" t="s">
        <v>60</v>
      </c>
      <c r="B456" s="15" t="s">
        <v>42</v>
      </c>
      <c r="C456" s="15" t="s">
        <v>336</v>
      </c>
      <c r="D456" s="15" t="s">
        <v>42</v>
      </c>
      <c r="E456" s="16">
        <v>1710597</v>
      </c>
      <c r="F456" s="15" t="s">
        <v>2722</v>
      </c>
      <c r="G456" s="15" t="s">
        <v>2723</v>
      </c>
      <c r="H456" s="15" t="s">
        <v>2724</v>
      </c>
      <c r="I456" s="16">
        <v>31.982769999999999</v>
      </c>
      <c r="J456" s="16">
        <v>44.364730999999999</v>
      </c>
      <c r="K456" s="15" t="s">
        <v>1364</v>
      </c>
    </row>
    <row r="457" spans="1:11" ht="12" hidden="1" customHeight="1">
      <c r="A457" s="15" t="s">
        <v>60</v>
      </c>
      <c r="B457" s="15" t="s">
        <v>42</v>
      </c>
      <c r="C457" s="15" t="s">
        <v>336</v>
      </c>
      <c r="D457" s="15" t="s">
        <v>42</v>
      </c>
      <c r="E457" s="16">
        <v>1709708</v>
      </c>
      <c r="F457" s="15" t="s">
        <v>2725</v>
      </c>
      <c r="G457" s="15" t="s">
        <v>676</v>
      </c>
      <c r="H457" s="15" t="s">
        <v>1420</v>
      </c>
      <c r="I457" s="16">
        <v>32.030414</v>
      </c>
      <c r="J457" s="16">
        <v>44.342019999999998</v>
      </c>
      <c r="K457" s="15" t="s">
        <v>1364</v>
      </c>
    </row>
    <row r="458" spans="1:11" ht="12" hidden="1" customHeight="1">
      <c r="A458" s="15" t="s">
        <v>60</v>
      </c>
      <c r="B458" s="15" t="s">
        <v>42</v>
      </c>
      <c r="C458" s="15" t="s">
        <v>336</v>
      </c>
      <c r="D458" s="15" t="s">
        <v>42</v>
      </c>
      <c r="E458" s="16">
        <v>1710603</v>
      </c>
      <c r="F458" s="15" t="s">
        <v>2726</v>
      </c>
      <c r="G458" s="15" t="s">
        <v>2727</v>
      </c>
      <c r="H458" s="15" t="s">
        <v>2728</v>
      </c>
      <c r="I458" s="16">
        <v>32.070200999999997</v>
      </c>
      <c r="J458" s="16">
        <v>44.322602000000003</v>
      </c>
      <c r="K458" s="15" t="s">
        <v>1364</v>
      </c>
    </row>
    <row r="459" spans="1:11" ht="12" hidden="1" customHeight="1">
      <c r="A459" s="15" t="s">
        <v>60</v>
      </c>
      <c r="B459" s="15" t="s">
        <v>42</v>
      </c>
      <c r="C459" s="15" t="s">
        <v>336</v>
      </c>
      <c r="D459" s="15" t="s">
        <v>42</v>
      </c>
      <c r="E459" s="16">
        <v>1710601</v>
      </c>
      <c r="F459" s="15" t="s">
        <v>2729</v>
      </c>
      <c r="G459" s="15" t="s">
        <v>2730</v>
      </c>
      <c r="H459" s="15" t="s">
        <v>2731</v>
      </c>
      <c r="I459" s="16">
        <v>31.999507999999999</v>
      </c>
      <c r="J459" s="16">
        <v>44.364919</v>
      </c>
      <c r="K459" s="15" t="s">
        <v>1364</v>
      </c>
    </row>
    <row r="460" spans="1:11" ht="12" hidden="1" customHeight="1">
      <c r="A460" s="15" t="s">
        <v>60</v>
      </c>
      <c r="B460" s="15" t="s">
        <v>42</v>
      </c>
      <c r="C460" s="15" t="s">
        <v>336</v>
      </c>
      <c r="D460" s="15" t="s">
        <v>42</v>
      </c>
      <c r="E460" s="16">
        <v>1710602</v>
      </c>
      <c r="F460" s="15" t="s">
        <v>2732</v>
      </c>
      <c r="G460" s="15" t="s">
        <v>2733</v>
      </c>
      <c r="H460" s="15" t="s">
        <v>2734</v>
      </c>
      <c r="I460" s="16">
        <v>31.982845999999999</v>
      </c>
      <c r="J460" s="16">
        <v>44.333302000000003</v>
      </c>
      <c r="K460" s="15" t="s">
        <v>1364</v>
      </c>
    </row>
    <row r="461" spans="1:11" ht="12" hidden="1" customHeight="1">
      <c r="A461" s="15" t="s">
        <v>61</v>
      </c>
      <c r="B461" s="15" t="s">
        <v>7</v>
      </c>
      <c r="C461" s="15" t="s">
        <v>288</v>
      </c>
      <c r="D461" s="15" t="s">
        <v>31</v>
      </c>
      <c r="E461" s="16">
        <v>1511262</v>
      </c>
      <c r="F461" s="15" t="s">
        <v>2735</v>
      </c>
      <c r="G461" s="15" t="s">
        <v>2736</v>
      </c>
      <c r="H461" s="15" t="s">
        <v>2737</v>
      </c>
      <c r="I461" s="16">
        <v>36.49315</v>
      </c>
      <c r="J461" s="16">
        <v>43.567169999999997</v>
      </c>
      <c r="K461" s="17" t="s">
        <v>1262</v>
      </c>
    </row>
    <row r="462" spans="1:11" ht="12" hidden="1" customHeight="1">
      <c r="A462" s="15" t="s">
        <v>61</v>
      </c>
      <c r="B462" s="15" t="s">
        <v>7</v>
      </c>
      <c r="C462" s="15" t="s">
        <v>288</v>
      </c>
      <c r="D462" s="15" t="s">
        <v>31</v>
      </c>
      <c r="E462" s="16">
        <v>1511243</v>
      </c>
      <c r="F462" s="15" t="s">
        <v>2738</v>
      </c>
      <c r="G462" s="15" t="s">
        <v>2739</v>
      </c>
      <c r="H462" s="15" t="s">
        <v>2740</v>
      </c>
      <c r="I462" s="16">
        <v>36.307000000000002</v>
      </c>
      <c r="J462" s="16">
        <v>43.643999999999998</v>
      </c>
      <c r="K462" s="15" t="s">
        <v>1364</v>
      </c>
    </row>
    <row r="463" spans="1:11" ht="12" hidden="1" customHeight="1">
      <c r="A463" s="15" t="s">
        <v>61</v>
      </c>
      <c r="B463" s="15" t="s">
        <v>7</v>
      </c>
      <c r="C463" s="15" t="s">
        <v>288</v>
      </c>
      <c r="D463" s="15" t="s">
        <v>31</v>
      </c>
      <c r="E463" s="16">
        <v>1511242</v>
      </c>
      <c r="F463" s="15" t="s">
        <v>2741</v>
      </c>
      <c r="G463" s="15" t="s">
        <v>2742</v>
      </c>
      <c r="H463" s="15" t="s">
        <v>2743</v>
      </c>
      <c r="I463" s="16">
        <v>36.372700000000002</v>
      </c>
      <c r="J463" s="16">
        <v>43.420299999999997</v>
      </c>
      <c r="K463" s="15" t="s">
        <v>1364</v>
      </c>
    </row>
    <row r="464" spans="1:11" ht="12" hidden="1" customHeight="1">
      <c r="A464" s="15" t="s">
        <v>61</v>
      </c>
      <c r="B464" s="15" t="s">
        <v>7</v>
      </c>
      <c r="C464" s="15" t="s">
        <v>303</v>
      </c>
      <c r="D464" s="15" t="s">
        <v>2744</v>
      </c>
      <c r="E464" s="16">
        <v>1511258</v>
      </c>
      <c r="F464" s="15" t="s">
        <v>2745</v>
      </c>
      <c r="G464" s="15" t="s">
        <v>2746</v>
      </c>
      <c r="H464" s="15" t="s">
        <v>2747</v>
      </c>
      <c r="I464" s="16">
        <v>36.724609999999998</v>
      </c>
      <c r="J464" s="16">
        <v>43.269039999999997</v>
      </c>
      <c r="K464" s="17" t="s">
        <v>1262</v>
      </c>
    </row>
    <row r="465" spans="1:11" ht="12" hidden="1" customHeight="1">
      <c r="A465" s="15" t="s">
        <v>61</v>
      </c>
      <c r="B465" s="15" t="s">
        <v>7</v>
      </c>
      <c r="C465" s="15" t="s">
        <v>300</v>
      </c>
      <c r="D465" s="15" t="s">
        <v>298</v>
      </c>
      <c r="E465" s="16">
        <v>1511240</v>
      </c>
      <c r="F465" s="15" t="s">
        <v>2748</v>
      </c>
      <c r="G465" s="15" t="s">
        <v>2749</v>
      </c>
      <c r="H465" s="15" t="s">
        <v>2750</v>
      </c>
      <c r="I465" s="16">
        <v>36.358848999999999</v>
      </c>
      <c r="J465" s="16">
        <v>43.074015000000003</v>
      </c>
      <c r="K465" s="15" t="s">
        <v>1364</v>
      </c>
    </row>
    <row r="466" spans="1:11" ht="12" hidden="1" customHeight="1">
      <c r="A466" s="15" t="s">
        <v>61</v>
      </c>
      <c r="B466" s="15" t="s">
        <v>7</v>
      </c>
      <c r="C466" s="15" t="s">
        <v>300</v>
      </c>
      <c r="D466" s="15" t="s">
        <v>298</v>
      </c>
      <c r="E466" s="16">
        <v>1511246</v>
      </c>
      <c r="F466" s="15" t="s">
        <v>2751</v>
      </c>
      <c r="G466" s="15" t="s">
        <v>2752</v>
      </c>
      <c r="H466" s="15" t="s">
        <v>2753</v>
      </c>
      <c r="I466" s="16">
        <v>36.302428999999997</v>
      </c>
      <c r="J466" s="16">
        <v>43.189763999999997</v>
      </c>
      <c r="K466" s="15" t="s">
        <v>1364</v>
      </c>
    </row>
    <row r="467" spans="1:11" ht="12" hidden="1" customHeight="1">
      <c r="A467" s="15" t="s">
        <v>61</v>
      </c>
      <c r="B467" s="15" t="s">
        <v>7</v>
      </c>
      <c r="C467" s="15" t="s">
        <v>300</v>
      </c>
      <c r="D467" s="15" t="s">
        <v>298</v>
      </c>
      <c r="E467" s="16">
        <v>1511245</v>
      </c>
      <c r="F467" s="15" t="s">
        <v>2754</v>
      </c>
      <c r="G467" s="15" t="s">
        <v>2755</v>
      </c>
      <c r="H467" s="15" t="s">
        <v>2756</v>
      </c>
      <c r="I467" s="16">
        <v>36.253732999999997</v>
      </c>
      <c r="J467" s="16">
        <v>43.178994000000003</v>
      </c>
      <c r="K467" s="15" t="s">
        <v>1364</v>
      </c>
    </row>
    <row r="468" spans="1:11" ht="12" hidden="1" customHeight="1">
      <c r="A468" s="15" t="s">
        <v>61</v>
      </c>
      <c r="B468" s="15" t="s">
        <v>7</v>
      </c>
      <c r="C468" s="15" t="s">
        <v>300</v>
      </c>
      <c r="D468" s="15" t="s">
        <v>298</v>
      </c>
      <c r="E468" s="16">
        <v>1511257</v>
      </c>
      <c r="F468" s="15" t="s">
        <v>2757</v>
      </c>
      <c r="G468" s="15" t="s">
        <v>2758</v>
      </c>
      <c r="H468" s="15" t="s">
        <v>2759</v>
      </c>
      <c r="I468" s="16">
        <v>36.386011000000003</v>
      </c>
      <c r="J468" s="16">
        <v>43.075349000000003</v>
      </c>
      <c r="K468" s="15" t="s">
        <v>1364</v>
      </c>
    </row>
    <row r="469" spans="1:11" ht="12" hidden="1" customHeight="1">
      <c r="A469" s="15" t="s">
        <v>61</v>
      </c>
      <c r="B469" s="15" t="s">
        <v>7</v>
      </c>
      <c r="C469" s="15" t="s">
        <v>300</v>
      </c>
      <c r="D469" s="15" t="s">
        <v>298</v>
      </c>
      <c r="E469" s="16">
        <v>1510906</v>
      </c>
      <c r="F469" s="15" t="s">
        <v>2760</v>
      </c>
      <c r="G469" s="15" t="s">
        <v>2761</v>
      </c>
      <c r="H469" s="15" t="s">
        <v>2762</v>
      </c>
      <c r="I469" s="16">
        <v>36.338020999999998</v>
      </c>
      <c r="J469" s="16">
        <v>43.120255999999998</v>
      </c>
      <c r="K469" s="15" t="s">
        <v>1364</v>
      </c>
    </row>
    <row r="470" spans="1:11" ht="12" hidden="1" customHeight="1">
      <c r="A470" s="15" t="s">
        <v>61</v>
      </c>
      <c r="B470" s="15" t="s">
        <v>7</v>
      </c>
      <c r="C470" s="15" t="s">
        <v>300</v>
      </c>
      <c r="D470" s="15" t="s">
        <v>298</v>
      </c>
      <c r="E470" s="16">
        <v>1511241</v>
      </c>
      <c r="F470" s="15" t="s">
        <v>2763</v>
      </c>
      <c r="G470" s="15" t="s">
        <v>2764</v>
      </c>
      <c r="H470" s="15" t="s">
        <v>2765</v>
      </c>
      <c r="I470" s="16">
        <v>36.330013000000001</v>
      </c>
      <c r="J470" s="16">
        <v>43.208331999999999</v>
      </c>
      <c r="K470" s="15" t="s">
        <v>1364</v>
      </c>
    </row>
    <row r="471" spans="1:11" ht="12" hidden="1" customHeight="1">
      <c r="A471" s="15" t="s">
        <v>61</v>
      </c>
      <c r="B471" s="15" t="s">
        <v>7</v>
      </c>
      <c r="C471" s="15" t="s">
        <v>300</v>
      </c>
      <c r="D471" s="15" t="s">
        <v>298</v>
      </c>
      <c r="E471" s="16">
        <v>1511249</v>
      </c>
      <c r="F471" s="15" t="s">
        <v>2766</v>
      </c>
      <c r="G471" s="15" t="s">
        <v>2767</v>
      </c>
      <c r="H471" s="15" t="s">
        <v>2768</v>
      </c>
      <c r="I471" s="16">
        <v>36.389066</v>
      </c>
      <c r="J471" s="16">
        <v>43.076673</v>
      </c>
      <c r="K471" s="15" t="s">
        <v>1364</v>
      </c>
    </row>
    <row r="472" spans="1:11" ht="12" hidden="1" customHeight="1">
      <c r="A472" s="15" t="s">
        <v>61</v>
      </c>
      <c r="B472" s="15" t="s">
        <v>7</v>
      </c>
      <c r="C472" s="15" t="s">
        <v>300</v>
      </c>
      <c r="D472" s="15" t="s">
        <v>298</v>
      </c>
      <c r="E472" s="16">
        <v>1511248</v>
      </c>
      <c r="F472" s="15" t="s">
        <v>2769</v>
      </c>
      <c r="G472" s="15" t="s">
        <v>2770</v>
      </c>
      <c r="H472" s="15" t="s">
        <v>2771</v>
      </c>
      <c r="I472" s="16">
        <v>36.338403</v>
      </c>
      <c r="J472" s="16">
        <v>43.063661000000003</v>
      </c>
      <c r="K472" s="15" t="s">
        <v>1364</v>
      </c>
    </row>
    <row r="473" spans="1:11" ht="12" hidden="1" customHeight="1">
      <c r="A473" s="15" t="s">
        <v>61</v>
      </c>
      <c r="B473" s="15" t="s">
        <v>7</v>
      </c>
      <c r="C473" s="15" t="s">
        <v>303</v>
      </c>
      <c r="D473" s="15" t="s">
        <v>301</v>
      </c>
      <c r="E473" s="18"/>
      <c r="F473" s="15" t="s">
        <v>2772</v>
      </c>
      <c r="G473" s="15" t="s">
        <v>2773</v>
      </c>
      <c r="H473" s="15" t="s">
        <v>2232</v>
      </c>
      <c r="I473" s="16">
        <v>36.700000000000003</v>
      </c>
      <c r="J473" s="16">
        <v>43.35</v>
      </c>
      <c r="K473" s="20" t="s">
        <v>2774</v>
      </c>
    </row>
    <row r="474" spans="1:11" ht="12" hidden="1" customHeight="1">
      <c r="A474" s="15" t="s">
        <v>61</v>
      </c>
      <c r="B474" s="15" t="s">
        <v>7</v>
      </c>
      <c r="C474" s="15" t="s">
        <v>308</v>
      </c>
      <c r="D474" s="15" t="s">
        <v>306</v>
      </c>
      <c r="E474" s="16">
        <v>1511260</v>
      </c>
      <c r="F474" s="15" t="s">
        <v>2775</v>
      </c>
      <c r="G474" s="15" t="s">
        <v>2776</v>
      </c>
      <c r="H474" s="15" t="s">
        <v>2319</v>
      </c>
      <c r="I474" s="16">
        <v>36.374426</v>
      </c>
      <c r="J474" s="16">
        <v>42.451304</v>
      </c>
      <c r="K474" s="15" t="s">
        <v>1364</v>
      </c>
    </row>
    <row r="475" spans="1:11" ht="12" hidden="1" customHeight="1">
      <c r="A475" s="15" t="s">
        <v>61</v>
      </c>
      <c r="B475" s="15" t="s">
        <v>7</v>
      </c>
      <c r="C475" s="15" t="s">
        <v>308</v>
      </c>
      <c r="D475" s="15" t="s">
        <v>306</v>
      </c>
      <c r="E475" s="16">
        <v>1511261</v>
      </c>
      <c r="F475" s="15" t="s">
        <v>2777</v>
      </c>
      <c r="G475" s="15" t="s">
        <v>2778</v>
      </c>
      <c r="H475" s="15" t="s">
        <v>2779</v>
      </c>
      <c r="I475" s="16">
        <v>36.603329000000002</v>
      </c>
      <c r="J475" s="16">
        <v>42.623331999999998</v>
      </c>
      <c r="K475" s="15" t="s">
        <v>1364</v>
      </c>
    </row>
    <row r="476" spans="1:11" ht="12" hidden="1" customHeight="1">
      <c r="A476" s="15" t="s">
        <v>61</v>
      </c>
      <c r="B476" s="15" t="s">
        <v>7</v>
      </c>
      <c r="C476" s="15" t="s">
        <v>308</v>
      </c>
      <c r="D476" s="15" t="s">
        <v>306</v>
      </c>
      <c r="E476" s="16">
        <v>1511263</v>
      </c>
      <c r="F476" s="15" t="s">
        <v>2780</v>
      </c>
      <c r="G476" s="15" t="s">
        <v>2781</v>
      </c>
      <c r="H476" s="15" t="s">
        <v>2782</v>
      </c>
      <c r="I476" s="16">
        <v>36.760990999999997</v>
      </c>
      <c r="J476" s="16">
        <v>42.456288000000001</v>
      </c>
      <c r="K476" s="15" t="s">
        <v>1364</v>
      </c>
    </row>
    <row r="477" spans="1:11" ht="12" hidden="1" customHeight="1">
      <c r="A477" s="15" t="s">
        <v>61</v>
      </c>
      <c r="B477" s="15" t="s">
        <v>7</v>
      </c>
      <c r="C477" s="15" t="s">
        <v>311</v>
      </c>
      <c r="D477" s="15" t="s">
        <v>309</v>
      </c>
      <c r="E477" s="16">
        <v>1511244</v>
      </c>
      <c r="F477" s="15" t="s">
        <v>2783</v>
      </c>
      <c r="G477" s="15" t="s">
        <v>2784</v>
      </c>
      <c r="H477" s="15" t="s">
        <v>2785</v>
      </c>
      <c r="I477" s="16">
        <v>36.446542000000001</v>
      </c>
      <c r="J477" s="16">
        <v>43.102502999999999</v>
      </c>
      <c r="K477" s="15" t="s">
        <v>1364</v>
      </c>
    </row>
    <row r="478" spans="1:11" ht="12" hidden="1" customHeight="1">
      <c r="A478" s="15" t="s">
        <v>61</v>
      </c>
      <c r="B478" s="15" t="s">
        <v>7</v>
      </c>
      <c r="C478" s="15" t="s">
        <v>311</v>
      </c>
      <c r="D478" s="15" t="s">
        <v>309</v>
      </c>
      <c r="E478" s="16">
        <v>1511251</v>
      </c>
      <c r="F478" s="15" t="s">
        <v>2786</v>
      </c>
      <c r="G478" s="15" t="s">
        <v>2787</v>
      </c>
      <c r="H478" s="15" t="s">
        <v>2788</v>
      </c>
      <c r="I478" s="16">
        <v>36.401285000000001</v>
      </c>
      <c r="J478" s="16">
        <v>43.044269</v>
      </c>
      <c r="K478" s="15" t="s">
        <v>1364</v>
      </c>
    </row>
    <row r="479" spans="1:11" ht="12" hidden="1" customHeight="1">
      <c r="A479" s="15" t="s">
        <v>61</v>
      </c>
      <c r="B479" s="15" t="s">
        <v>7</v>
      </c>
      <c r="C479" s="15" t="s">
        <v>311</v>
      </c>
      <c r="D479" s="15" t="s">
        <v>309</v>
      </c>
      <c r="E479" s="16">
        <v>1511253</v>
      </c>
      <c r="F479" s="15" t="s">
        <v>2789</v>
      </c>
      <c r="G479" s="15" t="s">
        <v>2790</v>
      </c>
      <c r="H479" s="15" t="s">
        <v>2791</v>
      </c>
      <c r="I479" s="16">
        <v>36.660601999999997</v>
      </c>
      <c r="J479" s="16">
        <v>43.240582000000003</v>
      </c>
      <c r="K479" s="15" t="s">
        <v>1364</v>
      </c>
    </row>
    <row r="480" spans="1:11" ht="12" hidden="1" customHeight="1">
      <c r="A480" s="15" t="s">
        <v>61</v>
      </c>
      <c r="B480" s="15" t="s">
        <v>7</v>
      </c>
      <c r="C480" s="15" t="s">
        <v>311</v>
      </c>
      <c r="D480" s="15" t="s">
        <v>309</v>
      </c>
      <c r="E480" s="16">
        <v>1511252</v>
      </c>
      <c r="F480" s="15" t="s">
        <v>2792</v>
      </c>
      <c r="G480" s="15" t="s">
        <v>2793</v>
      </c>
      <c r="H480" s="15" t="s">
        <v>2794</v>
      </c>
      <c r="I480" s="16">
        <v>36.656877000000001</v>
      </c>
      <c r="J480" s="16">
        <v>43.216113999999997</v>
      </c>
      <c r="K480" s="15" t="s">
        <v>1364</v>
      </c>
    </row>
    <row r="481" spans="1:11" ht="12" hidden="1" customHeight="1">
      <c r="A481" s="15" t="s">
        <v>61</v>
      </c>
      <c r="B481" s="15" t="s">
        <v>7</v>
      </c>
      <c r="C481" s="15" t="s">
        <v>311</v>
      </c>
      <c r="D481" s="15" t="s">
        <v>309</v>
      </c>
      <c r="E481" s="16">
        <v>1511259</v>
      </c>
      <c r="F481" s="15" t="s">
        <v>2795</v>
      </c>
      <c r="G481" s="15" t="s">
        <v>2796</v>
      </c>
      <c r="H481" s="15" t="s">
        <v>2797</v>
      </c>
      <c r="I481" s="16">
        <v>36.646884999999997</v>
      </c>
      <c r="J481" s="16">
        <v>43.237000000000002</v>
      </c>
      <c r="K481" s="17" t="s">
        <v>1262</v>
      </c>
    </row>
    <row r="482" spans="1:11" ht="12" hidden="1" customHeight="1">
      <c r="A482" s="15" t="s">
        <v>61</v>
      </c>
      <c r="B482" s="15" t="s">
        <v>7</v>
      </c>
      <c r="C482" s="15" t="s">
        <v>311</v>
      </c>
      <c r="D482" s="15" t="s">
        <v>309</v>
      </c>
      <c r="E482" s="16">
        <v>1511256</v>
      </c>
      <c r="F482" s="15" t="s">
        <v>2798</v>
      </c>
      <c r="G482" s="15" t="s">
        <v>2799</v>
      </c>
      <c r="H482" s="15" t="s">
        <v>2800</v>
      </c>
      <c r="I482" s="16">
        <v>36.714055000000002</v>
      </c>
      <c r="J482" s="16">
        <v>42.953980999999999</v>
      </c>
      <c r="K482" s="15" t="s">
        <v>1364</v>
      </c>
    </row>
    <row r="483" spans="1:11" ht="12" hidden="1" customHeight="1">
      <c r="A483" s="15" t="s">
        <v>61</v>
      </c>
      <c r="B483" s="15" t="s">
        <v>7</v>
      </c>
      <c r="C483" s="15" t="s">
        <v>311</v>
      </c>
      <c r="D483" s="15" t="s">
        <v>309</v>
      </c>
      <c r="E483" s="16">
        <v>1511250</v>
      </c>
      <c r="F483" s="15" t="s">
        <v>2801</v>
      </c>
      <c r="G483" s="15" t="s">
        <v>2802</v>
      </c>
      <c r="H483" s="15" t="s">
        <v>2803</v>
      </c>
      <c r="I483" s="16">
        <v>36.596910999999999</v>
      </c>
      <c r="J483" s="16">
        <v>43.209265000000002</v>
      </c>
      <c r="K483" s="15" t="s">
        <v>1364</v>
      </c>
    </row>
    <row r="484" spans="1:11" ht="12" hidden="1" customHeight="1">
      <c r="A484" s="15" t="s">
        <v>61</v>
      </c>
      <c r="B484" s="15" t="s">
        <v>7</v>
      </c>
      <c r="C484" s="15" t="s">
        <v>311</v>
      </c>
      <c r="D484" s="15" t="s">
        <v>309</v>
      </c>
      <c r="E484" s="16">
        <v>1511254</v>
      </c>
      <c r="F484" s="15" t="s">
        <v>2804</v>
      </c>
      <c r="G484" s="15" t="s">
        <v>2805</v>
      </c>
      <c r="H484" s="15" t="s">
        <v>2806</v>
      </c>
      <c r="I484" s="16">
        <v>36.624594999999999</v>
      </c>
      <c r="J484" s="16">
        <v>43.221274999999999</v>
      </c>
      <c r="K484" s="15" t="s">
        <v>1364</v>
      </c>
    </row>
    <row r="485" spans="1:11" ht="12" hidden="1" customHeight="1">
      <c r="A485" s="15" t="s">
        <v>61</v>
      </c>
      <c r="B485" s="15" t="s">
        <v>7</v>
      </c>
      <c r="C485" s="15" t="s">
        <v>311</v>
      </c>
      <c r="D485" s="15" t="s">
        <v>309</v>
      </c>
      <c r="E485" s="16">
        <v>1511247</v>
      </c>
      <c r="F485" s="15" t="s">
        <v>2807</v>
      </c>
      <c r="G485" s="15" t="s">
        <v>2808</v>
      </c>
      <c r="H485" s="15" t="s">
        <v>2809</v>
      </c>
      <c r="I485" s="16">
        <v>36.512565000000002</v>
      </c>
      <c r="J485" s="16">
        <v>42.827224000000001</v>
      </c>
      <c r="K485" s="15" t="s">
        <v>1364</v>
      </c>
    </row>
    <row r="486" spans="1:11" ht="12" hidden="1" customHeight="1">
      <c r="A486" s="15" t="s">
        <v>62</v>
      </c>
      <c r="B486" s="15" t="s">
        <v>43</v>
      </c>
      <c r="C486" s="15" t="s">
        <v>122</v>
      </c>
      <c r="D486" s="15" t="s">
        <v>13</v>
      </c>
      <c r="E486" s="16">
        <v>411034</v>
      </c>
      <c r="F486" s="15" t="s">
        <v>2810</v>
      </c>
      <c r="G486" s="15" t="s">
        <v>2811</v>
      </c>
      <c r="H486" s="15" t="s">
        <v>2812</v>
      </c>
      <c r="I486" s="16">
        <v>32.152706000000002</v>
      </c>
      <c r="J486" s="16">
        <v>44.998280000000001</v>
      </c>
      <c r="K486" s="15" t="s">
        <v>1364</v>
      </c>
    </row>
    <row r="487" spans="1:11" ht="12" hidden="1" customHeight="1">
      <c r="A487" s="15" t="s">
        <v>62</v>
      </c>
      <c r="B487" s="15" t="s">
        <v>43</v>
      </c>
      <c r="C487" s="15" t="s">
        <v>122</v>
      </c>
      <c r="D487" s="15" t="s">
        <v>13</v>
      </c>
      <c r="E487" s="16">
        <v>411027</v>
      </c>
      <c r="F487" s="15" t="s">
        <v>2813</v>
      </c>
      <c r="G487" s="15" t="s">
        <v>2814</v>
      </c>
      <c r="H487" s="15" t="s">
        <v>2815</v>
      </c>
      <c r="I487" s="16">
        <v>32.151162999999997</v>
      </c>
      <c r="J487" s="16">
        <v>44.995904000000003</v>
      </c>
      <c r="K487" s="15" t="s">
        <v>1364</v>
      </c>
    </row>
    <row r="488" spans="1:11" ht="12" hidden="1" customHeight="1">
      <c r="A488" s="15" t="s">
        <v>62</v>
      </c>
      <c r="B488" s="15" t="s">
        <v>43</v>
      </c>
      <c r="C488" s="15" t="s">
        <v>122</v>
      </c>
      <c r="D488" s="15" t="s">
        <v>13</v>
      </c>
      <c r="E488" s="16">
        <v>411035</v>
      </c>
      <c r="F488" s="15" t="s">
        <v>2816</v>
      </c>
      <c r="G488" s="15" t="s">
        <v>2817</v>
      </c>
      <c r="H488" s="15" t="s">
        <v>2818</v>
      </c>
      <c r="I488" s="16">
        <v>31.971889000000001</v>
      </c>
      <c r="J488" s="16">
        <v>45.405500000000004</v>
      </c>
      <c r="K488" s="15" t="s">
        <v>1364</v>
      </c>
    </row>
    <row r="489" spans="1:11" ht="12" hidden="1" customHeight="1">
      <c r="A489" s="15" t="s">
        <v>62</v>
      </c>
      <c r="B489" s="15" t="s">
        <v>43</v>
      </c>
      <c r="C489" s="15" t="s">
        <v>131</v>
      </c>
      <c r="D489" s="15" t="s">
        <v>2819</v>
      </c>
      <c r="E489" s="16">
        <v>411029</v>
      </c>
      <c r="F489" s="15" t="s">
        <v>2820</v>
      </c>
      <c r="G489" s="15" t="s">
        <v>2821</v>
      </c>
      <c r="H489" s="15" t="s">
        <v>2822</v>
      </c>
      <c r="I489" s="16">
        <v>32.055452000000002</v>
      </c>
      <c r="J489" s="16">
        <v>44.559533000000002</v>
      </c>
      <c r="K489" s="15" t="s">
        <v>1364</v>
      </c>
    </row>
    <row r="490" spans="1:11" ht="12" hidden="1" customHeight="1">
      <c r="A490" s="15" t="s">
        <v>62</v>
      </c>
      <c r="B490" s="15" t="s">
        <v>43</v>
      </c>
      <c r="C490" s="15" t="s">
        <v>131</v>
      </c>
      <c r="D490" s="15" t="s">
        <v>2819</v>
      </c>
      <c r="E490" s="16">
        <v>411030</v>
      </c>
      <c r="F490" s="15" t="s">
        <v>2823</v>
      </c>
      <c r="G490" s="15" t="s">
        <v>2824</v>
      </c>
      <c r="H490" s="15" t="s">
        <v>2825</v>
      </c>
      <c r="I490" s="16">
        <v>32.023277</v>
      </c>
      <c r="J490" s="16">
        <v>44.544244999999997</v>
      </c>
      <c r="K490" s="15" t="s">
        <v>1364</v>
      </c>
    </row>
    <row r="491" spans="1:11" ht="12" hidden="1" customHeight="1">
      <c r="A491" s="15" t="s">
        <v>62</v>
      </c>
      <c r="B491" s="15" t="s">
        <v>43</v>
      </c>
      <c r="C491" s="15" t="s">
        <v>125</v>
      </c>
      <c r="D491" s="15" t="s">
        <v>123</v>
      </c>
      <c r="E491" s="16">
        <v>411041</v>
      </c>
      <c r="F491" s="15" t="s">
        <v>2826</v>
      </c>
      <c r="G491" s="15" t="s">
        <v>2827</v>
      </c>
      <c r="H491" s="15" t="s">
        <v>2828</v>
      </c>
      <c r="I491" s="16">
        <v>32.026913999999998</v>
      </c>
      <c r="J491" s="16">
        <v>44.801558</v>
      </c>
      <c r="K491" s="15" t="s">
        <v>1364</v>
      </c>
    </row>
    <row r="492" spans="1:11" ht="12" hidden="1" customHeight="1">
      <c r="A492" s="15" t="s">
        <v>62</v>
      </c>
      <c r="B492" s="15" t="s">
        <v>43</v>
      </c>
      <c r="C492" s="15" t="s">
        <v>125</v>
      </c>
      <c r="D492" s="15" t="s">
        <v>123</v>
      </c>
      <c r="E492" s="16">
        <v>411040</v>
      </c>
      <c r="F492" s="15" t="s">
        <v>2829</v>
      </c>
      <c r="G492" s="15" t="s">
        <v>2830</v>
      </c>
      <c r="H492" s="15" t="s">
        <v>2831</v>
      </c>
      <c r="I492" s="16">
        <v>32.008114999999997</v>
      </c>
      <c r="J492" s="16">
        <v>44.852910999999999</v>
      </c>
      <c r="K492" s="15" t="s">
        <v>1364</v>
      </c>
    </row>
    <row r="493" spans="1:11" ht="12" hidden="1" customHeight="1">
      <c r="A493" s="15" t="s">
        <v>62</v>
      </c>
      <c r="B493" s="15" t="s">
        <v>43</v>
      </c>
      <c r="C493" s="15" t="s">
        <v>125</v>
      </c>
      <c r="D493" s="15" t="s">
        <v>123</v>
      </c>
      <c r="E493" s="16">
        <v>411024</v>
      </c>
      <c r="F493" s="15" t="s">
        <v>2832</v>
      </c>
      <c r="G493" s="15" t="s">
        <v>2833</v>
      </c>
      <c r="H493" s="15" t="s">
        <v>2834</v>
      </c>
      <c r="I493" s="16">
        <v>31.969913999999999</v>
      </c>
      <c r="J493" s="16">
        <v>44.899698000000001</v>
      </c>
      <c r="K493" s="15" t="s">
        <v>1364</v>
      </c>
    </row>
    <row r="494" spans="1:11" ht="12" hidden="1" customHeight="1">
      <c r="A494" s="15" t="s">
        <v>62</v>
      </c>
      <c r="B494" s="15" t="s">
        <v>43</v>
      </c>
      <c r="C494" s="15" t="s">
        <v>125</v>
      </c>
      <c r="D494" s="15" t="s">
        <v>123</v>
      </c>
      <c r="E494" s="16">
        <v>411020</v>
      </c>
      <c r="F494" s="15" t="s">
        <v>2835</v>
      </c>
      <c r="G494" s="15" t="s">
        <v>2836</v>
      </c>
      <c r="H494" s="15" t="s">
        <v>2837</v>
      </c>
      <c r="I494" s="16">
        <v>31.800844000000001</v>
      </c>
      <c r="J494" s="16">
        <v>44.584910000000001</v>
      </c>
      <c r="K494" s="15" t="s">
        <v>1364</v>
      </c>
    </row>
    <row r="495" spans="1:11" ht="12" hidden="1" customHeight="1">
      <c r="A495" s="15" t="s">
        <v>62</v>
      </c>
      <c r="B495" s="15" t="s">
        <v>43</v>
      </c>
      <c r="C495" s="15" t="s">
        <v>125</v>
      </c>
      <c r="D495" s="15" t="s">
        <v>123</v>
      </c>
      <c r="E495" s="16">
        <v>411031</v>
      </c>
      <c r="F495" s="15" t="s">
        <v>2838</v>
      </c>
      <c r="G495" s="15" t="s">
        <v>2839</v>
      </c>
      <c r="H495" s="15" t="s">
        <v>2840</v>
      </c>
      <c r="I495" s="16">
        <v>32.090040000000002</v>
      </c>
      <c r="J495" s="16">
        <v>44.761853000000002</v>
      </c>
      <c r="K495" s="15" t="s">
        <v>1364</v>
      </c>
    </row>
    <row r="496" spans="1:11" ht="12" hidden="1" customHeight="1">
      <c r="A496" s="15" t="s">
        <v>62</v>
      </c>
      <c r="B496" s="15" t="s">
        <v>43</v>
      </c>
      <c r="C496" s="15" t="s">
        <v>125</v>
      </c>
      <c r="D496" s="15" t="s">
        <v>123</v>
      </c>
      <c r="E496" s="16">
        <v>411021</v>
      </c>
      <c r="F496" s="15" t="s">
        <v>2841</v>
      </c>
      <c r="G496" s="15" t="s">
        <v>2842</v>
      </c>
      <c r="H496" s="15" t="s">
        <v>2843</v>
      </c>
      <c r="I496" s="16">
        <v>31.969913999999999</v>
      </c>
      <c r="J496" s="16">
        <v>44.899698000000001</v>
      </c>
      <c r="K496" s="15" t="s">
        <v>1364</v>
      </c>
    </row>
    <row r="497" spans="1:11" ht="12" hidden="1" customHeight="1">
      <c r="A497" s="15" t="s">
        <v>62</v>
      </c>
      <c r="B497" s="15" t="s">
        <v>43</v>
      </c>
      <c r="C497" s="15" t="s">
        <v>125</v>
      </c>
      <c r="D497" s="15" t="s">
        <v>123</v>
      </c>
      <c r="E497" s="16">
        <v>411038</v>
      </c>
      <c r="F497" s="15" t="s">
        <v>2844</v>
      </c>
      <c r="G497" s="15" t="s">
        <v>2845</v>
      </c>
      <c r="H497" s="15" t="s">
        <v>2846</v>
      </c>
      <c r="I497" s="16">
        <v>32.018273999999998</v>
      </c>
      <c r="J497" s="16">
        <v>45.045591999999999</v>
      </c>
      <c r="K497" s="15" t="s">
        <v>1364</v>
      </c>
    </row>
    <row r="498" spans="1:11" ht="12" hidden="1" customHeight="1">
      <c r="A498" s="15" t="s">
        <v>62</v>
      </c>
      <c r="B498" s="15" t="s">
        <v>43</v>
      </c>
      <c r="C498" s="15" t="s">
        <v>125</v>
      </c>
      <c r="D498" s="15" t="s">
        <v>123</v>
      </c>
      <c r="E498" s="16">
        <v>411042</v>
      </c>
      <c r="F498" s="15" t="s">
        <v>2847</v>
      </c>
      <c r="G498" s="15" t="s">
        <v>2848</v>
      </c>
      <c r="H498" s="15" t="s">
        <v>2849</v>
      </c>
      <c r="I498" s="16">
        <v>32.145499000000001</v>
      </c>
      <c r="J498" s="16">
        <v>44.934739999999998</v>
      </c>
      <c r="K498" s="15" t="s">
        <v>1364</v>
      </c>
    </row>
    <row r="499" spans="1:11" ht="12" hidden="1" customHeight="1">
      <c r="A499" s="15" t="s">
        <v>62</v>
      </c>
      <c r="B499" s="15" t="s">
        <v>43</v>
      </c>
      <c r="C499" s="15" t="s">
        <v>125</v>
      </c>
      <c r="D499" s="15" t="s">
        <v>123</v>
      </c>
      <c r="E499" s="16">
        <v>411037</v>
      </c>
      <c r="F499" s="15" t="s">
        <v>2850</v>
      </c>
      <c r="G499" s="15" t="s">
        <v>2851</v>
      </c>
      <c r="H499" s="15" t="s">
        <v>2852</v>
      </c>
      <c r="I499" s="16">
        <v>32.136831999999998</v>
      </c>
      <c r="J499" s="16">
        <v>44.936279999999996</v>
      </c>
      <c r="K499" s="15" t="s">
        <v>1364</v>
      </c>
    </row>
    <row r="500" spans="1:11" ht="12" hidden="1" customHeight="1">
      <c r="A500" s="15" t="s">
        <v>62</v>
      </c>
      <c r="B500" s="15" t="s">
        <v>43</v>
      </c>
      <c r="C500" s="15" t="s">
        <v>125</v>
      </c>
      <c r="D500" s="15" t="s">
        <v>123</v>
      </c>
      <c r="E500" s="16">
        <v>411039</v>
      </c>
      <c r="F500" s="15" t="s">
        <v>2853</v>
      </c>
      <c r="G500" s="15" t="s">
        <v>2854</v>
      </c>
      <c r="H500" s="15" t="s">
        <v>2855</v>
      </c>
      <c r="I500" s="16">
        <v>32.006993999999999</v>
      </c>
      <c r="J500" s="16">
        <v>44.932177000000003</v>
      </c>
      <c r="K500" s="15" t="s">
        <v>1364</v>
      </c>
    </row>
    <row r="501" spans="1:11" ht="12" hidden="1" customHeight="1">
      <c r="A501" s="15" t="s">
        <v>62</v>
      </c>
      <c r="B501" s="15" t="s">
        <v>43</v>
      </c>
      <c r="C501" s="15" t="s">
        <v>125</v>
      </c>
      <c r="D501" s="15" t="s">
        <v>123</v>
      </c>
      <c r="E501" s="16">
        <v>411022</v>
      </c>
      <c r="F501" s="15" t="s">
        <v>2856</v>
      </c>
      <c r="G501" s="15" t="s">
        <v>2857</v>
      </c>
      <c r="H501" s="15" t="s">
        <v>2858</v>
      </c>
      <c r="I501" s="16">
        <v>32.006098999999999</v>
      </c>
      <c r="J501" s="16">
        <v>44.860036999999998</v>
      </c>
      <c r="K501" s="15" t="s">
        <v>1364</v>
      </c>
    </row>
    <row r="502" spans="1:11" ht="12" hidden="1" customHeight="1">
      <c r="A502" s="15" t="s">
        <v>62</v>
      </c>
      <c r="B502" s="15" t="s">
        <v>43</v>
      </c>
      <c r="C502" s="15" t="s">
        <v>125</v>
      </c>
      <c r="D502" s="15" t="s">
        <v>123</v>
      </c>
      <c r="E502" s="16">
        <v>411026</v>
      </c>
      <c r="F502" s="15" t="s">
        <v>2859</v>
      </c>
      <c r="G502" s="15" t="s">
        <v>2860</v>
      </c>
      <c r="H502" s="15" t="s">
        <v>2861</v>
      </c>
      <c r="I502" s="16">
        <v>32.064619999999998</v>
      </c>
      <c r="J502" s="16">
        <v>44.771672000000002</v>
      </c>
      <c r="K502" s="15" t="s">
        <v>1364</v>
      </c>
    </row>
    <row r="503" spans="1:11" ht="12" hidden="1" customHeight="1">
      <c r="A503" s="15" t="s">
        <v>62</v>
      </c>
      <c r="B503" s="15" t="s">
        <v>43</v>
      </c>
      <c r="C503" s="15" t="s">
        <v>125</v>
      </c>
      <c r="D503" s="15" t="s">
        <v>123</v>
      </c>
      <c r="E503" s="16">
        <v>411023</v>
      </c>
      <c r="F503" s="15" t="s">
        <v>2862</v>
      </c>
      <c r="G503" s="15" t="s">
        <v>2863</v>
      </c>
      <c r="H503" s="15" t="s">
        <v>2864</v>
      </c>
      <c r="I503" s="16">
        <v>31.944158000000002</v>
      </c>
      <c r="J503" s="16">
        <v>44.850879999999997</v>
      </c>
      <c r="K503" s="15" t="s">
        <v>1364</v>
      </c>
    </row>
    <row r="504" spans="1:11" ht="12" hidden="1" customHeight="1">
      <c r="A504" s="15" t="s">
        <v>62</v>
      </c>
      <c r="B504" s="15" t="s">
        <v>43</v>
      </c>
      <c r="C504" s="15" t="s">
        <v>128</v>
      </c>
      <c r="D504" s="15" t="s">
        <v>126</v>
      </c>
      <c r="E504" s="16">
        <v>411025</v>
      </c>
      <c r="F504" s="15" t="s">
        <v>2865</v>
      </c>
      <c r="G504" s="15" t="s">
        <v>2866</v>
      </c>
      <c r="H504" s="15" t="s">
        <v>2867</v>
      </c>
      <c r="I504" s="16">
        <v>31.575182999999999</v>
      </c>
      <c r="J504" s="16">
        <v>44.642553999999997</v>
      </c>
      <c r="K504" s="15" t="s">
        <v>1364</v>
      </c>
    </row>
    <row r="505" spans="1:11" ht="12" hidden="1" customHeight="1">
      <c r="A505" s="15" t="s">
        <v>62</v>
      </c>
      <c r="B505" s="15" t="s">
        <v>43</v>
      </c>
      <c r="C505" s="15" t="s">
        <v>128</v>
      </c>
      <c r="D505" s="15" t="s">
        <v>126</v>
      </c>
      <c r="E505" s="16">
        <v>411032</v>
      </c>
      <c r="F505" s="15" t="s">
        <v>2868</v>
      </c>
      <c r="G505" s="15" t="s">
        <v>2869</v>
      </c>
      <c r="H505" s="15" t="s">
        <v>2870</v>
      </c>
      <c r="I505" s="16">
        <v>31.728888999999999</v>
      </c>
      <c r="J505" s="16">
        <v>44.982225999999997</v>
      </c>
      <c r="K505" s="15" t="s">
        <v>1364</v>
      </c>
    </row>
    <row r="506" spans="1:11" ht="12" hidden="1" customHeight="1">
      <c r="A506" s="15" t="s">
        <v>62</v>
      </c>
      <c r="B506" s="15" t="s">
        <v>43</v>
      </c>
      <c r="C506" s="15" t="s">
        <v>128</v>
      </c>
      <c r="D506" s="15" t="s">
        <v>126</v>
      </c>
      <c r="E506" s="16">
        <v>411028</v>
      </c>
      <c r="F506" s="15" t="s">
        <v>2871</v>
      </c>
      <c r="G506" s="15" t="s">
        <v>2872</v>
      </c>
      <c r="H506" s="15" t="s">
        <v>2873</v>
      </c>
      <c r="I506" s="16">
        <v>31.819987999999999</v>
      </c>
      <c r="J506" s="16">
        <v>44.940626999999999</v>
      </c>
      <c r="K506" s="15" t="s">
        <v>1364</v>
      </c>
    </row>
    <row r="507" spans="1:11" ht="12" hidden="1" customHeight="1">
      <c r="A507" s="15" t="s">
        <v>62</v>
      </c>
      <c r="B507" s="15" t="s">
        <v>43</v>
      </c>
      <c r="C507" s="15" t="s">
        <v>128</v>
      </c>
      <c r="D507" s="15" t="s">
        <v>126</v>
      </c>
      <c r="E507" s="16">
        <v>411033</v>
      </c>
      <c r="F507" s="15" t="s">
        <v>2874</v>
      </c>
      <c r="G507" s="15" t="s">
        <v>2875</v>
      </c>
      <c r="H507" s="15" t="s">
        <v>2876</v>
      </c>
      <c r="I507" s="16">
        <v>31.855063999999999</v>
      </c>
      <c r="J507" s="16">
        <v>44.930777999999997</v>
      </c>
      <c r="K507" s="15" t="s">
        <v>1364</v>
      </c>
    </row>
    <row r="508" spans="1:11" ht="12" hidden="1" customHeight="1">
      <c r="A508" s="15" t="s">
        <v>62</v>
      </c>
      <c r="B508" s="15" t="s">
        <v>43</v>
      </c>
      <c r="C508" s="15" t="s">
        <v>128</v>
      </c>
      <c r="D508" s="15" t="s">
        <v>126</v>
      </c>
      <c r="E508" s="16">
        <v>411036</v>
      </c>
      <c r="F508" s="15" t="s">
        <v>2877</v>
      </c>
      <c r="G508" s="15" t="s">
        <v>2878</v>
      </c>
      <c r="H508" s="15" t="s">
        <v>2879</v>
      </c>
      <c r="I508" s="16">
        <v>31.613285000000001</v>
      </c>
      <c r="J508" s="16">
        <v>44.752130000000001</v>
      </c>
      <c r="K508" s="15" t="s">
        <v>1364</v>
      </c>
    </row>
    <row r="509" spans="1:11" ht="12" hidden="1" customHeight="1">
      <c r="A509" s="15" t="s">
        <v>63</v>
      </c>
      <c r="B509" s="15" t="s">
        <v>44</v>
      </c>
      <c r="C509" s="15" t="s">
        <v>343</v>
      </c>
      <c r="D509" s="15" t="s">
        <v>2880</v>
      </c>
      <c r="E509" s="16">
        <v>1811335</v>
      </c>
      <c r="F509" s="15" t="s">
        <v>2881</v>
      </c>
      <c r="G509" s="15" t="s">
        <v>2882</v>
      </c>
      <c r="H509" s="15" t="s">
        <v>2883</v>
      </c>
      <c r="I509" s="16">
        <v>34.454189999999997</v>
      </c>
      <c r="J509" s="16">
        <v>43.789642999999998</v>
      </c>
      <c r="K509" s="15" t="s">
        <v>1364</v>
      </c>
    </row>
    <row r="510" spans="1:11" ht="12" hidden="1" customHeight="1">
      <c r="A510" s="15" t="s">
        <v>63</v>
      </c>
      <c r="B510" s="15" t="s">
        <v>44</v>
      </c>
      <c r="C510" s="15" t="s">
        <v>343</v>
      </c>
      <c r="D510" s="15" t="s">
        <v>2880</v>
      </c>
      <c r="E510" s="16">
        <v>1811334</v>
      </c>
      <c r="F510" s="15" t="s">
        <v>2884</v>
      </c>
      <c r="G510" s="15" t="s">
        <v>2885</v>
      </c>
      <c r="H510" s="15" t="s">
        <v>2886</v>
      </c>
      <c r="I510" s="16">
        <v>34.456228000000003</v>
      </c>
      <c r="J510" s="16">
        <v>43.785325999999998</v>
      </c>
      <c r="K510" s="15" t="s">
        <v>1364</v>
      </c>
    </row>
    <row r="511" spans="1:11" ht="12" hidden="1" customHeight="1">
      <c r="A511" s="15" t="s">
        <v>63</v>
      </c>
      <c r="B511" s="15" t="s">
        <v>44</v>
      </c>
      <c r="C511" s="15" t="s">
        <v>351</v>
      </c>
      <c r="D511" s="15" t="s">
        <v>2887</v>
      </c>
      <c r="E511" s="16">
        <v>1811336</v>
      </c>
      <c r="F511" s="15" t="s">
        <v>2888</v>
      </c>
      <c r="G511" s="15" t="s">
        <v>2889</v>
      </c>
      <c r="H511" s="15" t="s">
        <v>2890</v>
      </c>
      <c r="I511" s="16">
        <v>35.474212999999999</v>
      </c>
      <c r="J511" s="16">
        <v>43.239139999999999</v>
      </c>
      <c r="K511" s="15" t="s">
        <v>1364</v>
      </c>
    </row>
    <row r="512" spans="1:11" ht="12" hidden="1" customHeight="1">
      <c r="A512" s="15" t="s">
        <v>63</v>
      </c>
      <c r="B512" s="15" t="s">
        <v>44</v>
      </c>
      <c r="C512" s="15" t="s">
        <v>351</v>
      </c>
      <c r="D512" s="15" t="s">
        <v>2887</v>
      </c>
      <c r="E512" s="16">
        <v>1811338</v>
      </c>
      <c r="F512" s="15" t="s">
        <v>2891</v>
      </c>
      <c r="G512" s="15" t="s">
        <v>2892</v>
      </c>
      <c r="H512" s="15" t="s">
        <v>2893</v>
      </c>
      <c r="I512" s="16">
        <v>35.326433000000002</v>
      </c>
      <c r="J512" s="16">
        <v>43.187682000000002</v>
      </c>
      <c r="K512" s="15" t="s">
        <v>1364</v>
      </c>
    </row>
    <row r="513" spans="1:11" ht="12" hidden="1" customHeight="1">
      <c r="A513" s="15" t="s">
        <v>63</v>
      </c>
      <c r="B513" s="15" t="s">
        <v>44</v>
      </c>
      <c r="C513" s="15" t="s">
        <v>356</v>
      </c>
      <c r="D513" s="15" t="s">
        <v>34</v>
      </c>
      <c r="E513" s="16">
        <v>1811333</v>
      </c>
      <c r="F513" s="15" t="s">
        <v>2894</v>
      </c>
      <c r="G513" s="15" t="s">
        <v>2895</v>
      </c>
      <c r="H513" s="15" t="s">
        <v>2896</v>
      </c>
      <c r="I513" s="16">
        <v>35.063738999999998</v>
      </c>
      <c r="J513" s="16">
        <v>43.547350000000002</v>
      </c>
      <c r="K513" s="15" t="s">
        <v>1364</v>
      </c>
    </row>
    <row r="514" spans="1:11" ht="12" hidden="1" customHeight="1">
      <c r="A514" s="15" t="s">
        <v>64</v>
      </c>
      <c r="B514" s="15" t="s">
        <v>150</v>
      </c>
      <c r="C514" s="15" t="s">
        <v>141</v>
      </c>
      <c r="D514" s="15" t="s">
        <v>14</v>
      </c>
      <c r="E514" s="18"/>
      <c r="F514" s="15" t="s">
        <v>2897</v>
      </c>
      <c r="G514" s="15" t="s">
        <v>2898</v>
      </c>
      <c r="H514" s="15" t="s">
        <v>2232</v>
      </c>
      <c r="I514" s="16">
        <v>34.705759999999998</v>
      </c>
      <c r="J514" s="16">
        <v>45.448979999999999</v>
      </c>
      <c r="K514" s="20" t="s">
        <v>2774</v>
      </c>
    </row>
    <row r="515" spans="1:11" ht="12" hidden="1" customHeight="1">
      <c r="A515" s="15" t="s">
        <v>64</v>
      </c>
      <c r="B515" s="15" t="s">
        <v>150</v>
      </c>
      <c r="C515" s="15" t="s">
        <v>152</v>
      </c>
      <c r="D515" s="15" t="s">
        <v>150</v>
      </c>
      <c r="E515" s="18"/>
      <c r="F515" s="15" t="s">
        <v>2899</v>
      </c>
      <c r="G515" s="15" t="s">
        <v>2900</v>
      </c>
      <c r="H515" s="15" t="s">
        <v>2232</v>
      </c>
      <c r="I515" s="16">
        <v>35.383299999999998</v>
      </c>
      <c r="J515" s="16">
        <v>45.4833</v>
      </c>
      <c r="K515" s="20" t="s">
        <v>2774</v>
      </c>
    </row>
    <row r="516" spans="1:11" ht="12" hidden="1" customHeight="1">
      <c r="A516" s="15" t="s">
        <v>64</v>
      </c>
      <c r="B516" s="15" t="s">
        <v>45</v>
      </c>
      <c r="C516" s="15" t="s">
        <v>133</v>
      </c>
      <c r="D516" s="15" t="s">
        <v>2901</v>
      </c>
      <c r="E516" s="18"/>
      <c r="F516" s="15" t="s">
        <v>2902</v>
      </c>
      <c r="G516" s="15" t="s">
        <v>2903</v>
      </c>
      <c r="H516" s="15" t="s">
        <v>2232</v>
      </c>
      <c r="I516" s="16">
        <v>35.494720000000001</v>
      </c>
      <c r="J516" s="16">
        <v>44.971150000000002</v>
      </c>
      <c r="K516" s="20" t="s">
        <v>2774</v>
      </c>
    </row>
    <row r="517" spans="1:11" ht="12" hidden="1" customHeight="1">
      <c r="A517" s="15" t="s">
        <v>64</v>
      </c>
      <c r="B517" s="15" t="s">
        <v>45</v>
      </c>
      <c r="C517" s="15" t="s">
        <v>133</v>
      </c>
      <c r="D517" s="15" t="s">
        <v>17</v>
      </c>
      <c r="E517" s="16">
        <v>513395</v>
      </c>
      <c r="F517" s="15" t="s">
        <v>2904</v>
      </c>
      <c r="G517" s="15" t="s">
        <v>2905</v>
      </c>
      <c r="H517" s="15" t="s">
        <v>2906</v>
      </c>
      <c r="I517" s="16">
        <v>35.530760000000001</v>
      </c>
      <c r="J517" s="16">
        <v>44.833350000000003</v>
      </c>
      <c r="K517" s="15" t="s">
        <v>1364</v>
      </c>
    </row>
    <row r="518" spans="1:11" ht="12" hidden="1" customHeight="1">
      <c r="A518" s="15" t="s">
        <v>64</v>
      </c>
      <c r="B518" s="15" t="s">
        <v>45</v>
      </c>
      <c r="C518" s="15" t="s">
        <v>133</v>
      </c>
      <c r="D518" s="15" t="s">
        <v>17</v>
      </c>
      <c r="E518" s="16">
        <v>513373</v>
      </c>
      <c r="F518" s="15" t="s">
        <v>2907</v>
      </c>
      <c r="G518" s="15" t="s">
        <v>2908</v>
      </c>
      <c r="H518" s="15" t="s">
        <v>2909</v>
      </c>
      <c r="I518" s="16">
        <v>35.627929999999999</v>
      </c>
      <c r="J518" s="16">
        <v>44.967280000000002</v>
      </c>
      <c r="K518" s="15" t="s">
        <v>1364</v>
      </c>
    </row>
    <row r="519" spans="1:11" ht="12" hidden="1" customHeight="1">
      <c r="A519" s="15" t="s">
        <v>64</v>
      </c>
      <c r="B519" s="15" t="s">
        <v>45</v>
      </c>
      <c r="C519" s="15" t="s">
        <v>133</v>
      </c>
      <c r="D519" s="15" t="s">
        <v>17</v>
      </c>
      <c r="E519" s="16">
        <v>513368</v>
      </c>
      <c r="F519" s="15" t="s">
        <v>2910</v>
      </c>
      <c r="G519" s="15" t="s">
        <v>2911</v>
      </c>
      <c r="H519" s="15" t="s">
        <v>2912</v>
      </c>
      <c r="I519" s="16">
        <v>35.1</v>
      </c>
      <c r="J519" s="16">
        <v>45</v>
      </c>
      <c r="K519" s="15" t="s">
        <v>1364</v>
      </c>
    </row>
    <row r="520" spans="1:11" ht="12" hidden="1" customHeight="1">
      <c r="A520" s="15" t="s">
        <v>64</v>
      </c>
      <c r="B520" s="15" t="s">
        <v>45</v>
      </c>
      <c r="C520" s="15" t="s">
        <v>133</v>
      </c>
      <c r="D520" s="15" t="s">
        <v>17</v>
      </c>
      <c r="E520" s="16">
        <v>513389</v>
      </c>
      <c r="F520" s="15" t="s">
        <v>2913</v>
      </c>
      <c r="G520" s="15" t="s">
        <v>2914</v>
      </c>
      <c r="H520" s="15" t="s">
        <v>2915</v>
      </c>
      <c r="I520" s="16">
        <v>35.538969999999999</v>
      </c>
      <c r="J520" s="16">
        <v>44.827689999999997</v>
      </c>
      <c r="K520" s="15" t="s">
        <v>1364</v>
      </c>
    </row>
    <row r="521" spans="1:11" ht="12" hidden="1" customHeight="1">
      <c r="A521" s="15" t="s">
        <v>64</v>
      </c>
      <c r="B521" s="15" t="s">
        <v>45</v>
      </c>
      <c r="C521" s="15" t="s">
        <v>133</v>
      </c>
      <c r="D521" s="15" t="s">
        <v>17</v>
      </c>
      <c r="E521" s="16">
        <v>513378</v>
      </c>
      <c r="F521" s="15" t="s">
        <v>2916</v>
      </c>
      <c r="G521" s="15" t="s">
        <v>2917</v>
      </c>
      <c r="H521" s="15" t="s">
        <v>2918</v>
      </c>
      <c r="I521" s="16">
        <v>35.622250000000001</v>
      </c>
      <c r="J521" s="16">
        <v>44.958750000000002</v>
      </c>
      <c r="K521" s="15" t="s">
        <v>1364</v>
      </c>
    </row>
    <row r="522" spans="1:11" ht="12" hidden="1" customHeight="1">
      <c r="A522" s="15" t="s">
        <v>64</v>
      </c>
      <c r="B522" s="15" t="s">
        <v>45</v>
      </c>
      <c r="C522" s="15" t="s">
        <v>133</v>
      </c>
      <c r="D522" s="15" t="s">
        <v>17</v>
      </c>
      <c r="E522" s="16">
        <v>513380</v>
      </c>
      <c r="F522" s="15" t="s">
        <v>2919</v>
      </c>
      <c r="G522" s="15" t="s">
        <v>2920</v>
      </c>
      <c r="H522" s="15" t="s">
        <v>2921</v>
      </c>
      <c r="I522" s="16">
        <v>35.625430000000001</v>
      </c>
      <c r="J522" s="16">
        <v>44.954149999999998</v>
      </c>
      <c r="K522" s="15" t="s">
        <v>1364</v>
      </c>
    </row>
    <row r="523" spans="1:11" ht="12" hidden="1" customHeight="1">
      <c r="A523" s="15" t="s">
        <v>64</v>
      </c>
      <c r="B523" s="15" t="s">
        <v>45</v>
      </c>
      <c r="C523" s="15" t="s">
        <v>133</v>
      </c>
      <c r="D523" s="15" t="s">
        <v>17</v>
      </c>
      <c r="E523" s="16">
        <v>513377</v>
      </c>
      <c r="F523" s="15" t="s">
        <v>2922</v>
      </c>
      <c r="G523" s="15" t="s">
        <v>2923</v>
      </c>
      <c r="H523" s="15" t="s">
        <v>2924</v>
      </c>
      <c r="I523" s="16">
        <v>35.620420000000003</v>
      </c>
      <c r="J523" s="16">
        <v>44.95617</v>
      </c>
      <c r="K523" s="15" t="s">
        <v>1364</v>
      </c>
    </row>
    <row r="524" spans="1:11" ht="12" hidden="1" customHeight="1">
      <c r="A524" s="15" t="s">
        <v>64</v>
      </c>
      <c r="B524" s="15" t="s">
        <v>45</v>
      </c>
      <c r="C524" s="15" t="s">
        <v>133</v>
      </c>
      <c r="D524" s="15" t="s">
        <v>17</v>
      </c>
      <c r="E524" s="16">
        <v>513379</v>
      </c>
      <c r="F524" s="15" t="s">
        <v>2925</v>
      </c>
      <c r="G524" s="15" t="s">
        <v>2926</v>
      </c>
      <c r="H524" s="15" t="s">
        <v>2927</v>
      </c>
      <c r="I524" s="16">
        <v>35.626449999999998</v>
      </c>
      <c r="J524" s="16">
        <v>44.954680000000003</v>
      </c>
      <c r="K524" s="15" t="s">
        <v>1364</v>
      </c>
    </row>
    <row r="525" spans="1:11" ht="12" hidden="1" customHeight="1">
      <c r="A525" s="15" t="s">
        <v>64</v>
      </c>
      <c r="B525" s="15" t="s">
        <v>45</v>
      </c>
      <c r="C525" s="15" t="s">
        <v>135</v>
      </c>
      <c r="D525" s="15" t="s">
        <v>16</v>
      </c>
      <c r="E525" s="16">
        <v>513372</v>
      </c>
      <c r="F525" s="15" t="s">
        <v>2928</v>
      </c>
      <c r="G525" s="15" t="s">
        <v>751</v>
      </c>
      <c r="H525" s="15" t="s">
        <v>2929</v>
      </c>
      <c r="I525" s="16">
        <v>35.115519999999997</v>
      </c>
      <c r="J525" s="16">
        <v>45.686509999999998</v>
      </c>
      <c r="K525" s="15" t="s">
        <v>1364</v>
      </c>
    </row>
    <row r="526" spans="1:11" ht="12" hidden="1" customHeight="1">
      <c r="A526" s="15" t="s">
        <v>64</v>
      </c>
      <c r="B526" s="15" t="s">
        <v>45</v>
      </c>
      <c r="C526" s="15" t="s">
        <v>135</v>
      </c>
      <c r="D526" s="15" t="s">
        <v>16</v>
      </c>
      <c r="E526" s="16">
        <v>513374</v>
      </c>
      <c r="F526" s="15" t="s">
        <v>2930</v>
      </c>
      <c r="G526" s="15" t="s">
        <v>2931</v>
      </c>
      <c r="H526" s="15" t="s">
        <v>2932</v>
      </c>
      <c r="I526" s="16">
        <v>35.303649999999998</v>
      </c>
      <c r="J526" s="16">
        <v>45.672609999999999</v>
      </c>
      <c r="K526" s="15" t="s">
        <v>1364</v>
      </c>
    </row>
    <row r="527" spans="1:11" ht="12" hidden="1" customHeight="1">
      <c r="A527" s="15" t="s">
        <v>64</v>
      </c>
      <c r="B527" s="15" t="s">
        <v>45</v>
      </c>
      <c r="C527" s="15" t="s">
        <v>137</v>
      </c>
      <c r="D527" s="15" t="s">
        <v>20</v>
      </c>
      <c r="E527" s="16">
        <v>513370</v>
      </c>
      <c r="F527" s="15" t="s">
        <v>2933</v>
      </c>
      <c r="G527" s="15" t="s">
        <v>2934</v>
      </c>
      <c r="H527" s="15" t="s">
        <v>2935</v>
      </c>
      <c r="I527" s="16">
        <v>35.960909999999998</v>
      </c>
      <c r="J527" s="16">
        <v>44.97822</v>
      </c>
      <c r="K527" s="15" t="s">
        <v>1364</v>
      </c>
    </row>
    <row r="528" spans="1:11" ht="12" hidden="1" customHeight="1">
      <c r="A528" s="15" t="s">
        <v>64</v>
      </c>
      <c r="B528" s="15" t="s">
        <v>45</v>
      </c>
      <c r="C528" s="15" t="s">
        <v>137</v>
      </c>
      <c r="D528" s="15" t="s">
        <v>20</v>
      </c>
      <c r="E528" s="16">
        <v>513365</v>
      </c>
      <c r="F528" s="15" t="s">
        <v>2936</v>
      </c>
      <c r="G528" s="15" t="s">
        <v>2937</v>
      </c>
      <c r="H528" s="15" t="s">
        <v>2938</v>
      </c>
      <c r="I528" s="16">
        <v>35.927370000000003</v>
      </c>
      <c r="J528" s="16">
        <v>44.963079999999998</v>
      </c>
      <c r="K528" s="15" t="s">
        <v>1364</v>
      </c>
    </row>
    <row r="529" spans="1:11" ht="12" hidden="1" customHeight="1">
      <c r="A529" s="15" t="s">
        <v>64</v>
      </c>
      <c r="B529" s="15" t="s">
        <v>45</v>
      </c>
      <c r="C529" s="15" t="s">
        <v>137</v>
      </c>
      <c r="D529" s="15" t="s">
        <v>20</v>
      </c>
      <c r="E529" s="16">
        <v>513366</v>
      </c>
      <c r="F529" s="15" t="s">
        <v>2939</v>
      </c>
      <c r="G529" s="15" t="s">
        <v>2940</v>
      </c>
      <c r="H529" s="15" t="s">
        <v>2941</v>
      </c>
      <c r="I529" s="16">
        <v>35.723350000000003</v>
      </c>
      <c r="J529" s="16">
        <v>45.137720000000002</v>
      </c>
      <c r="K529" s="15" t="s">
        <v>1364</v>
      </c>
    </row>
    <row r="530" spans="1:11" ht="12" hidden="1" customHeight="1">
      <c r="A530" s="15" t="s">
        <v>64</v>
      </c>
      <c r="B530" s="15" t="s">
        <v>45</v>
      </c>
      <c r="C530" s="15" t="s">
        <v>139</v>
      </c>
      <c r="D530" s="15" t="s">
        <v>15</v>
      </c>
      <c r="E530" s="16">
        <v>513369</v>
      </c>
      <c r="F530" s="15" t="s">
        <v>2942</v>
      </c>
      <c r="G530" s="15" t="s">
        <v>2943</v>
      </c>
      <c r="H530" s="15" t="s">
        <v>2944</v>
      </c>
      <c r="I530" s="16">
        <v>35.302529999999997</v>
      </c>
      <c r="J530" s="16">
        <v>46.033670000000001</v>
      </c>
      <c r="K530" s="15" t="s">
        <v>1364</v>
      </c>
    </row>
    <row r="531" spans="1:11" ht="12" hidden="1" customHeight="1">
      <c r="A531" s="15" t="s">
        <v>64</v>
      </c>
      <c r="B531" s="15" t="s">
        <v>45</v>
      </c>
      <c r="C531" s="15" t="s">
        <v>141</v>
      </c>
      <c r="D531" s="15" t="s">
        <v>14</v>
      </c>
      <c r="E531" s="16">
        <v>513392</v>
      </c>
      <c r="F531" s="15" t="s">
        <v>2945</v>
      </c>
      <c r="G531" s="15" t="s">
        <v>684</v>
      </c>
      <c r="H531" s="15" t="s">
        <v>2499</v>
      </c>
      <c r="I531" s="16">
        <v>34.627459999999999</v>
      </c>
      <c r="J531" s="16">
        <v>45.333849999999998</v>
      </c>
      <c r="K531" s="15" t="s">
        <v>1364</v>
      </c>
    </row>
    <row r="532" spans="1:11" ht="12" hidden="1" customHeight="1">
      <c r="A532" s="15" t="s">
        <v>64</v>
      </c>
      <c r="B532" s="15" t="s">
        <v>45</v>
      </c>
      <c r="C532" s="15" t="s">
        <v>141</v>
      </c>
      <c r="D532" s="15" t="s">
        <v>14</v>
      </c>
      <c r="E532" s="16">
        <v>513387</v>
      </c>
      <c r="F532" s="15" t="s">
        <v>2946</v>
      </c>
      <c r="G532" s="15" t="s">
        <v>2947</v>
      </c>
      <c r="H532" s="15" t="s">
        <v>2948</v>
      </c>
      <c r="I532" s="16">
        <v>34.548380000000002</v>
      </c>
      <c r="J532" s="16">
        <v>45.24671</v>
      </c>
      <c r="K532" s="15" t="s">
        <v>1364</v>
      </c>
    </row>
    <row r="533" spans="1:11" ht="12" hidden="1" customHeight="1">
      <c r="A533" s="15" t="s">
        <v>64</v>
      </c>
      <c r="B533" s="15" t="s">
        <v>45</v>
      </c>
      <c r="C533" s="15" t="s">
        <v>141</v>
      </c>
      <c r="D533" s="15" t="s">
        <v>14</v>
      </c>
      <c r="E533" s="16">
        <v>513393</v>
      </c>
      <c r="F533" s="15" t="s">
        <v>2949</v>
      </c>
      <c r="G533" s="15" t="s">
        <v>2950</v>
      </c>
      <c r="H533" s="15" t="s">
        <v>2909</v>
      </c>
      <c r="I533" s="16">
        <v>34</v>
      </c>
      <c r="J533" s="16">
        <v>45</v>
      </c>
      <c r="K533" s="15" t="s">
        <v>1364</v>
      </c>
    </row>
    <row r="534" spans="1:11" ht="12" hidden="1" customHeight="1">
      <c r="A534" s="15" t="s">
        <v>64</v>
      </c>
      <c r="B534" s="15" t="s">
        <v>45</v>
      </c>
      <c r="C534" s="15" t="s">
        <v>141</v>
      </c>
      <c r="D534" s="15" t="s">
        <v>14</v>
      </c>
      <c r="E534" s="16">
        <v>513388</v>
      </c>
      <c r="F534" s="15" t="s">
        <v>2951</v>
      </c>
      <c r="G534" s="15" t="s">
        <v>2952</v>
      </c>
      <c r="H534" s="15" t="s">
        <v>2953</v>
      </c>
      <c r="I534" s="16">
        <v>34.65587</v>
      </c>
      <c r="J534" s="16">
        <v>45.238900000000001</v>
      </c>
      <c r="K534" s="15" t="s">
        <v>1364</v>
      </c>
    </row>
    <row r="535" spans="1:11" ht="12" hidden="1" customHeight="1">
      <c r="A535" s="15" t="s">
        <v>64</v>
      </c>
      <c r="B535" s="15" t="s">
        <v>45</v>
      </c>
      <c r="C535" s="15" t="s">
        <v>141</v>
      </c>
      <c r="D535" s="15" t="s">
        <v>14</v>
      </c>
      <c r="E535" s="16">
        <v>513394</v>
      </c>
      <c r="F535" s="15" t="s">
        <v>2954</v>
      </c>
      <c r="G535" s="15" t="s">
        <v>2955</v>
      </c>
      <c r="H535" s="15" t="s">
        <v>2956</v>
      </c>
      <c r="I535" s="16">
        <v>34</v>
      </c>
      <c r="J535" s="16">
        <v>45</v>
      </c>
      <c r="K535" s="15" t="s">
        <v>1364</v>
      </c>
    </row>
    <row r="536" spans="1:11" ht="12" hidden="1" customHeight="1">
      <c r="A536" s="15" t="s">
        <v>64</v>
      </c>
      <c r="B536" s="15" t="s">
        <v>45</v>
      </c>
      <c r="C536" s="15" t="s">
        <v>141</v>
      </c>
      <c r="D536" s="15" t="s">
        <v>14</v>
      </c>
      <c r="E536" s="16">
        <v>513390</v>
      </c>
      <c r="F536" s="15" t="s">
        <v>2957</v>
      </c>
      <c r="G536" s="15" t="s">
        <v>2958</v>
      </c>
      <c r="H536" s="15" t="s">
        <v>2959</v>
      </c>
      <c r="I536" s="16">
        <v>34.544193</v>
      </c>
      <c r="J536" s="16">
        <v>45.390721999999997</v>
      </c>
      <c r="K536" s="20" t="s">
        <v>2774</v>
      </c>
    </row>
    <row r="537" spans="1:11" ht="12" hidden="1" customHeight="1">
      <c r="A537" s="15" t="s">
        <v>64</v>
      </c>
      <c r="B537" s="15" t="s">
        <v>45</v>
      </c>
      <c r="C537" s="15" t="s">
        <v>141</v>
      </c>
      <c r="D537" s="15" t="s">
        <v>14</v>
      </c>
      <c r="E537" s="16">
        <v>513405</v>
      </c>
      <c r="F537" s="15" t="s">
        <v>2960</v>
      </c>
      <c r="G537" s="15" t="s">
        <v>2961</v>
      </c>
      <c r="H537" s="15" t="s">
        <v>2962</v>
      </c>
      <c r="I537" s="16">
        <v>34.626179999999998</v>
      </c>
      <c r="J537" s="16">
        <v>45.325360000000003</v>
      </c>
      <c r="K537" s="15" t="s">
        <v>1364</v>
      </c>
    </row>
    <row r="538" spans="1:11" ht="12" hidden="1" customHeight="1">
      <c r="A538" s="15" t="s">
        <v>64</v>
      </c>
      <c r="B538" s="15" t="s">
        <v>45</v>
      </c>
      <c r="C538" s="15" t="s">
        <v>141</v>
      </c>
      <c r="D538" s="15" t="s">
        <v>14</v>
      </c>
      <c r="E538" s="16">
        <v>513391</v>
      </c>
      <c r="F538" s="15" t="s">
        <v>2963</v>
      </c>
      <c r="G538" s="15" t="s">
        <v>2964</v>
      </c>
      <c r="H538" s="15" t="s">
        <v>2965</v>
      </c>
      <c r="I538" s="16">
        <v>34</v>
      </c>
      <c r="J538" s="16">
        <v>45</v>
      </c>
      <c r="K538" s="15" t="s">
        <v>1364</v>
      </c>
    </row>
    <row r="539" spans="1:11" ht="12" hidden="1" customHeight="1">
      <c r="A539" s="15" t="s">
        <v>64</v>
      </c>
      <c r="B539" s="15" t="s">
        <v>45</v>
      </c>
      <c r="C539" s="15" t="s">
        <v>145</v>
      </c>
      <c r="D539" s="15" t="s">
        <v>21</v>
      </c>
      <c r="E539" s="16">
        <v>513371</v>
      </c>
      <c r="F539" s="15" t="s">
        <v>2966</v>
      </c>
      <c r="G539" s="15" t="s">
        <v>2967</v>
      </c>
      <c r="H539" s="15" t="s">
        <v>2968</v>
      </c>
      <c r="I539" s="16">
        <v>36.186880000000002</v>
      </c>
      <c r="J539" s="16">
        <v>45.124450000000003</v>
      </c>
      <c r="K539" s="15" t="s">
        <v>1364</v>
      </c>
    </row>
    <row r="540" spans="1:11" ht="12" hidden="1" customHeight="1">
      <c r="A540" s="15" t="s">
        <v>64</v>
      </c>
      <c r="B540" s="15" t="s">
        <v>45</v>
      </c>
      <c r="C540" s="15" t="s">
        <v>145</v>
      </c>
      <c r="D540" s="15" t="s">
        <v>21</v>
      </c>
      <c r="E540" s="16">
        <v>513364</v>
      </c>
      <c r="F540" s="15" t="s">
        <v>2969</v>
      </c>
      <c r="G540" s="15" t="s">
        <v>2970</v>
      </c>
      <c r="H540" s="15" t="s">
        <v>2971</v>
      </c>
      <c r="I540" s="16">
        <v>36.183990000000001</v>
      </c>
      <c r="J540" s="16">
        <v>45.120249999999999</v>
      </c>
      <c r="K540" s="15" t="s">
        <v>1364</v>
      </c>
    </row>
    <row r="541" spans="1:11" ht="12" hidden="1" customHeight="1">
      <c r="A541" s="15" t="s">
        <v>64</v>
      </c>
      <c r="B541" s="15" t="s">
        <v>45</v>
      </c>
      <c r="C541" s="15" t="s">
        <v>147</v>
      </c>
      <c r="D541" s="15" t="s">
        <v>22</v>
      </c>
      <c r="E541" s="16">
        <v>513399</v>
      </c>
      <c r="F541" s="15" t="s">
        <v>2972</v>
      </c>
      <c r="G541" s="15" t="s">
        <v>2973</v>
      </c>
      <c r="H541" s="15" t="s">
        <v>2974</v>
      </c>
      <c r="I541" s="16">
        <v>36.240360000000003</v>
      </c>
      <c r="J541" s="16">
        <v>44.771149999999999</v>
      </c>
      <c r="K541" s="15" t="s">
        <v>1364</v>
      </c>
    </row>
    <row r="542" spans="1:11" ht="12" hidden="1" customHeight="1">
      <c r="A542" s="15" t="s">
        <v>64</v>
      </c>
      <c r="B542" s="15" t="s">
        <v>45</v>
      </c>
      <c r="C542" s="15" t="s">
        <v>147</v>
      </c>
      <c r="D542" s="15" t="s">
        <v>22</v>
      </c>
      <c r="E542" s="16">
        <v>513381</v>
      </c>
      <c r="F542" s="15" t="s">
        <v>2975</v>
      </c>
      <c r="G542" s="15" t="s">
        <v>570</v>
      </c>
      <c r="H542" s="15" t="s">
        <v>2976</v>
      </c>
      <c r="I542" s="16">
        <v>36.208030000000001</v>
      </c>
      <c r="J542" s="16">
        <v>44.826689999999999</v>
      </c>
      <c r="K542" s="15" t="s">
        <v>1364</v>
      </c>
    </row>
    <row r="543" spans="1:11" ht="12" hidden="1" customHeight="1">
      <c r="A543" s="15" t="s">
        <v>64</v>
      </c>
      <c r="B543" s="15" t="s">
        <v>45</v>
      </c>
      <c r="C543" s="15" t="s">
        <v>147</v>
      </c>
      <c r="D543" s="15" t="s">
        <v>22</v>
      </c>
      <c r="E543" s="16">
        <v>513398</v>
      </c>
      <c r="F543" s="15" t="s">
        <v>2977</v>
      </c>
      <c r="G543" s="15" t="s">
        <v>2978</v>
      </c>
      <c r="H543" s="15" t="s">
        <v>2490</v>
      </c>
      <c r="I543" s="16">
        <v>36.22587</v>
      </c>
      <c r="J543" s="16">
        <v>44.799579999999999</v>
      </c>
      <c r="K543" s="15" t="s">
        <v>1364</v>
      </c>
    </row>
    <row r="544" spans="1:11" ht="12" hidden="1" customHeight="1">
      <c r="A544" s="15" t="s">
        <v>64</v>
      </c>
      <c r="B544" s="15" t="s">
        <v>45</v>
      </c>
      <c r="C544" s="15" t="s">
        <v>147</v>
      </c>
      <c r="D544" s="15" t="s">
        <v>22</v>
      </c>
      <c r="E544" s="16">
        <v>513396</v>
      </c>
      <c r="F544" s="15" t="s">
        <v>2979</v>
      </c>
      <c r="G544" s="15" t="s">
        <v>2980</v>
      </c>
      <c r="H544" s="15" t="s">
        <v>2981</v>
      </c>
      <c r="I544" s="16">
        <v>36.240369999999999</v>
      </c>
      <c r="J544" s="16">
        <v>44.771149999999999</v>
      </c>
      <c r="K544" s="15" t="s">
        <v>1364</v>
      </c>
    </row>
    <row r="545" spans="1:11" ht="12" hidden="1" customHeight="1">
      <c r="A545" s="15" t="s">
        <v>64</v>
      </c>
      <c r="B545" s="15" t="s">
        <v>45</v>
      </c>
      <c r="C545" s="15" t="s">
        <v>147</v>
      </c>
      <c r="D545" s="15" t="s">
        <v>22</v>
      </c>
      <c r="E545" s="16">
        <v>513397</v>
      </c>
      <c r="F545" s="15" t="s">
        <v>2982</v>
      </c>
      <c r="G545" s="15" t="s">
        <v>2983</v>
      </c>
      <c r="H545" s="15" t="s">
        <v>2984</v>
      </c>
      <c r="I545" s="16">
        <v>36.232419999999998</v>
      </c>
      <c r="J545" s="16">
        <v>44.802390000000003</v>
      </c>
      <c r="K545" s="15" t="s">
        <v>1364</v>
      </c>
    </row>
    <row r="546" spans="1:11" ht="12" hidden="1" customHeight="1">
      <c r="A546" s="15" t="s">
        <v>64</v>
      </c>
      <c r="B546" s="15" t="s">
        <v>45</v>
      </c>
      <c r="C546" s="15" t="s">
        <v>149</v>
      </c>
      <c r="D546" s="15" t="s">
        <v>18</v>
      </c>
      <c r="E546" s="18"/>
      <c r="F546" s="15" t="s">
        <v>2985</v>
      </c>
      <c r="G546" s="15" t="s">
        <v>2986</v>
      </c>
      <c r="H546" s="15" t="s">
        <v>2987</v>
      </c>
      <c r="I546" s="16">
        <v>35.636699999999998</v>
      </c>
      <c r="J546" s="16">
        <v>45.515599999999999</v>
      </c>
      <c r="K546" s="20" t="s">
        <v>2774</v>
      </c>
    </row>
    <row r="547" spans="1:11" ht="12" hidden="1" customHeight="1">
      <c r="A547" s="15" t="s">
        <v>64</v>
      </c>
      <c r="B547" s="15" t="s">
        <v>45</v>
      </c>
      <c r="C547" s="15" t="s">
        <v>152</v>
      </c>
      <c r="D547" s="15" t="s">
        <v>150</v>
      </c>
      <c r="E547" s="16">
        <v>513401</v>
      </c>
      <c r="F547" s="15" t="s">
        <v>2988</v>
      </c>
      <c r="G547" s="15" t="s">
        <v>2989</v>
      </c>
      <c r="H547" s="15" t="s">
        <v>2990</v>
      </c>
      <c r="I547" s="16">
        <v>35.55977</v>
      </c>
      <c r="J547" s="16">
        <v>45.35857</v>
      </c>
      <c r="K547" s="15" t="s">
        <v>1364</v>
      </c>
    </row>
    <row r="548" spans="1:11" ht="12" hidden="1" customHeight="1">
      <c r="A548" s="15" t="s">
        <v>64</v>
      </c>
      <c r="B548" s="15" t="s">
        <v>45</v>
      </c>
      <c r="C548" s="15" t="s">
        <v>152</v>
      </c>
      <c r="D548" s="15" t="s">
        <v>150</v>
      </c>
      <c r="E548" s="16">
        <v>513385</v>
      </c>
      <c r="F548" s="15" t="s">
        <v>2991</v>
      </c>
      <c r="G548" s="15" t="s">
        <v>2992</v>
      </c>
      <c r="H548" s="15" t="s">
        <v>2993</v>
      </c>
      <c r="I548" s="16">
        <v>35.524709999999999</v>
      </c>
      <c r="J548" s="16">
        <v>45.407580000000003</v>
      </c>
      <c r="K548" s="15" t="s">
        <v>1364</v>
      </c>
    </row>
    <row r="549" spans="1:11" ht="12" hidden="1" customHeight="1">
      <c r="A549" s="15" t="s">
        <v>64</v>
      </c>
      <c r="B549" s="15" t="s">
        <v>45</v>
      </c>
      <c r="C549" s="15" t="s">
        <v>152</v>
      </c>
      <c r="D549" s="15" t="s">
        <v>150</v>
      </c>
      <c r="E549" s="16">
        <v>513400</v>
      </c>
      <c r="F549" s="15" t="s">
        <v>2994</v>
      </c>
      <c r="G549" s="15" t="s">
        <v>2995</v>
      </c>
      <c r="H549" s="15" t="s">
        <v>2996</v>
      </c>
      <c r="I549" s="16">
        <v>35.54889</v>
      </c>
      <c r="J549" s="16">
        <v>45.37077</v>
      </c>
      <c r="K549" s="15" t="s">
        <v>1364</v>
      </c>
    </row>
    <row r="550" spans="1:11" ht="12" hidden="1" customHeight="1">
      <c r="A550" s="15" t="s">
        <v>64</v>
      </c>
      <c r="B550" s="15" t="s">
        <v>45</v>
      </c>
      <c r="C550" s="15" t="s">
        <v>152</v>
      </c>
      <c r="D550" s="15" t="s">
        <v>150</v>
      </c>
      <c r="E550" s="16">
        <v>513384</v>
      </c>
      <c r="F550" s="15" t="s">
        <v>2997</v>
      </c>
      <c r="G550" s="15" t="s">
        <v>2998</v>
      </c>
      <c r="H550" s="15" t="s">
        <v>2999</v>
      </c>
      <c r="I550" s="16">
        <v>35.534709999999997</v>
      </c>
      <c r="J550" s="16">
        <v>45.417580000000001</v>
      </c>
      <c r="K550" s="15" t="s">
        <v>1364</v>
      </c>
    </row>
    <row r="551" spans="1:11" ht="12" hidden="1" customHeight="1">
      <c r="A551" s="15" t="s">
        <v>64</v>
      </c>
      <c r="B551" s="15" t="s">
        <v>45</v>
      </c>
      <c r="C551" s="15" t="s">
        <v>152</v>
      </c>
      <c r="D551" s="15" t="s">
        <v>150</v>
      </c>
      <c r="E551" s="16">
        <v>513402</v>
      </c>
      <c r="F551" s="15" t="s">
        <v>3000</v>
      </c>
      <c r="G551" s="15" t="s">
        <v>3001</v>
      </c>
      <c r="H551" s="15" t="s">
        <v>3002</v>
      </c>
      <c r="I551" s="16">
        <v>35.585639999999998</v>
      </c>
      <c r="J551" s="16">
        <v>45.391240000000003</v>
      </c>
      <c r="K551" s="15" t="s">
        <v>1364</v>
      </c>
    </row>
    <row r="552" spans="1:11" ht="12" hidden="1" customHeight="1">
      <c r="A552" s="15" t="s">
        <v>64</v>
      </c>
      <c r="B552" s="15" t="s">
        <v>45</v>
      </c>
      <c r="C552" s="15" t="s">
        <v>152</v>
      </c>
      <c r="D552" s="15" t="s">
        <v>150</v>
      </c>
      <c r="E552" s="16">
        <v>513386</v>
      </c>
      <c r="F552" s="15" t="s">
        <v>3003</v>
      </c>
      <c r="G552" s="15" t="s">
        <v>3004</v>
      </c>
      <c r="H552" s="15" t="s">
        <v>3005</v>
      </c>
      <c r="I552" s="16">
        <v>35.593290000000003</v>
      </c>
      <c r="J552" s="16">
        <v>45.351239999999997</v>
      </c>
      <c r="K552" s="15" t="s">
        <v>1364</v>
      </c>
    </row>
    <row r="553" spans="1:11" ht="12" hidden="1" customHeight="1">
      <c r="A553" s="15" t="s">
        <v>64</v>
      </c>
      <c r="B553" s="15" t="s">
        <v>45</v>
      </c>
      <c r="C553" s="15" t="s">
        <v>152</v>
      </c>
      <c r="D553" s="15" t="s">
        <v>150</v>
      </c>
      <c r="E553" s="16">
        <v>513383</v>
      </c>
      <c r="F553" s="15" t="s">
        <v>3006</v>
      </c>
      <c r="G553" s="15" t="s">
        <v>3007</v>
      </c>
      <c r="H553" s="15" t="s">
        <v>3008</v>
      </c>
      <c r="I553" s="16">
        <v>35.534950000000002</v>
      </c>
      <c r="J553" s="16">
        <v>45.41422</v>
      </c>
      <c r="K553" s="15" t="s">
        <v>1364</v>
      </c>
    </row>
    <row r="554" spans="1:11" ht="12" hidden="1" customHeight="1">
      <c r="A554" s="15" t="s">
        <v>64</v>
      </c>
      <c r="B554" s="15" t="s">
        <v>45</v>
      </c>
      <c r="C554" s="15" t="s">
        <v>152</v>
      </c>
      <c r="D554" s="15" t="s">
        <v>150</v>
      </c>
      <c r="E554" s="16">
        <v>513404</v>
      </c>
      <c r="F554" s="15" t="s">
        <v>3009</v>
      </c>
      <c r="G554" s="15" t="s">
        <v>3010</v>
      </c>
      <c r="H554" s="15" t="s">
        <v>3011</v>
      </c>
      <c r="I554" s="16">
        <v>35.588760000000001</v>
      </c>
      <c r="J554" s="16">
        <v>45.430779999999999</v>
      </c>
      <c r="K554" s="15" t="s">
        <v>1364</v>
      </c>
    </row>
    <row r="555" spans="1:11" ht="12" hidden="1" customHeight="1">
      <c r="A555" s="15" t="s">
        <v>64</v>
      </c>
      <c r="B555" s="15" t="s">
        <v>45</v>
      </c>
      <c r="C555" s="15" t="s">
        <v>152</v>
      </c>
      <c r="D555" s="15" t="s">
        <v>150</v>
      </c>
      <c r="E555" s="16">
        <v>513382</v>
      </c>
      <c r="F555" s="15" t="s">
        <v>3012</v>
      </c>
      <c r="G555" s="15" t="s">
        <v>3013</v>
      </c>
      <c r="H555" s="15" t="s">
        <v>3014</v>
      </c>
      <c r="I555" s="16">
        <v>35.608350000000002</v>
      </c>
      <c r="J555" s="16">
        <v>45.34328</v>
      </c>
      <c r="K555" s="15" t="s">
        <v>1364</v>
      </c>
    </row>
    <row r="556" spans="1:11" ht="12" hidden="1" customHeight="1">
      <c r="A556" s="15" t="s">
        <v>64</v>
      </c>
      <c r="B556" s="15" t="s">
        <v>45</v>
      </c>
      <c r="C556" s="15" t="s">
        <v>152</v>
      </c>
      <c r="D556" s="15" t="s">
        <v>150</v>
      </c>
      <c r="E556" s="16">
        <v>513403</v>
      </c>
      <c r="F556" s="15" t="s">
        <v>3015</v>
      </c>
      <c r="G556" s="15" t="s">
        <v>3016</v>
      </c>
      <c r="H556" s="15" t="s">
        <v>3017</v>
      </c>
      <c r="I556" s="16">
        <v>35.56568</v>
      </c>
      <c r="J556" s="16">
        <v>45.380110000000002</v>
      </c>
      <c r="K556" s="15" t="s">
        <v>1364</v>
      </c>
    </row>
    <row r="557" spans="1:11" ht="12" hidden="1" customHeight="1">
      <c r="A557" s="15" t="s">
        <v>65</v>
      </c>
      <c r="B557" s="15" t="s">
        <v>8</v>
      </c>
      <c r="C557" s="15" t="s">
        <v>206</v>
      </c>
      <c r="D557" s="15" t="s">
        <v>3018</v>
      </c>
      <c r="E557" s="16">
        <v>906315</v>
      </c>
      <c r="F557" s="15" t="s">
        <v>3019</v>
      </c>
      <c r="G557" s="15" t="s">
        <v>3020</v>
      </c>
      <c r="H557" s="15" t="s">
        <v>3021</v>
      </c>
      <c r="I557" s="16">
        <v>30.969752</v>
      </c>
      <c r="J557" s="16">
        <v>47.003003999999997</v>
      </c>
      <c r="K557" s="17" t="s">
        <v>1262</v>
      </c>
    </row>
    <row r="558" spans="1:11" ht="12" hidden="1" customHeight="1">
      <c r="A558" s="15" t="s">
        <v>65</v>
      </c>
      <c r="B558" s="15" t="s">
        <v>8</v>
      </c>
      <c r="C558" s="15" t="s">
        <v>211</v>
      </c>
      <c r="D558" s="15" t="s">
        <v>3022</v>
      </c>
      <c r="E558" s="16">
        <v>906304</v>
      </c>
      <c r="F558" s="15" t="s">
        <v>3023</v>
      </c>
      <c r="G558" s="15" t="s">
        <v>3024</v>
      </c>
      <c r="H558" s="15" t="s">
        <v>2651</v>
      </c>
      <c r="I558" s="16">
        <v>31.723845000000001</v>
      </c>
      <c r="J558" s="16">
        <v>46.111139000000001</v>
      </c>
      <c r="K558" s="15" t="s">
        <v>1364</v>
      </c>
    </row>
    <row r="559" spans="1:11" ht="12" hidden="1" customHeight="1">
      <c r="A559" s="15" t="s">
        <v>65</v>
      </c>
      <c r="B559" s="15" t="s">
        <v>8</v>
      </c>
      <c r="C559" s="15" t="s">
        <v>214</v>
      </c>
      <c r="D559" s="15" t="s">
        <v>3025</v>
      </c>
      <c r="E559" s="16">
        <v>906299</v>
      </c>
      <c r="F559" s="15" t="s">
        <v>3026</v>
      </c>
      <c r="G559" s="15" t="s">
        <v>3027</v>
      </c>
      <c r="H559" s="15" t="s">
        <v>3028</v>
      </c>
      <c r="I559" s="16">
        <v>31.402732</v>
      </c>
      <c r="J559" s="16">
        <v>46.168449000000003</v>
      </c>
      <c r="K559" s="15" t="s">
        <v>1364</v>
      </c>
    </row>
    <row r="560" spans="1:11" ht="12" hidden="1" customHeight="1">
      <c r="A560" s="15" t="s">
        <v>65</v>
      </c>
      <c r="B560" s="15" t="s">
        <v>8</v>
      </c>
      <c r="C560" s="15" t="s">
        <v>214</v>
      </c>
      <c r="D560" s="15" t="s">
        <v>3025</v>
      </c>
      <c r="E560" s="16">
        <v>906314</v>
      </c>
      <c r="F560" s="15" t="s">
        <v>3029</v>
      </c>
      <c r="G560" s="15" t="s">
        <v>3030</v>
      </c>
      <c r="H560" s="15" t="s">
        <v>3031</v>
      </c>
      <c r="I560" s="16">
        <v>31.3</v>
      </c>
      <c r="J560" s="16">
        <v>46.25</v>
      </c>
      <c r="K560" s="15" t="s">
        <v>1364</v>
      </c>
    </row>
    <row r="561" spans="1:11" ht="12" hidden="1" customHeight="1">
      <c r="A561" s="15" t="s">
        <v>65</v>
      </c>
      <c r="B561" s="15" t="s">
        <v>8</v>
      </c>
      <c r="C561" s="15" t="s">
        <v>208</v>
      </c>
      <c r="D561" s="15" t="s">
        <v>36</v>
      </c>
      <c r="E561" s="16">
        <v>906298</v>
      </c>
      <c r="F561" s="15" t="s">
        <v>3032</v>
      </c>
      <c r="G561" s="15" t="s">
        <v>3033</v>
      </c>
      <c r="H561" s="15" t="s">
        <v>3034</v>
      </c>
      <c r="I561" s="16">
        <v>31.039024999999999</v>
      </c>
      <c r="J561" s="16">
        <v>46.155579000000003</v>
      </c>
      <c r="K561" s="15" t="s">
        <v>1364</v>
      </c>
    </row>
    <row r="562" spans="1:11" ht="12" hidden="1" customHeight="1">
      <c r="A562" s="15" t="s">
        <v>65</v>
      </c>
      <c r="B562" s="15" t="s">
        <v>8</v>
      </c>
      <c r="C562" s="15" t="s">
        <v>208</v>
      </c>
      <c r="D562" s="15" t="s">
        <v>36</v>
      </c>
      <c r="E562" s="16">
        <v>906296</v>
      </c>
      <c r="F562" s="15" t="s">
        <v>3035</v>
      </c>
      <c r="G562" s="15" t="s">
        <v>3036</v>
      </c>
      <c r="H562" s="15" t="s">
        <v>3037</v>
      </c>
      <c r="I562" s="16">
        <v>31.12304</v>
      </c>
      <c r="J562" s="16">
        <v>46.235472000000001</v>
      </c>
      <c r="K562" s="15" t="s">
        <v>1364</v>
      </c>
    </row>
    <row r="563" spans="1:11" ht="12" hidden="1" customHeight="1">
      <c r="A563" s="15" t="s">
        <v>65</v>
      </c>
      <c r="B563" s="15" t="s">
        <v>8</v>
      </c>
      <c r="C563" s="15" t="s">
        <v>208</v>
      </c>
      <c r="D563" s="15" t="s">
        <v>36</v>
      </c>
      <c r="E563" s="16">
        <v>906316</v>
      </c>
      <c r="F563" s="15" t="s">
        <v>3038</v>
      </c>
      <c r="G563" s="15" t="s">
        <v>3039</v>
      </c>
      <c r="H563" s="15" t="s">
        <v>3040</v>
      </c>
      <c r="I563" s="16">
        <v>31.155000000000001</v>
      </c>
      <c r="J563" s="16">
        <v>46.245555000000003</v>
      </c>
      <c r="K563" s="15" t="s">
        <v>1364</v>
      </c>
    </row>
    <row r="564" spans="1:11" ht="12" hidden="1" customHeight="1">
      <c r="A564" s="15" t="s">
        <v>65</v>
      </c>
      <c r="B564" s="15" t="s">
        <v>8</v>
      </c>
      <c r="C564" s="15" t="s">
        <v>208</v>
      </c>
      <c r="D564" s="15" t="s">
        <v>36</v>
      </c>
      <c r="E564" s="16">
        <v>906300</v>
      </c>
      <c r="F564" s="15" t="s">
        <v>3041</v>
      </c>
      <c r="G564" s="15" t="s">
        <v>3042</v>
      </c>
      <c r="H564" s="15" t="s">
        <v>3043</v>
      </c>
      <c r="I564" s="16">
        <v>31.039024999999999</v>
      </c>
      <c r="J564" s="16">
        <v>46.155579000000003</v>
      </c>
      <c r="K564" s="15" t="s">
        <v>1364</v>
      </c>
    </row>
    <row r="565" spans="1:11" ht="12" hidden="1" customHeight="1">
      <c r="A565" s="15" t="s">
        <v>65</v>
      </c>
      <c r="B565" s="15" t="s">
        <v>8</v>
      </c>
      <c r="C565" s="15" t="s">
        <v>208</v>
      </c>
      <c r="D565" s="15" t="s">
        <v>36</v>
      </c>
      <c r="E565" s="16">
        <v>906305</v>
      </c>
      <c r="F565" s="15" t="s">
        <v>3044</v>
      </c>
      <c r="G565" s="15" t="s">
        <v>427</v>
      </c>
      <c r="H565" s="15" t="s">
        <v>3045</v>
      </c>
      <c r="I565" s="16">
        <v>31.038892000000001</v>
      </c>
      <c r="J565" s="16">
        <v>46.244545000000002</v>
      </c>
      <c r="K565" s="15" t="s">
        <v>1364</v>
      </c>
    </row>
    <row r="566" spans="1:11" ht="12" hidden="1" customHeight="1">
      <c r="A566" s="15" t="s">
        <v>65</v>
      </c>
      <c r="B566" s="15" t="s">
        <v>8</v>
      </c>
      <c r="C566" s="15" t="s">
        <v>208</v>
      </c>
      <c r="D566" s="15" t="s">
        <v>36</v>
      </c>
      <c r="E566" s="16">
        <v>906301</v>
      </c>
      <c r="F566" s="15" t="s">
        <v>3046</v>
      </c>
      <c r="G566" s="15" t="s">
        <v>3047</v>
      </c>
      <c r="H566" s="15" t="s">
        <v>3048</v>
      </c>
      <c r="I566" s="16">
        <v>31.049230000000001</v>
      </c>
      <c r="J566" s="16">
        <v>46.243642000000001</v>
      </c>
      <c r="K566" s="15" t="s">
        <v>1364</v>
      </c>
    </row>
    <row r="567" spans="1:11" ht="12" hidden="1" customHeight="1">
      <c r="A567" s="15" t="s">
        <v>65</v>
      </c>
      <c r="B567" s="15" t="s">
        <v>8</v>
      </c>
      <c r="C567" s="15" t="s">
        <v>208</v>
      </c>
      <c r="D567" s="15" t="s">
        <v>36</v>
      </c>
      <c r="E567" s="16">
        <v>906306</v>
      </c>
      <c r="F567" s="15" t="s">
        <v>3049</v>
      </c>
      <c r="G567" s="15" t="s">
        <v>3050</v>
      </c>
      <c r="H567" s="15" t="s">
        <v>3051</v>
      </c>
      <c r="I567" s="16">
        <v>31.044695000000001</v>
      </c>
      <c r="J567" s="16">
        <v>46.250329999999998</v>
      </c>
      <c r="K567" s="15" t="s">
        <v>1364</v>
      </c>
    </row>
    <row r="568" spans="1:11" ht="12" hidden="1" customHeight="1">
      <c r="A568" s="15" t="s">
        <v>65</v>
      </c>
      <c r="B568" s="15" t="s">
        <v>8</v>
      </c>
      <c r="C568" s="15" t="s">
        <v>208</v>
      </c>
      <c r="D568" s="15" t="s">
        <v>36</v>
      </c>
      <c r="E568" s="16">
        <v>906317</v>
      </c>
      <c r="F568" s="15" t="s">
        <v>3052</v>
      </c>
      <c r="G568" s="15" t="s">
        <v>3053</v>
      </c>
      <c r="H568" s="15" t="s">
        <v>3054</v>
      </c>
      <c r="I568" s="16">
        <v>31.052970999999999</v>
      </c>
      <c r="J568" s="16">
        <v>46.276511999999997</v>
      </c>
      <c r="K568" s="15" t="s">
        <v>1364</v>
      </c>
    </row>
    <row r="569" spans="1:11" ht="12" hidden="1" customHeight="1">
      <c r="A569" s="15" t="s">
        <v>65</v>
      </c>
      <c r="B569" s="15" t="s">
        <v>8</v>
      </c>
      <c r="C569" s="15" t="s">
        <v>208</v>
      </c>
      <c r="D569" s="15" t="s">
        <v>36</v>
      </c>
      <c r="E569" s="16">
        <v>906308</v>
      </c>
      <c r="F569" s="15" t="s">
        <v>3055</v>
      </c>
      <c r="G569" s="15" t="s">
        <v>3056</v>
      </c>
      <c r="H569" s="15" t="s">
        <v>3057</v>
      </c>
      <c r="I569" s="16">
        <v>31.047364000000002</v>
      </c>
      <c r="J569" s="16">
        <v>46.273626</v>
      </c>
      <c r="K569" s="15" t="s">
        <v>1364</v>
      </c>
    </row>
    <row r="570" spans="1:11" ht="12" hidden="1" customHeight="1">
      <c r="A570" s="15" t="s">
        <v>65</v>
      </c>
      <c r="B570" s="15" t="s">
        <v>8</v>
      </c>
      <c r="C570" s="15" t="s">
        <v>208</v>
      </c>
      <c r="D570" s="15" t="s">
        <v>36</v>
      </c>
      <c r="E570" s="16">
        <v>906309</v>
      </c>
      <c r="F570" s="15" t="s">
        <v>3058</v>
      </c>
      <c r="G570" s="15" t="s">
        <v>3059</v>
      </c>
      <c r="H570" s="15" t="s">
        <v>3060</v>
      </c>
      <c r="I570" s="16">
        <v>31.344850000000001</v>
      </c>
      <c r="J570" s="16">
        <v>46.740754000000003</v>
      </c>
      <c r="K570" s="15" t="s">
        <v>1364</v>
      </c>
    </row>
    <row r="571" spans="1:11" ht="12" hidden="1" customHeight="1">
      <c r="A571" s="15" t="s">
        <v>65</v>
      </c>
      <c r="B571" s="15" t="s">
        <v>8</v>
      </c>
      <c r="C571" s="15" t="s">
        <v>208</v>
      </c>
      <c r="D571" s="15" t="s">
        <v>36</v>
      </c>
      <c r="E571" s="16">
        <v>906307</v>
      </c>
      <c r="F571" s="15" t="s">
        <v>3061</v>
      </c>
      <c r="G571" s="15" t="s">
        <v>3062</v>
      </c>
      <c r="H571" s="15" t="s">
        <v>2706</v>
      </c>
      <c r="I571" s="16">
        <v>31.063855</v>
      </c>
      <c r="J571" s="16">
        <v>46.278207999999999</v>
      </c>
      <c r="K571" s="15" t="s">
        <v>1364</v>
      </c>
    </row>
    <row r="572" spans="1:11" ht="12" hidden="1" customHeight="1">
      <c r="A572" s="15" t="s">
        <v>65</v>
      </c>
      <c r="B572" s="15" t="s">
        <v>8</v>
      </c>
      <c r="C572" s="15" t="s">
        <v>208</v>
      </c>
      <c r="D572" s="15" t="s">
        <v>36</v>
      </c>
      <c r="E572" s="16">
        <v>906302</v>
      </c>
      <c r="F572" s="15" t="s">
        <v>3063</v>
      </c>
      <c r="G572" s="15" t="s">
        <v>3064</v>
      </c>
      <c r="H572" s="15" t="s">
        <v>3065</v>
      </c>
      <c r="I572" s="16">
        <v>31.007608000000001</v>
      </c>
      <c r="J572" s="16">
        <v>46.258642999999999</v>
      </c>
      <c r="K572" s="15" t="s">
        <v>1364</v>
      </c>
    </row>
    <row r="573" spans="1:11" ht="12" hidden="1" customHeight="1">
      <c r="A573" s="15" t="s">
        <v>65</v>
      </c>
      <c r="B573" s="15" t="s">
        <v>8</v>
      </c>
      <c r="C573" s="15" t="s">
        <v>208</v>
      </c>
      <c r="D573" s="15" t="s">
        <v>36</v>
      </c>
      <c r="E573" s="16">
        <v>906312</v>
      </c>
      <c r="F573" s="15" t="s">
        <v>3066</v>
      </c>
      <c r="G573" s="15" t="s">
        <v>3067</v>
      </c>
      <c r="H573" s="15" t="s">
        <v>3068</v>
      </c>
      <c r="I573" s="16">
        <v>31.132010999999999</v>
      </c>
      <c r="J573" s="16">
        <v>46.434111000000001</v>
      </c>
      <c r="K573" s="15" t="s">
        <v>1364</v>
      </c>
    </row>
    <row r="574" spans="1:11" ht="12" hidden="1" customHeight="1">
      <c r="A574" s="15" t="s">
        <v>65</v>
      </c>
      <c r="B574" s="15" t="s">
        <v>8</v>
      </c>
      <c r="C574" s="15" t="s">
        <v>208</v>
      </c>
      <c r="D574" s="15" t="s">
        <v>36</v>
      </c>
      <c r="E574" s="16">
        <v>906313</v>
      </c>
      <c r="F574" s="15" t="s">
        <v>3069</v>
      </c>
      <c r="G574" s="15" t="s">
        <v>3070</v>
      </c>
      <c r="H574" s="15" t="s">
        <v>3071</v>
      </c>
      <c r="I574" s="16">
        <v>31.134392999999999</v>
      </c>
      <c r="J574" s="16">
        <v>46.437888999999998</v>
      </c>
      <c r="K574" s="15" t="s">
        <v>1364</v>
      </c>
    </row>
    <row r="575" spans="1:11" ht="12" hidden="1" customHeight="1">
      <c r="A575" s="15" t="s">
        <v>65</v>
      </c>
      <c r="B575" s="15" t="s">
        <v>8</v>
      </c>
      <c r="C575" s="15" t="s">
        <v>217</v>
      </c>
      <c r="D575" s="15" t="s">
        <v>215</v>
      </c>
      <c r="E575" s="16">
        <v>906303</v>
      </c>
      <c r="F575" s="15" t="s">
        <v>3072</v>
      </c>
      <c r="G575" s="15" t="s">
        <v>3073</v>
      </c>
      <c r="H575" s="15" t="s">
        <v>3074</v>
      </c>
      <c r="I575" s="16">
        <v>30.958279999999998</v>
      </c>
      <c r="J575" s="16">
        <v>46.357126000000001</v>
      </c>
      <c r="K575" s="15" t="s">
        <v>1364</v>
      </c>
    </row>
    <row r="576" spans="1:11" ht="12" hidden="1" customHeight="1">
      <c r="A576" s="15" t="s">
        <v>65</v>
      </c>
      <c r="B576" s="15" t="s">
        <v>8</v>
      </c>
      <c r="C576" s="15" t="s">
        <v>217</v>
      </c>
      <c r="D576" s="15" t="s">
        <v>215</v>
      </c>
      <c r="E576" s="16">
        <v>906311</v>
      </c>
      <c r="F576" s="15" t="s">
        <v>3075</v>
      </c>
      <c r="G576" s="15" t="s">
        <v>3076</v>
      </c>
      <c r="H576" s="15" t="s">
        <v>3077</v>
      </c>
      <c r="I576" s="16">
        <v>30.9589</v>
      </c>
      <c r="J576" s="16">
        <v>46.356599000000003</v>
      </c>
      <c r="K576" s="15" t="s">
        <v>1364</v>
      </c>
    </row>
    <row r="577" spans="1:11" ht="12" hidden="1" customHeight="1">
      <c r="A577" s="15" t="s">
        <v>65</v>
      </c>
      <c r="B577" s="15" t="s">
        <v>8</v>
      </c>
      <c r="C577" s="15" t="s">
        <v>217</v>
      </c>
      <c r="D577" s="15" t="s">
        <v>215</v>
      </c>
      <c r="E577" s="16">
        <v>906297</v>
      </c>
      <c r="F577" s="15" t="s">
        <v>3078</v>
      </c>
      <c r="G577" s="15" t="s">
        <v>3079</v>
      </c>
      <c r="H577" s="15" t="s">
        <v>3080</v>
      </c>
      <c r="I577" s="16">
        <v>30.906654</v>
      </c>
      <c r="J577" s="16">
        <v>46.444360000000003</v>
      </c>
      <c r="K577" s="15" t="s">
        <v>1364</v>
      </c>
    </row>
    <row r="578" spans="1:11" ht="12" hidden="1" customHeight="1">
      <c r="A578" s="15" t="s">
        <v>66</v>
      </c>
      <c r="B578" s="15" t="s">
        <v>9</v>
      </c>
      <c r="C578" s="15" t="s">
        <v>314</v>
      </c>
      <c r="D578" s="15" t="s">
        <v>3081</v>
      </c>
      <c r="E578" s="16">
        <v>1610843</v>
      </c>
      <c r="F578" s="15" t="s">
        <v>3082</v>
      </c>
      <c r="G578" s="15" t="s">
        <v>3083</v>
      </c>
      <c r="H578" s="15" t="s">
        <v>3084</v>
      </c>
      <c r="I578" s="16">
        <v>33.012436999999998</v>
      </c>
      <c r="J578" s="16">
        <v>44.785181999999999</v>
      </c>
      <c r="K578" s="15" t="s">
        <v>1364</v>
      </c>
    </row>
    <row r="579" spans="1:11" ht="12" hidden="1" customHeight="1">
      <c r="A579" s="15" t="s">
        <v>66</v>
      </c>
      <c r="B579" s="15" t="s">
        <v>9</v>
      </c>
      <c r="C579" s="15" t="s">
        <v>314</v>
      </c>
      <c r="D579" s="15" t="s">
        <v>3081</v>
      </c>
      <c r="E579" s="16">
        <v>1610837</v>
      </c>
      <c r="F579" s="15" t="s">
        <v>3085</v>
      </c>
      <c r="G579" s="15" t="s">
        <v>3086</v>
      </c>
      <c r="H579" s="15" t="s">
        <v>3087</v>
      </c>
      <c r="I579" s="16">
        <v>32.907604999999997</v>
      </c>
      <c r="J579" s="16">
        <v>45.051181</v>
      </c>
      <c r="K579" s="15" t="s">
        <v>1364</v>
      </c>
    </row>
    <row r="580" spans="1:11" ht="12" hidden="1" customHeight="1">
      <c r="A580" s="15" t="s">
        <v>66</v>
      </c>
      <c r="B580" s="15" t="s">
        <v>9</v>
      </c>
      <c r="C580" s="15" t="s">
        <v>314</v>
      </c>
      <c r="D580" s="15" t="s">
        <v>3081</v>
      </c>
      <c r="E580" s="16">
        <v>1610851</v>
      </c>
      <c r="F580" s="15" t="s">
        <v>3088</v>
      </c>
      <c r="G580" s="15" t="s">
        <v>3089</v>
      </c>
      <c r="H580" s="15" t="s">
        <v>3090</v>
      </c>
      <c r="I580" s="16">
        <v>32.914580999999998</v>
      </c>
      <c r="J580" s="16">
        <v>45.062739999999998</v>
      </c>
      <c r="K580" s="15" t="s">
        <v>1364</v>
      </c>
    </row>
    <row r="581" spans="1:11" ht="12" hidden="1" customHeight="1">
      <c r="A581" s="15" t="s">
        <v>66</v>
      </c>
      <c r="B581" s="15" t="s">
        <v>9</v>
      </c>
      <c r="C581" s="15" t="s">
        <v>314</v>
      </c>
      <c r="D581" s="15" t="s">
        <v>3081</v>
      </c>
      <c r="E581" s="16">
        <v>1610844</v>
      </c>
      <c r="F581" s="15" t="s">
        <v>3091</v>
      </c>
      <c r="G581" s="15" t="s">
        <v>3092</v>
      </c>
      <c r="H581" s="15" t="s">
        <v>3093</v>
      </c>
      <c r="I581" s="16">
        <v>33.021450999999999</v>
      </c>
      <c r="J581" s="16">
        <v>44.787990000000001</v>
      </c>
      <c r="K581" s="15" t="s">
        <v>1364</v>
      </c>
    </row>
    <row r="582" spans="1:11" ht="12" hidden="1" customHeight="1">
      <c r="A582" s="15" t="s">
        <v>66</v>
      </c>
      <c r="B582" s="15" t="s">
        <v>9</v>
      </c>
      <c r="C582" s="15" t="s">
        <v>314</v>
      </c>
      <c r="D582" s="15" t="s">
        <v>3081</v>
      </c>
      <c r="E582" s="16">
        <v>1610845</v>
      </c>
      <c r="F582" s="15" t="s">
        <v>3094</v>
      </c>
      <c r="G582" s="15" t="s">
        <v>3095</v>
      </c>
      <c r="H582" s="15" t="s">
        <v>3096</v>
      </c>
      <c r="I582" s="16">
        <v>33.989328</v>
      </c>
      <c r="J582" s="16">
        <v>44.837147999999999</v>
      </c>
      <c r="K582" s="15" t="s">
        <v>1364</v>
      </c>
    </row>
    <row r="583" spans="1:11" ht="12" hidden="1" customHeight="1">
      <c r="A583" s="15" t="s">
        <v>66</v>
      </c>
      <c r="B583" s="15" t="s">
        <v>9</v>
      </c>
      <c r="C583" s="15" t="s">
        <v>314</v>
      </c>
      <c r="D583" s="15" t="s">
        <v>3081</v>
      </c>
      <c r="E583" s="16">
        <v>1610853</v>
      </c>
      <c r="F583" s="15" t="s">
        <v>3097</v>
      </c>
      <c r="G583" s="15" t="s">
        <v>3098</v>
      </c>
      <c r="H583" s="15" t="s">
        <v>3099</v>
      </c>
      <c r="I583" s="16">
        <v>32.905521100000001</v>
      </c>
      <c r="J583" s="16">
        <v>45.073833</v>
      </c>
      <c r="K583" s="15" t="s">
        <v>1364</v>
      </c>
    </row>
    <row r="584" spans="1:11" ht="12" hidden="1" customHeight="1">
      <c r="A584" s="15" t="s">
        <v>66</v>
      </c>
      <c r="B584" s="15" t="s">
        <v>9</v>
      </c>
      <c r="C584" s="15" t="s">
        <v>314</v>
      </c>
      <c r="D584" s="15" t="s">
        <v>3081</v>
      </c>
      <c r="E584" s="16">
        <v>1610856</v>
      </c>
      <c r="F584" s="15" t="s">
        <v>3100</v>
      </c>
      <c r="G584" s="15" t="s">
        <v>3101</v>
      </c>
      <c r="H584" s="15" t="s">
        <v>3102</v>
      </c>
      <c r="I584" s="16">
        <v>32.296824999999998</v>
      </c>
      <c r="J584" s="16">
        <v>45.296824999999998</v>
      </c>
      <c r="K584" s="15" t="s">
        <v>1364</v>
      </c>
    </row>
    <row r="585" spans="1:11" ht="12" hidden="1" customHeight="1">
      <c r="A585" s="15" t="s">
        <v>66</v>
      </c>
      <c r="B585" s="15" t="s">
        <v>9</v>
      </c>
      <c r="C585" s="15" t="s">
        <v>314</v>
      </c>
      <c r="D585" s="15" t="s">
        <v>3081</v>
      </c>
      <c r="E585" s="16">
        <v>1610849</v>
      </c>
      <c r="F585" s="15" t="s">
        <v>3103</v>
      </c>
      <c r="G585" s="15" t="s">
        <v>3104</v>
      </c>
      <c r="H585" s="15" t="s">
        <v>3105</v>
      </c>
      <c r="I585" s="16">
        <v>32.915241000000002</v>
      </c>
      <c r="J585" s="16">
        <v>45.072301000000003</v>
      </c>
      <c r="K585" s="15" t="s">
        <v>1364</v>
      </c>
    </row>
    <row r="586" spans="1:11" ht="12" hidden="1" customHeight="1">
      <c r="A586" s="15" t="s">
        <v>66</v>
      </c>
      <c r="B586" s="15" t="s">
        <v>9</v>
      </c>
      <c r="C586" s="15" t="s">
        <v>314</v>
      </c>
      <c r="D586" s="15" t="s">
        <v>3081</v>
      </c>
      <c r="E586" s="16">
        <v>1610850</v>
      </c>
      <c r="F586" s="15" t="s">
        <v>3106</v>
      </c>
      <c r="G586" s="15" t="s">
        <v>3107</v>
      </c>
      <c r="H586" s="15" t="s">
        <v>3108</v>
      </c>
      <c r="I586" s="16">
        <v>32.917355999999998</v>
      </c>
      <c r="J586" s="16">
        <v>45.073149000000001</v>
      </c>
      <c r="K586" s="15" t="s">
        <v>1364</v>
      </c>
    </row>
    <row r="587" spans="1:11" ht="12" hidden="1" customHeight="1">
      <c r="A587" s="15" t="s">
        <v>66</v>
      </c>
      <c r="B587" s="15" t="s">
        <v>9</v>
      </c>
      <c r="C587" s="15" t="s">
        <v>314</v>
      </c>
      <c r="D587" s="15" t="s">
        <v>3081</v>
      </c>
      <c r="E587" s="16">
        <v>1610848</v>
      </c>
      <c r="F587" s="15" t="s">
        <v>3109</v>
      </c>
      <c r="G587" s="15" t="s">
        <v>3110</v>
      </c>
      <c r="H587" s="15" t="s">
        <v>3111</v>
      </c>
      <c r="I587" s="16">
        <v>32.915241000000002</v>
      </c>
      <c r="J587" s="16">
        <v>45.072301000000003</v>
      </c>
      <c r="K587" s="15" t="s">
        <v>1364</v>
      </c>
    </row>
    <row r="588" spans="1:11" ht="12" hidden="1" customHeight="1">
      <c r="A588" s="15" t="s">
        <v>66</v>
      </c>
      <c r="B588" s="15" t="s">
        <v>9</v>
      </c>
      <c r="C588" s="15" t="s">
        <v>314</v>
      </c>
      <c r="D588" s="15" t="s">
        <v>3081</v>
      </c>
      <c r="E588" s="16">
        <v>1610846</v>
      </c>
      <c r="F588" s="15" t="s">
        <v>3112</v>
      </c>
      <c r="G588" s="15" t="s">
        <v>3113</v>
      </c>
      <c r="H588" s="15" t="s">
        <v>3114</v>
      </c>
      <c r="I588" s="16">
        <v>33.023446</v>
      </c>
      <c r="J588" s="16">
        <v>44.795692000000003</v>
      </c>
      <c r="K588" s="15" t="s">
        <v>1364</v>
      </c>
    </row>
    <row r="589" spans="1:11" ht="12" hidden="1" customHeight="1">
      <c r="A589" s="15" t="s">
        <v>66</v>
      </c>
      <c r="B589" s="15" t="s">
        <v>9</v>
      </c>
      <c r="C589" s="15" t="s">
        <v>314</v>
      </c>
      <c r="D589" s="15" t="s">
        <v>3081</v>
      </c>
      <c r="E589" s="16">
        <v>1610847</v>
      </c>
      <c r="F589" s="15" t="s">
        <v>3115</v>
      </c>
      <c r="G589" s="15" t="s">
        <v>3116</v>
      </c>
      <c r="H589" s="15" t="s">
        <v>3117</v>
      </c>
      <c r="I589" s="16">
        <v>33.002246</v>
      </c>
      <c r="J589" s="16">
        <v>44.844482999999997</v>
      </c>
      <c r="K589" s="15" t="s">
        <v>1364</v>
      </c>
    </row>
    <row r="590" spans="1:11" ht="12" hidden="1" customHeight="1">
      <c r="A590" s="15" t="s">
        <v>66</v>
      </c>
      <c r="B590" s="15" t="s">
        <v>9</v>
      </c>
      <c r="C590" s="15" t="s">
        <v>314</v>
      </c>
      <c r="D590" s="15" t="s">
        <v>3081</v>
      </c>
      <c r="E590" s="16">
        <v>1610841</v>
      </c>
      <c r="F590" s="15" t="s">
        <v>3118</v>
      </c>
      <c r="G590" s="15" t="s">
        <v>3119</v>
      </c>
      <c r="H590" s="15" t="s">
        <v>3120</v>
      </c>
      <c r="I590" s="16">
        <v>33.966479</v>
      </c>
      <c r="J590" s="16">
        <v>44.848509999999997</v>
      </c>
      <c r="K590" s="15" t="s">
        <v>1364</v>
      </c>
    </row>
    <row r="591" spans="1:11" ht="12" hidden="1" customHeight="1">
      <c r="A591" s="15" t="s">
        <v>66</v>
      </c>
      <c r="B591" s="15" t="s">
        <v>9</v>
      </c>
      <c r="C591" s="15" t="s">
        <v>314</v>
      </c>
      <c r="D591" s="15" t="s">
        <v>3081</v>
      </c>
      <c r="E591" s="16">
        <v>1610834</v>
      </c>
      <c r="F591" s="15" t="s">
        <v>3121</v>
      </c>
      <c r="G591" s="15" t="s">
        <v>3122</v>
      </c>
      <c r="H591" s="15" t="s">
        <v>3123</v>
      </c>
      <c r="I591" s="16">
        <v>32.904612999999998</v>
      </c>
      <c r="J591" s="16">
        <v>45.057009000000001</v>
      </c>
      <c r="K591" s="15" t="s">
        <v>1364</v>
      </c>
    </row>
    <row r="592" spans="1:11" ht="12" hidden="1" customHeight="1">
      <c r="A592" s="15" t="s">
        <v>66</v>
      </c>
      <c r="B592" s="15" t="s">
        <v>9</v>
      </c>
      <c r="C592" s="15" t="s">
        <v>314</v>
      </c>
      <c r="D592" s="15" t="s">
        <v>3081</v>
      </c>
      <c r="E592" s="16">
        <v>1610852</v>
      </c>
      <c r="F592" s="15" t="s">
        <v>3124</v>
      </c>
      <c r="G592" s="15" t="s">
        <v>3125</v>
      </c>
      <c r="H592" s="15" t="s">
        <v>3126</v>
      </c>
      <c r="I592" s="16">
        <v>32.909379000000001</v>
      </c>
      <c r="J592" s="16">
        <v>45.064661000000001</v>
      </c>
      <c r="K592" s="15" t="s">
        <v>1364</v>
      </c>
    </row>
    <row r="593" spans="1:11" ht="12" hidden="1" customHeight="1">
      <c r="A593" s="15" t="s">
        <v>66</v>
      </c>
      <c r="B593" s="15" t="s">
        <v>9</v>
      </c>
      <c r="C593" s="15" t="s">
        <v>314</v>
      </c>
      <c r="D593" s="15" t="s">
        <v>3081</v>
      </c>
      <c r="E593" s="16">
        <v>1610835</v>
      </c>
      <c r="F593" s="15" t="s">
        <v>3127</v>
      </c>
      <c r="G593" s="15" t="s">
        <v>3128</v>
      </c>
      <c r="H593" s="15" t="s">
        <v>3129</v>
      </c>
      <c r="I593" s="16">
        <v>45.040443000000003</v>
      </c>
      <c r="J593" s="16">
        <v>32.904850000000003</v>
      </c>
      <c r="K593" s="15" t="s">
        <v>1364</v>
      </c>
    </row>
    <row r="594" spans="1:11" ht="12" hidden="1" customHeight="1">
      <c r="A594" s="15" t="s">
        <v>66</v>
      </c>
      <c r="B594" s="15" t="s">
        <v>9</v>
      </c>
      <c r="C594" s="15" t="s">
        <v>314</v>
      </c>
      <c r="D594" s="15" t="s">
        <v>3081</v>
      </c>
      <c r="E594" s="16">
        <v>1610831</v>
      </c>
      <c r="F594" s="15" t="s">
        <v>3130</v>
      </c>
      <c r="G594" s="15" t="s">
        <v>3131</v>
      </c>
      <c r="H594" s="15" t="s">
        <v>3132</v>
      </c>
      <c r="I594" s="16">
        <v>32.900906999999997</v>
      </c>
      <c r="J594" s="16">
        <v>45.036268999999997</v>
      </c>
      <c r="K594" s="15" t="s">
        <v>1364</v>
      </c>
    </row>
    <row r="595" spans="1:11" ht="12" hidden="1" customHeight="1">
      <c r="A595" s="15" t="s">
        <v>66</v>
      </c>
      <c r="B595" s="15" t="s">
        <v>9</v>
      </c>
      <c r="C595" s="15" t="s">
        <v>314</v>
      </c>
      <c r="D595" s="15" t="s">
        <v>3081</v>
      </c>
      <c r="E595" s="16">
        <v>1610830</v>
      </c>
      <c r="F595" s="15" t="s">
        <v>3133</v>
      </c>
      <c r="G595" s="15" t="s">
        <v>3134</v>
      </c>
      <c r="H595" s="15" t="s">
        <v>3135</v>
      </c>
      <c r="I595" s="16">
        <v>32.903298999999997</v>
      </c>
      <c r="J595" s="16">
        <v>45.042073000000002</v>
      </c>
      <c r="K595" s="15" t="s">
        <v>1364</v>
      </c>
    </row>
    <row r="596" spans="1:11" ht="12" hidden="1" customHeight="1">
      <c r="A596" s="15" t="s">
        <v>66</v>
      </c>
      <c r="B596" s="15" t="s">
        <v>9</v>
      </c>
      <c r="C596" s="15" t="s">
        <v>314</v>
      </c>
      <c r="D596" s="15" t="s">
        <v>3081</v>
      </c>
      <c r="E596" s="16">
        <v>1610842</v>
      </c>
      <c r="F596" s="15" t="s">
        <v>3136</v>
      </c>
      <c r="G596" s="15" t="s">
        <v>3137</v>
      </c>
      <c r="H596" s="15" t="s">
        <v>3138</v>
      </c>
      <c r="I596" s="16">
        <v>33.068167000000003</v>
      </c>
      <c r="J596" s="16">
        <v>44.756557000000001</v>
      </c>
      <c r="K596" s="15" t="s">
        <v>1364</v>
      </c>
    </row>
    <row r="597" spans="1:11" ht="12" hidden="1" customHeight="1">
      <c r="A597" s="15" t="s">
        <v>66</v>
      </c>
      <c r="B597" s="15" t="s">
        <v>9</v>
      </c>
      <c r="C597" s="15" t="s">
        <v>314</v>
      </c>
      <c r="D597" s="15" t="s">
        <v>3081</v>
      </c>
      <c r="E597" s="16">
        <v>1610838</v>
      </c>
      <c r="F597" s="15" t="s">
        <v>3139</v>
      </c>
      <c r="G597" s="15" t="s">
        <v>3140</v>
      </c>
      <c r="H597" s="15" t="s">
        <v>3141</v>
      </c>
      <c r="I597" s="16">
        <v>32.905146000000002</v>
      </c>
      <c r="J597" s="16">
        <v>45.073937000000001</v>
      </c>
      <c r="K597" s="15" t="s">
        <v>1364</v>
      </c>
    </row>
    <row r="598" spans="1:11" ht="12" hidden="1" customHeight="1">
      <c r="A598" s="15" t="s">
        <v>66</v>
      </c>
      <c r="B598" s="15" t="s">
        <v>9</v>
      </c>
      <c r="C598" s="15" t="s">
        <v>314</v>
      </c>
      <c r="D598" s="15" t="s">
        <v>3081</v>
      </c>
      <c r="E598" s="16">
        <v>1610839</v>
      </c>
      <c r="F598" s="15" t="s">
        <v>3142</v>
      </c>
      <c r="G598" s="15" t="s">
        <v>3143</v>
      </c>
      <c r="H598" s="15" t="s">
        <v>3144</v>
      </c>
      <c r="I598" s="16">
        <v>32.902233000000003</v>
      </c>
      <c r="J598" s="16">
        <v>45.076048999999998</v>
      </c>
      <c r="K598" s="15" t="s">
        <v>1364</v>
      </c>
    </row>
    <row r="599" spans="1:11" ht="12" hidden="1" customHeight="1">
      <c r="A599" s="15" t="s">
        <v>66</v>
      </c>
      <c r="B599" s="15" t="s">
        <v>9</v>
      </c>
      <c r="C599" s="15" t="s">
        <v>314</v>
      </c>
      <c r="D599" s="15" t="s">
        <v>3081</v>
      </c>
      <c r="E599" s="16">
        <v>1610840</v>
      </c>
      <c r="F599" s="15" t="s">
        <v>3145</v>
      </c>
      <c r="G599" s="15" t="s">
        <v>3146</v>
      </c>
      <c r="H599" s="15" t="s">
        <v>3147</v>
      </c>
      <c r="I599" s="16">
        <v>32.907558999999999</v>
      </c>
      <c r="J599" s="16">
        <v>45.073309000000002</v>
      </c>
      <c r="K599" s="15" t="s">
        <v>1364</v>
      </c>
    </row>
    <row r="600" spans="1:11" ht="12" hidden="1" customHeight="1">
      <c r="A600" s="15" t="s">
        <v>66</v>
      </c>
      <c r="B600" s="15" t="s">
        <v>9</v>
      </c>
      <c r="C600" s="15" t="s">
        <v>314</v>
      </c>
      <c r="D600" s="15" t="s">
        <v>3081</v>
      </c>
      <c r="E600" s="16">
        <v>1610821</v>
      </c>
      <c r="F600" s="15" t="s">
        <v>3148</v>
      </c>
      <c r="G600" s="15" t="s">
        <v>3149</v>
      </c>
      <c r="H600" s="15" t="s">
        <v>3150</v>
      </c>
      <c r="I600" s="16">
        <v>32.917521000000001</v>
      </c>
      <c r="J600" s="16">
        <v>45.052701999999996</v>
      </c>
      <c r="K600" s="15" t="s">
        <v>1364</v>
      </c>
    </row>
    <row r="601" spans="1:11" ht="12" hidden="1" customHeight="1">
      <c r="A601" s="15" t="s">
        <v>66</v>
      </c>
      <c r="B601" s="15" t="s">
        <v>9</v>
      </c>
      <c r="C601" s="15" t="s">
        <v>314</v>
      </c>
      <c r="D601" s="15" t="s">
        <v>3081</v>
      </c>
      <c r="E601" s="16">
        <v>1610833</v>
      </c>
      <c r="F601" s="15" t="s">
        <v>3151</v>
      </c>
      <c r="G601" s="15" t="s">
        <v>3152</v>
      </c>
      <c r="H601" s="15" t="s">
        <v>3153</v>
      </c>
      <c r="I601" s="16">
        <v>32.911966</v>
      </c>
      <c r="J601" s="16">
        <v>45.056114000000001</v>
      </c>
      <c r="K601" s="15" t="s">
        <v>1364</v>
      </c>
    </row>
    <row r="602" spans="1:11" ht="12" hidden="1" customHeight="1">
      <c r="A602" s="15" t="s">
        <v>66</v>
      </c>
      <c r="B602" s="15" t="s">
        <v>9</v>
      </c>
      <c r="C602" s="15" t="s">
        <v>314</v>
      </c>
      <c r="D602" s="15" t="s">
        <v>3081</v>
      </c>
      <c r="E602" s="16">
        <v>1610832</v>
      </c>
      <c r="F602" s="15" t="s">
        <v>3154</v>
      </c>
      <c r="G602" s="15" t="s">
        <v>3155</v>
      </c>
      <c r="H602" s="15" t="s">
        <v>3156</v>
      </c>
      <c r="I602" s="16">
        <v>32.910978</v>
      </c>
      <c r="J602" s="16">
        <v>45.053584999999998</v>
      </c>
      <c r="K602" s="15" t="s">
        <v>1364</v>
      </c>
    </row>
    <row r="603" spans="1:11" ht="12" hidden="1" customHeight="1">
      <c r="A603" s="15" t="s">
        <v>66</v>
      </c>
      <c r="B603" s="15" t="s">
        <v>9</v>
      </c>
      <c r="C603" s="15" t="s">
        <v>314</v>
      </c>
      <c r="D603" s="15" t="s">
        <v>3081</v>
      </c>
      <c r="E603" s="16">
        <v>1610854</v>
      </c>
      <c r="F603" s="15" t="s">
        <v>3157</v>
      </c>
      <c r="G603" s="15" t="s">
        <v>3158</v>
      </c>
      <c r="H603" s="15" t="s">
        <v>3159</v>
      </c>
      <c r="I603" s="16">
        <v>32.747014</v>
      </c>
      <c r="J603" s="16">
        <v>45.30415</v>
      </c>
      <c r="K603" s="15" t="s">
        <v>1364</v>
      </c>
    </row>
    <row r="604" spans="1:11" ht="12" hidden="1" customHeight="1">
      <c r="A604" s="15" t="s">
        <v>66</v>
      </c>
      <c r="B604" s="15" t="s">
        <v>9</v>
      </c>
      <c r="C604" s="15" t="s">
        <v>314</v>
      </c>
      <c r="D604" s="15" t="s">
        <v>3081</v>
      </c>
      <c r="E604" s="16">
        <v>1610836</v>
      </c>
      <c r="F604" s="15" t="s">
        <v>3160</v>
      </c>
      <c r="G604" s="15" t="s">
        <v>3161</v>
      </c>
      <c r="H604" s="15" t="s">
        <v>3162</v>
      </c>
      <c r="I604" s="16">
        <v>32.897258999999998</v>
      </c>
      <c r="J604" s="16">
        <v>45.078564</v>
      </c>
      <c r="K604" s="15" t="s">
        <v>1364</v>
      </c>
    </row>
    <row r="605" spans="1:11" ht="12" hidden="1" customHeight="1">
      <c r="A605" s="15" t="s">
        <v>66</v>
      </c>
      <c r="B605" s="15" t="s">
        <v>9</v>
      </c>
      <c r="C605" s="15" t="s">
        <v>314</v>
      </c>
      <c r="D605" s="15" t="s">
        <v>3081</v>
      </c>
      <c r="E605" s="16">
        <v>1610855</v>
      </c>
      <c r="F605" s="15" t="s">
        <v>3163</v>
      </c>
      <c r="G605" s="15" t="s">
        <v>3164</v>
      </c>
      <c r="H605" s="15" t="s">
        <v>3165</v>
      </c>
      <c r="I605" s="16">
        <v>32.744782000000001</v>
      </c>
      <c r="J605" s="16">
        <v>45.305391999999998</v>
      </c>
      <c r="K605" s="15" t="s">
        <v>1364</v>
      </c>
    </row>
    <row r="606" spans="1:11" ht="12" hidden="1" customHeight="1">
      <c r="A606" s="15" t="s">
        <v>66</v>
      </c>
      <c r="B606" s="15" t="s">
        <v>9</v>
      </c>
      <c r="C606" s="15" t="s">
        <v>314</v>
      </c>
      <c r="D606" s="15" t="s">
        <v>3081</v>
      </c>
      <c r="E606" s="16">
        <v>1610857</v>
      </c>
      <c r="F606" s="15" t="s">
        <v>3166</v>
      </c>
      <c r="G606" s="15" t="s">
        <v>3167</v>
      </c>
      <c r="H606" s="15" t="s">
        <v>3168</v>
      </c>
      <c r="I606" s="16">
        <v>32.757694000000001</v>
      </c>
      <c r="J606" s="16">
        <v>45.292822999999999</v>
      </c>
      <c r="K606" s="15" t="s">
        <v>1364</v>
      </c>
    </row>
    <row r="607" spans="1:11" ht="12" hidden="1" customHeight="1">
      <c r="A607" s="15" t="s">
        <v>66</v>
      </c>
      <c r="B607" s="15" t="s">
        <v>9</v>
      </c>
      <c r="C607" s="15" t="s">
        <v>314</v>
      </c>
      <c r="D607" s="15" t="s">
        <v>3081</v>
      </c>
      <c r="E607" s="16">
        <v>1610867</v>
      </c>
      <c r="F607" s="15" t="s">
        <v>3169</v>
      </c>
      <c r="G607" s="15" t="s">
        <v>3170</v>
      </c>
      <c r="H607" s="15" t="s">
        <v>3171</v>
      </c>
      <c r="I607" s="16">
        <v>32.471107000000003</v>
      </c>
      <c r="J607" s="16">
        <v>45.301814</v>
      </c>
      <c r="K607" s="15" t="s">
        <v>1364</v>
      </c>
    </row>
    <row r="608" spans="1:11" ht="12" hidden="1" customHeight="1">
      <c r="A608" s="15" t="s">
        <v>66</v>
      </c>
      <c r="B608" s="15" t="s">
        <v>9</v>
      </c>
      <c r="C608" s="15" t="s">
        <v>314</v>
      </c>
      <c r="D608" s="15" t="s">
        <v>3081</v>
      </c>
      <c r="E608" s="16">
        <v>1610877</v>
      </c>
      <c r="F608" s="15" t="s">
        <v>3172</v>
      </c>
      <c r="G608" s="15" t="s">
        <v>3173</v>
      </c>
      <c r="H608" s="15" t="s">
        <v>3174</v>
      </c>
      <c r="I608" s="16">
        <v>33.992002999999997</v>
      </c>
      <c r="J608" s="16">
        <v>44.832442</v>
      </c>
      <c r="K608" s="15" t="s">
        <v>1364</v>
      </c>
    </row>
    <row r="609" spans="1:11" ht="12" hidden="1" customHeight="1">
      <c r="A609" s="15" t="s">
        <v>66</v>
      </c>
      <c r="B609" s="15" t="s">
        <v>9</v>
      </c>
      <c r="C609" s="15" t="s">
        <v>314</v>
      </c>
      <c r="D609" s="15" t="s">
        <v>3081</v>
      </c>
      <c r="E609" s="16">
        <v>1610858</v>
      </c>
      <c r="F609" s="15" t="s">
        <v>3175</v>
      </c>
      <c r="G609" s="15" t="s">
        <v>3176</v>
      </c>
      <c r="H609" s="15" t="s">
        <v>3177</v>
      </c>
      <c r="I609" s="16">
        <v>32.741557999999998</v>
      </c>
      <c r="J609" s="16">
        <v>45.305270999999998</v>
      </c>
      <c r="K609" s="15" t="s">
        <v>1364</v>
      </c>
    </row>
    <row r="610" spans="1:11" ht="12" hidden="1" customHeight="1">
      <c r="A610" s="15" t="s">
        <v>66</v>
      </c>
      <c r="B610" s="15" t="s">
        <v>9</v>
      </c>
      <c r="C610" s="15" t="s">
        <v>319</v>
      </c>
      <c r="D610" s="15" t="s">
        <v>3178</v>
      </c>
      <c r="E610" s="16">
        <v>1610868</v>
      </c>
      <c r="F610" s="15" t="s">
        <v>3179</v>
      </c>
      <c r="G610" s="15" t="s">
        <v>3180</v>
      </c>
      <c r="H610" s="15" t="s">
        <v>3181</v>
      </c>
      <c r="I610" s="16">
        <v>32.270859000000002</v>
      </c>
      <c r="J610" s="16">
        <v>45.929156999999996</v>
      </c>
      <c r="K610" s="15" t="s">
        <v>1364</v>
      </c>
    </row>
    <row r="611" spans="1:11" ht="12" hidden="1" customHeight="1">
      <c r="A611" s="15" t="s">
        <v>66</v>
      </c>
      <c r="B611" s="15" t="s">
        <v>9</v>
      </c>
      <c r="C611" s="15" t="s">
        <v>319</v>
      </c>
      <c r="D611" s="15" t="s">
        <v>3178</v>
      </c>
      <c r="E611" s="16">
        <v>1610869</v>
      </c>
      <c r="F611" s="15" t="s">
        <v>3182</v>
      </c>
      <c r="G611" s="15" t="s">
        <v>664</v>
      </c>
      <c r="H611" s="15" t="s">
        <v>3054</v>
      </c>
      <c r="I611" s="16">
        <v>32.269635000000001</v>
      </c>
      <c r="J611" s="16">
        <v>45.934012000000003</v>
      </c>
      <c r="K611" s="15" t="s">
        <v>1364</v>
      </c>
    </row>
    <row r="612" spans="1:11" ht="12" hidden="1" customHeight="1">
      <c r="A612" s="15" t="s">
        <v>66</v>
      </c>
      <c r="B612" s="15" t="s">
        <v>9</v>
      </c>
      <c r="C612" s="15" t="s">
        <v>319</v>
      </c>
      <c r="D612" s="15" t="s">
        <v>3178</v>
      </c>
      <c r="E612" s="16">
        <v>1610872</v>
      </c>
      <c r="F612" s="15" t="s">
        <v>3183</v>
      </c>
      <c r="G612" s="15" t="s">
        <v>3184</v>
      </c>
      <c r="H612" s="15" t="s">
        <v>3185</v>
      </c>
      <c r="I612" s="16">
        <v>32.271205999999999</v>
      </c>
      <c r="J612" s="16">
        <v>45.924866999999999</v>
      </c>
      <c r="K612" s="15" t="s">
        <v>1364</v>
      </c>
    </row>
    <row r="613" spans="1:11" ht="12" hidden="1" customHeight="1">
      <c r="A613" s="15" t="s">
        <v>66</v>
      </c>
      <c r="B613" s="15" t="s">
        <v>9</v>
      </c>
      <c r="C613" s="15" t="s">
        <v>319</v>
      </c>
      <c r="D613" s="15" t="s">
        <v>3178</v>
      </c>
      <c r="E613" s="16">
        <v>1610871</v>
      </c>
      <c r="F613" s="15" t="s">
        <v>3186</v>
      </c>
      <c r="G613" s="15" t="s">
        <v>3187</v>
      </c>
      <c r="H613" s="15" t="s">
        <v>3188</v>
      </c>
      <c r="I613" s="16">
        <v>32.269993999999997</v>
      </c>
      <c r="J613" s="16">
        <v>45.921627000000001</v>
      </c>
      <c r="K613" s="15" t="s">
        <v>1364</v>
      </c>
    </row>
    <row r="614" spans="1:11" ht="12" hidden="1" customHeight="1">
      <c r="A614" s="15" t="s">
        <v>66</v>
      </c>
      <c r="B614" s="15" t="s">
        <v>9</v>
      </c>
      <c r="C614" s="15" t="s">
        <v>319</v>
      </c>
      <c r="D614" s="15" t="s">
        <v>3178</v>
      </c>
      <c r="E614" s="16">
        <v>1610870</v>
      </c>
      <c r="F614" s="15" t="s">
        <v>3189</v>
      </c>
      <c r="G614" s="15" t="s">
        <v>3190</v>
      </c>
      <c r="H614" s="15" t="s">
        <v>3191</v>
      </c>
      <c r="I614" s="16">
        <v>32.254098999999997</v>
      </c>
      <c r="J614" s="16">
        <v>45.941814999999998</v>
      </c>
      <c r="K614" s="15" t="s">
        <v>1364</v>
      </c>
    </row>
    <row r="615" spans="1:11" ht="12" hidden="1" customHeight="1">
      <c r="A615" s="15" t="s">
        <v>66</v>
      </c>
      <c r="B615" s="15" t="s">
        <v>9</v>
      </c>
      <c r="C615" s="15" t="s">
        <v>322</v>
      </c>
      <c r="D615" s="15" t="s">
        <v>320</v>
      </c>
      <c r="E615" s="16">
        <v>1610825</v>
      </c>
      <c r="F615" s="15" t="s">
        <v>3192</v>
      </c>
      <c r="G615" s="15" t="s">
        <v>3193</v>
      </c>
      <c r="H615" s="15" t="s">
        <v>3194</v>
      </c>
      <c r="I615" s="16">
        <v>32.542648</v>
      </c>
      <c r="J615" s="16">
        <v>45.848078000000001</v>
      </c>
      <c r="K615" s="15" t="s">
        <v>1364</v>
      </c>
    </row>
    <row r="616" spans="1:11" ht="12" hidden="1" customHeight="1">
      <c r="A616" s="15" t="s">
        <v>66</v>
      </c>
      <c r="B616" s="15" t="s">
        <v>9</v>
      </c>
      <c r="C616" s="15" t="s">
        <v>322</v>
      </c>
      <c r="D616" s="15" t="s">
        <v>320</v>
      </c>
      <c r="E616" s="16">
        <v>1610862</v>
      </c>
      <c r="F616" s="15" t="s">
        <v>3195</v>
      </c>
      <c r="G616" s="15" t="s">
        <v>3196</v>
      </c>
      <c r="H616" s="15" t="s">
        <v>3197</v>
      </c>
      <c r="I616" s="16">
        <v>32.573397999999997</v>
      </c>
      <c r="J616" s="16">
        <v>46.273766000000002</v>
      </c>
      <c r="K616" s="15" t="s">
        <v>1364</v>
      </c>
    </row>
    <row r="617" spans="1:11" ht="12" hidden="1" customHeight="1">
      <c r="A617" s="15" t="s">
        <v>66</v>
      </c>
      <c r="B617" s="15" t="s">
        <v>9</v>
      </c>
      <c r="C617" s="15" t="s">
        <v>322</v>
      </c>
      <c r="D617" s="15" t="s">
        <v>320</v>
      </c>
      <c r="E617" s="16">
        <v>1610861</v>
      </c>
      <c r="F617" s="15" t="s">
        <v>3198</v>
      </c>
      <c r="G617" s="15" t="s">
        <v>3199</v>
      </c>
      <c r="H617" s="15" t="s">
        <v>3200</v>
      </c>
      <c r="I617" s="16">
        <v>32.577556199999997</v>
      </c>
      <c r="J617" s="16">
        <v>46.271231</v>
      </c>
      <c r="K617" s="15" t="s">
        <v>1364</v>
      </c>
    </row>
    <row r="618" spans="1:11" ht="12" hidden="1" customHeight="1">
      <c r="A618" s="15" t="s">
        <v>66</v>
      </c>
      <c r="B618" s="15" t="s">
        <v>9</v>
      </c>
      <c r="C618" s="15" t="s">
        <v>322</v>
      </c>
      <c r="D618" s="15" t="s">
        <v>320</v>
      </c>
      <c r="E618" s="16">
        <v>1610876</v>
      </c>
      <c r="F618" s="15" t="s">
        <v>3201</v>
      </c>
      <c r="G618" s="15" t="s">
        <v>3202</v>
      </c>
      <c r="H618" s="15" t="s">
        <v>3203</v>
      </c>
      <c r="I618" s="16">
        <v>32.455469000000001</v>
      </c>
      <c r="J618" s="16">
        <v>46.073749999999997</v>
      </c>
      <c r="K618" s="15" t="s">
        <v>1364</v>
      </c>
    </row>
    <row r="619" spans="1:11" ht="12" hidden="1" customHeight="1">
      <c r="A619" s="15" t="s">
        <v>66</v>
      </c>
      <c r="B619" s="15" t="s">
        <v>9</v>
      </c>
      <c r="C619" s="15" t="s">
        <v>322</v>
      </c>
      <c r="D619" s="15" t="s">
        <v>320</v>
      </c>
      <c r="E619" s="16">
        <v>1610860</v>
      </c>
      <c r="F619" s="15" t="s">
        <v>3204</v>
      </c>
      <c r="G619" s="15" t="s">
        <v>3205</v>
      </c>
      <c r="H619" s="15" t="s">
        <v>3206</v>
      </c>
      <c r="I619" s="16">
        <v>32.427867999999997</v>
      </c>
      <c r="J619" s="16">
        <v>45.817605999999998</v>
      </c>
      <c r="K619" s="15" t="s">
        <v>1364</v>
      </c>
    </row>
    <row r="620" spans="1:11" ht="12" hidden="1" customHeight="1">
      <c r="A620" s="15" t="s">
        <v>66</v>
      </c>
      <c r="B620" s="15" t="s">
        <v>9</v>
      </c>
      <c r="C620" s="15" t="s">
        <v>322</v>
      </c>
      <c r="D620" s="15" t="s">
        <v>320</v>
      </c>
      <c r="E620" s="16">
        <v>1610859</v>
      </c>
      <c r="F620" s="15" t="s">
        <v>3207</v>
      </c>
      <c r="G620" s="15" t="s">
        <v>3208</v>
      </c>
      <c r="H620" s="15" t="s">
        <v>3057</v>
      </c>
      <c r="I620" s="16">
        <v>32.531725000000002</v>
      </c>
      <c r="J620" s="16">
        <v>45.784455000000001</v>
      </c>
      <c r="K620" s="15" t="s">
        <v>1364</v>
      </c>
    </row>
    <row r="621" spans="1:11" ht="12" hidden="1" customHeight="1">
      <c r="A621" s="15" t="s">
        <v>66</v>
      </c>
      <c r="B621" s="15" t="s">
        <v>9</v>
      </c>
      <c r="C621" s="15" t="s">
        <v>322</v>
      </c>
      <c r="D621" s="15" t="s">
        <v>320</v>
      </c>
      <c r="E621" s="16">
        <v>1610864</v>
      </c>
      <c r="F621" s="15" t="s">
        <v>3209</v>
      </c>
      <c r="G621" s="15" t="s">
        <v>3210</v>
      </c>
      <c r="H621" s="15" t="s">
        <v>3211</v>
      </c>
      <c r="I621" s="16">
        <v>32.457706000000002</v>
      </c>
      <c r="J621" s="16">
        <v>46.067850999999997</v>
      </c>
      <c r="K621" s="15" t="s">
        <v>1364</v>
      </c>
    </row>
    <row r="622" spans="1:11" ht="12" hidden="1" customHeight="1">
      <c r="A622" s="15" t="s">
        <v>66</v>
      </c>
      <c r="B622" s="15" t="s">
        <v>9</v>
      </c>
      <c r="C622" s="15" t="s">
        <v>322</v>
      </c>
      <c r="D622" s="15" t="s">
        <v>320</v>
      </c>
      <c r="E622" s="16">
        <v>1610874</v>
      </c>
      <c r="F622" s="15" t="s">
        <v>3212</v>
      </c>
      <c r="G622" s="15" t="s">
        <v>3213</v>
      </c>
      <c r="H622" s="15" t="s">
        <v>3214</v>
      </c>
      <c r="I622" s="16">
        <v>32.459432999999997</v>
      </c>
      <c r="J622" s="16">
        <v>46.064303000000002</v>
      </c>
      <c r="K622" s="15" t="s">
        <v>1364</v>
      </c>
    </row>
    <row r="623" spans="1:11" ht="12" hidden="1" customHeight="1">
      <c r="A623" s="15" t="s">
        <v>66</v>
      </c>
      <c r="B623" s="15" t="s">
        <v>9</v>
      </c>
      <c r="C623" s="15" t="s">
        <v>322</v>
      </c>
      <c r="D623" s="15" t="s">
        <v>320</v>
      </c>
      <c r="E623" s="16">
        <v>1610823</v>
      </c>
      <c r="F623" s="15" t="s">
        <v>3215</v>
      </c>
      <c r="G623" s="15" t="s">
        <v>3216</v>
      </c>
      <c r="H623" s="15" t="s">
        <v>3217</v>
      </c>
      <c r="I623" s="16">
        <v>32.580047</v>
      </c>
      <c r="J623" s="16">
        <v>45.605823999999998</v>
      </c>
      <c r="K623" s="15" t="s">
        <v>1364</v>
      </c>
    </row>
    <row r="624" spans="1:11" ht="12" hidden="1" customHeight="1">
      <c r="A624" s="15" t="s">
        <v>66</v>
      </c>
      <c r="B624" s="15" t="s">
        <v>9</v>
      </c>
      <c r="C624" s="15" t="s">
        <v>322</v>
      </c>
      <c r="D624" s="15" t="s">
        <v>320</v>
      </c>
      <c r="E624" s="16">
        <v>1610824</v>
      </c>
      <c r="F624" s="15" t="s">
        <v>3218</v>
      </c>
      <c r="G624" s="15" t="s">
        <v>3219</v>
      </c>
      <c r="H624" s="15" t="s">
        <v>3220</v>
      </c>
      <c r="I624" s="16">
        <v>32.483964999999998</v>
      </c>
      <c r="J624" s="16">
        <v>45.906666000000001</v>
      </c>
      <c r="K624" s="15" t="s">
        <v>1364</v>
      </c>
    </row>
    <row r="625" spans="1:11" ht="12" hidden="1" customHeight="1">
      <c r="A625" s="15" t="s">
        <v>66</v>
      </c>
      <c r="B625" s="15" t="s">
        <v>9</v>
      </c>
      <c r="C625" s="15" t="s">
        <v>322</v>
      </c>
      <c r="D625" s="15" t="s">
        <v>320</v>
      </c>
      <c r="E625" s="16">
        <v>1610865</v>
      </c>
      <c r="F625" s="15" t="s">
        <v>3221</v>
      </c>
      <c r="G625" s="15" t="s">
        <v>3222</v>
      </c>
      <c r="H625" s="15" t="s">
        <v>3223</v>
      </c>
      <c r="I625" s="16">
        <v>32.461706999999997</v>
      </c>
      <c r="J625" s="16">
        <v>46.083165000000001</v>
      </c>
      <c r="K625" s="15" t="s">
        <v>1364</v>
      </c>
    </row>
    <row r="626" spans="1:11" ht="12" hidden="1" customHeight="1">
      <c r="A626" s="15" t="s">
        <v>66</v>
      </c>
      <c r="B626" s="15" t="s">
        <v>9</v>
      </c>
      <c r="C626" s="15" t="s">
        <v>322</v>
      </c>
      <c r="D626" s="15" t="s">
        <v>320</v>
      </c>
      <c r="E626" s="16">
        <v>1610873</v>
      </c>
      <c r="F626" s="15" t="s">
        <v>3224</v>
      </c>
      <c r="G626" s="15" t="s">
        <v>3225</v>
      </c>
      <c r="H626" s="15" t="s">
        <v>3226</v>
      </c>
      <c r="I626" s="16">
        <v>32.460248</v>
      </c>
      <c r="J626" s="16">
        <v>46.082332999999998</v>
      </c>
      <c r="K626" s="15" t="s">
        <v>1364</v>
      </c>
    </row>
    <row r="627" spans="1:11" ht="12" hidden="1" customHeight="1">
      <c r="A627" s="15" t="s">
        <v>66</v>
      </c>
      <c r="B627" s="15" t="s">
        <v>9</v>
      </c>
      <c r="C627" s="15" t="s">
        <v>322</v>
      </c>
      <c r="D627" s="15" t="s">
        <v>320</v>
      </c>
      <c r="E627" s="16">
        <v>1610875</v>
      </c>
      <c r="F627" s="15" t="s">
        <v>3227</v>
      </c>
      <c r="G627" s="15" t="s">
        <v>3228</v>
      </c>
      <c r="H627" s="15" t="s">
        <v>3229</v>
      </c>
      <c r="I627" s="16">
        <v>32.462488</v>
      </c>
      <c r="J627" s="16">
        <v>46.072521999999999</v>
      </c>
      <c r="K627" s="15" t="s">
        <v>1364</v>
      </c>
    </row>
    <row r="628" spans="1:11" ht="12" hidden="1" customHeight="1">
      <c r="A628" s="15" t="s">
        <v>66</v>
      </c>
      <c r="B628" s="15" t="s">
        <v>9</v>
      </c>
      <c r="C628" s="15" t="s">
        <v>322</v>
      </c>
      <c r="D628" s="15" t="s">
        <v>320</v>
      </c>
      <c r="E628" s="16">
        <v>1610822</v>
      </c>
      <c r="F628" s="15" t="s">
        <v>3230</v>
      </c>
      <c r="G628" s="15" t="s">
        <v>3231</v>
      </c>
      <c r="H628" s="15" t="s">
        <v>3232</v>
      </c>
      <c r="I628" s="16">
        <v>32.533282</v>
      </c>
      <c r="J628" s="16">
        <v>45.830018000000003</v>
      </c>
      <c r="K628" s="15" t="s">
        <v>1364</v>
      </c>
    </row>
    <row r="629" spans="1:11" ht="12" hidden="1" customHeight="1">
      <c r="A629" s="15" t="s">
        <v>66</v>
      </c>
      <c r="B629" s="15" t="s">
        <v>9</v>
      </c>
      <c r="C629" s="15" t="s">
        <v>322</v>
      </c>
      <c r="D629" s="15" t="s">
        <v>320</v>
      </c>
      <c r="E629" s="16">
        <v>1609660</v>
      </c>
      <c r="F629" s="15" t="s">
        <v>3233</v>
      </c>
      <c r="G629" s="15" t="s">
        <v>3234</v>
      </c>
      <c r="H629" s="15" t="s">
        <v>3235</v>
      </c>
      <c r="I629" s="16">
        <v>32.503126000000002</v>
      </c>
      <c r="J629" s="16">
        <v>45.818452000000001</v>
      </c>
      <c r="K629" s="15" t="s">
        <v>1364</v>
      </c>
    </row>
    <row r="630" spans="1:11" ht="12" hidden="1" customHeight="1">
      <c r="A630" s="15" t="s">
        <v>66</v>
      </c>
      <c r="B630" s="15" t="s">
        <v>9</v>
      </c>
      <c r="C630" s="15" t="s">
        <v>322</v>
      </c>
      <c r="D630" s="15" t="s">
        <v>320</v>
      </c>
      <c r="E630" s="16">
        <v>1610828</v>
      </c>
      <c r="F630" s="15" t="s">
        <v>3236</v>
      </c>
      <c r="G630" s="15" t="s">
        <v>3237</v>
      </c>
      <c r="H630" s="15" t="s">
        <v>3238</v>
      </c>
      <c r="I630" s="16">
        <v>32.521130999999997</v>
      </c>
      <c r="J630" s="16">
        <v>45.820300000000003</v>
      </c>
      <c r="K630" s="15" t="s">
        <v>1364</v>
      </c>
    </row>
    <row r="631" spans="1:11" ht="12" hidden="1" customHeight="1">
      <c r="A631" s="15" t="s">
        <v>66</v>
      </c>
      <c r="B631" s="15" t="s">
        <v>9</v>
      </c>
      <c r="C631" s="15" t="s">
        <v>322</v>
      </c>
      <c r="D631" s="15" t="s">
        <v>320</v>
      </c>
      <c r="E631" s="16">
        <v>1610829</v>
      </c>
      <c r="F631" s="15" t="s">
        <v>3239</v>
      </c>
      <c r="G631" s="15" t="s">
        <v>3240</v>
      </c>
      <c r="H631" s="15" t="s">
        <v>3241</v>
      </c>
      <c r="I631" s="16">
        <v>32.533929999999998</v>
      </c>
      <c r="J631" s="16">
        <v>45.818213999999998</v>
      </c>
      <c r="K631" s="15" t="s">
        <v>1364</v>
      </c>
    </row>
    <row r="632" spans="1:11" ht="12" hidden="1" customHeight="1">
      <c r="A632" s="15" t="s">
        <v>66</v>
      </c>
      <c r="B632" s="15" t="s">
        <v>9</v>
      </c>
      <c r="C632" s="15" t="s">
        <v>322</v>
      </c>
      <c r="D632" s="15" t="s">
        <v>320</v>
      </c>
      <c r="E632" s="16">
        <v>1610827</v>
      </c>
      <c r="F632" s="15" t="s">
        <v>3242</v>
      </c>
      <c r="G632" s="15" t="s">
        <v>3243</v>
      </c>
      <c r="H632" s="15" t="s">
        <v>3244</v>
      </c>
      <c r="I632" s="16">
        <v>32.530082999999998</v>
      </c>
      <c r="J632" s="16">
        <v>45.812354999999997</v>
      </c>
      <c r="K632" s="15" t="s">
        <v>1364</v>
      </c>
    </row>
    <row r="633" spans="1:11" ht="12" hidden="1" customHeight="1">
      <c r="A633" s="15" t="s">
        <v>66</v>
      </c>
      <c r="B633" s="15" t="s">
        <v>9</v>
      </c>
      <c r="C633" s="15" t="s">
        <v>322</v>
      </c>
      <c r="D633" s="15" t="s">
        <v>320</v>
      </c>
      <c r="E633" s="16">
        <v>1610820</v>
      </c>
      <c r="F633" s="15" t="s">
        <v>3245</v>
      </c>
      <c r="G633" s="15" t="s">
        <v>3246</v>
      </c>
      <c r="H633" s="15" t="s">
        <v>3247</v>
      </c>
      <c r="I633" s="16">
        <v>32.4724</v>
      </c>
      <c r="J633" s="16">
        <v>45.817700000000002</v>
      </c>
      <c r="K633" s="15" t="s">
        <v>1364</v>
      </c>
    </row>
    <row r="634" spans="1:11" ht="12" hidden="1" customHeight="1">
      <c r="A634" s="15" t="s">
        <v>58</v>
      </c>
      <c r="B634" s="15" t="s">
        <v>9</v>
      </c>
      <c r="C634" s="15" t="s">
        <v>322</v>
      </c>
      <c r="D634" s="15" t="s">
        <v>320</v>
      </c>
      <c r="E634" s="18"/>
      <c r="F634" s="15" t="s">
        <v>3248</v>
      </c>
      <c r="G634" s="15" t="s">
        <v>3249</v>
      </c>
      <c r="H634" s="15" t="s">
        <v>2232</v>
      </c>
      <c r="I634" s="16">
        <v>32.491329999999998</v>
      </c>
      <c r="J634" s="16">
        <v>45.850693900000003</v>
      </c>
      <c r="K634" s="20" t="s">
        <v>2774</v>
      </c>
    </row>
    <row r="635" spans="1:11" ht="12" hidden="1" customHeight="1">
      <c r="A635" s="15" t="s">
        <v>66</v>
      </c>
      <c r="B635" s="15" t="s">
        <v>9</v>
      </c>
      <c r="C635" s="15" t="s">
        <v>322</v>
      </c>
      <c r="D635" s="15" t="s">
        <v>320</v>
      </c>
      <c r="E635" s="16">
        <v>1610863</v>
      </c>
      <c r="F635" s="15" t="s">
        <v>3250</v>
      </c>
      <c r="G635" s="15" t="s">
        <v>3251</v>
      </c>
      <c r="H635" s="15" t="s">
        <v>3252</v>
      </c>
      <c r="I635" s="16">
        <v>32.580449000000002</v>
      </c>
      <c r="J635" s="16">
        <v>46.260688000000002</v>
      </c>
      <c r="K635" s="15" t="s">
        <v>1364</v>
      </c>
    </row>
    <row r="636" spans="1:11" ht="12" hidden="1" customHeight="1">
      <c r="A636" s="15" t="s">
        <v>66</v>
      </c>
      <c r="B636" s="15" t="s">
        <v>9</v>
      </c>
      <c r="C636" s="15" t="s">
        <v>322</v>
      </c>
      <c r="D636" s="15" t="s">
        <v>320</v>
      </c>
      <c r="E636" s="16">
        <v>1610826</v>
      </c>
      <c r="F636" s="15" t="s">
        <v>3253</v>
      </c>
      <c r="G636" s="15" t="s">
        <v>3254</v>
      </c>
      <c r="H636" s="15" t="s">
        <v>3255</v>
      </c>
      <c r="I636" s="16">
        <v>32.548701000000001</v>
      </c>
      <c r="J636" s="16">
        <v>45.868524999999998</v>
      </c>
      <c r="K636" s="15" t="s">
        <v>1364</v>
      </c>
    </row>
    <row r="637" spans="1:11" ht="12" hidden="1" customHeight="1">
      <c r="A637" s="15" t="s">
        <v>66</v>
      </c>
      <c r="B637" s="15" t="s">
        <v>9</v>
      </c>
      <c r="C637" s="15" t="s">
        <v>322</v>
      </c>
      <c r="D637" s="15" t="s">
        <v>320</v>
      </c>
      <c r="E637" s="16">
        <v>1610866</v>
      </c>
      <c r="F637" s="15" t="s">
        <v>3256</v>
      </c>
      <c r="G637" s="15" t="s">
        <v>3257</v>
      </c>
      <c r="H637" s="15" t="s">
        <v>3258</v>
      </c>
      <c r="I637" s="16">
        <v>32.456884000000002</v>
      </c>
      <c r="J637" s="16">
        <v>46.069192000000001</v>
      </c>
      <c r="K637" s="15" t="s">
        <v>1364</v>
      </c>
    </row>
    <row r="638" spans="1:11" ht="12" hidden="1" customHeight="1">
      <c r="A638" s="15" t="s">
        <v>49</v>
      </c>
      <c r="B638" s="15" t="s">
        <v>38</v>
      </c>
      <c r="C638" s="15" t="s">
        <v>70</v>
      </c>
      <c r="D638" s="15" t="s">
        <v>12</v>
      </c>
      <c r="E638" s="16">
        <v>110013</v>
      </c>
      <c r="F638" s="15" t="s">
        <v>3259</v>
      </c>
      <c r="G638" s="15" t="s">
        <v>3260</v>
      </c>
      <c r="H638" s="15" t="s">
        <v>3261</v>
      </c>
      <c r="I638" s="16">
        <v>34.369351999999999</v>
      </c>
      <c r="J638" s="16">
        <v>41.977817999999999</v>
      </c>
      <c r="K638" s="15" t="s">
        <v>1364</v>
      </c>
    </row>
    <row r="639" spans="1:11" ht="12" hidden="1" customHeight="1">
      <c r="A639" s="15" t="s">
        <v>49</v>
      </c>
      <c r="B639" s="15" t="s">
        <v>38</v>
      </c>
      <c r="C639" s="15" t="s">
        <v>70</v>
      </c>
      <c r="D639" s="15" t="s">
        <v>12</v>
      </c>
      <c r="E639" s="16">
        <v>110011</v>
      </c>
      <c r="F639" s="15" t="s">
        <v>3262</v>
      </c>
      <c r="G639" s="15" t="s">
        <v>3263</v>
      </c>
      <c r="H639" s="15" t="s">
        <v>3264</v>
      </c>
      <c r="I639" s="16">
        <v>34.226543999999997</v>
      </c>
      <c r="J639" s="16">
        <v>42.145226999999998</v>
      </c>
      <c r="K639" s="15" t="s">
        <v>1364</v>
      </c>
    </row>
    <row r="640" spans="1:11" ht="12" hidden="1" customHeight="1">
      <c r="A640" s="15" t="s">
        <v>49</v>
      </c>
      <c r="B640" s="15" t="s">
        <v>38</v>
      </c>
      <c r="C640" s="15" t="s">
        <v>70</v>
      </c>
      <c r="D640" s="15" t="s">
        <v>12</v>
      </c>
      <c r="E640" s="16">
        <v>110017</v>
      </c>
      <c r="F640" s="15" t="s">
        <v>3265</v>
      </c>
      <c r="G640" s="15" t="s">
        <v>3266</v>
      </c>
      <c r="H640" s="15" t="s">
        <v>3267</v>
      </c>
      <c r="I640" s="16">
        <v>34.367327000000003</v>
      </c>
      <c r="J640" s="16">
        <v>41.972490000000001</v>
      </c>
      <c r="K640" s="15" t="s">
        <v>1364</v>
      </c>
    </row>
    <row r="641" spans="1:11" ht="12" hidden="1" customHeight="1">
      <c r="A641" s="15" t="s">
        <v>49</v>
      </c>
      <c r="B641" s="15" t="s">
        <v>38</v>
      </c>
      <c r="C641" s="15" t="s">
        <v>70</v>
      </c>
      <c r="D641" s="15" t="s">
        <v>12</v>
      </c>
      <c r="E641" s="16">
        <v>110318</v>
      </c>
      <c r="F641" s="15" t="s">
        <v>3268</v>
      </c>
      <c r="G641" s="15" t="s">
        <v>3269</v>
      </c>
      <c r="H641" s="15" t="s">
        <v>3270</v>
      </c>
      <c r="I641" s="16">
        <v>34.373356000000001</v>
      </c>
      <c r="J641" s="16">
        <v>41.987482999999997</v>
      </c>
      <c r="K641" s="15" t="s">
        <v>1364</v>
      </c>
    </row>
    <row r="642" spans="1:11" ht="12" hidden="1" customHeight="1">
      <c r="A642" s="15" t="s">
        <v>49</v>
      </c>
      <c r="B642" s="15" t="s">
        <v>38</v>
      </c>
      <c r="C642" s="15" t="s">
        <v>70</v>
      </c>
      <c r="D642" s="15" t="s">
        <v>12</v>
      </c>
      <c r="E642" s="16">
        <v>110015</v>
      </c>
      <c r="F642" s="15" t="s">
        <v>3271</v>
      </c>
      <c r="G642" s="15" t="s">
        <v>3272</v>
      </c>
      <c r="H642" s="15" t="s">
        <v>3273</v>
      </c>
      <c r="I642" s="16">
        <v>34.366033000000002</v>
      </c>
      <c r="J642" s="16">
        <v>41.990583000000001</v>
      </c>
      <c r="K642" s="15" t="s">
        <v>1364</v>
      </c>
    </row>
    <row r="643" spans="1:11" ht="12" hidden="1" customHeight="1">
      <c r="A643" s="15" t="s">
        <v>49</v>
      </c>
      <c r="B643" s="15" t="s">
        <v>38</v>
      </c>
      <c r="C643" s="15" t="s">
        <v>70</v>
      </c>
      <c r="D643" s="15" t="s">
        <v>12</v>
      </c>
      <c r="E643" s="16">
        <v>110016</v>
      </c>
      <c r="F643" s="15" t="s">
        <v>3274</v>
      </c>
      <c r="G643" s="15" t="s">
        <v>3275</v>
      </c>
      <c r="H643" s="15" t="s">
        <v>2731</v>
      </c>
      <c r="I643" s="16">
        <v>34.376623000000002</v>
      </c>
      <c r="J643" s="16">
        <v>41.980873000000003</v>
      </c>
      <c r="K643" s="15" t="s">
        <v>1364</v>
      </c>
    </row>
    <row r="644" spans="1:11" ht="12" hidden="1" customHeight="1">
      <c r="A644" s="15" t="s">
        <v>49</v>
      </c>
      <c r="B644" s="15" t="s">
        <v>38</v>
      </c>
      <c r="C644" s="15" t="s">
        <v>70</v>
      </c>
      <c r="D644" s="15" t="s">
        <v>12</v>
      </c>
      <c r="E644" s="16">
        <v>110018</v>
      </c>
      <c r="F644" s="15" t="s">
        <v>3276</v>
      </c>
      <c r="G644" s="15" t="s">
        <v>387</v>
      </c>
      <c r="H644" s="15" t="s">
        <v>1420</v>
      </c>
      <c r="I644" s="16">
        <v>34.3645</v>
      </c>
      <c r="J644" s="16">
        <v>41.980243999999999</v>
      </c>
      <c r="K644" s="15" t="s">
        <v>1364</v>
      </c>
    </row>
    <row r="645" spans="1:11" ht="12" hidden="1" customHeight="1">
      <c r="A645" s="15" t="s">
        <v>49</v>
      </c>
      <c r="B645" s="15" t="s">
        <v>38</v>
      </c>
      <c r="C645" s="15" t="s">
        <v>70</v>
      </c>
      <c r="D645" s="15" t="s">
        <v>12</v>
      </c>
      <c r="E645" s="16">
        <v>110014</v>
      </c>
      <c r="F645" s="15" t="s">
        <v>3277</v>
      </c>
      <c r="G645" s="15" t="s">
        <v>3278</v>
      </c>
      <c r="H645" s="15" t="s">
        <v>3279</v>
      </c>
      <c r="I645" s="16">
        <v>34.369382999999999</v>
      </c>
      <c r="J645" s="16">
        <v>41.991556000000003</v>
      </c>
      <c r="K645" s="15" t="s">
        <v>1364</v>
      </c>
    </row>
    <row r="646" spans="1:11" ht="12" hidden="1" customHeight="1">
      <c r="A646" s="15" t="s">
        <v>49</v>
      </c>
      <c r="B646" s="15" t="s">
        <v>38</v>
      </c>
      <c r="C646" s="15" t="s">
        <v>70</v>
      </c>
      <c r="D646" s="15" t="s">
        <v>12</v>
      </c>
      <c r="E646" s="16">
        <v>110242</v>
      </c>
      <c r="F646" s="15" t="s">
        <v>3280</v>
      </c>
      <c r="G646" s="15" t="s">
        <v>3281</v>
      </c>
      <c r="H646" s="15" t="s">
        <v>3282</v>
      </c>
      <c r="I646" s="16">
        <v>34.369351999999999</v>
      </c>
      <c r="J646" s="16">
        <v>41.977817999999999</v>
      </c>
      <c r="K646" s="15" t="s">
        <v>1364</v>
      </c>
    </row>
    <row r="647" spans="1:11" ht="12" hidden="1" customHeight="1">
      <c r="A647" s="15" t="s">
        <v>49</v>
      </c>
      <c r="B647" s="15" t="s">
        <v>38</v>
      </c>
      <c r="C647" s="15" t="s">
        <v>70</v>
      </c>
      <c r="D647" s="15" t="s">
        <v>12</v>
      </c>
      <c r="E647" s="16">
        <v>110012</v>
      </c>
      <c r="F647" s="15" t="s">
        <v>3283</v>
      </c>
      <c r="G647" s="15" t="s">
        <v>3284</v>
      </c>
      <c r="H647" s="15" t="s">
        <v>3285</v>
      </c>
      <c r="I647" s="16">
        <v>34.340626</v>
      </c>
      <c r="J647" s="16">
        <v>42.029125000000001</v>
      </c>
      <c r="K647" s="15" t="s">
        <v>1364</v>
      </c>
    </row>
    <row r="648" spans="1:11" ht="12" hidden="1" customHeight="1">
      <c r="A648" s="15" t="s">
        <v>49</v>
      </c>
      <c r="B648" s="15" t="s">
        <v>38</v>
      </c>
      <c r="C648" s="15" t="s">
        <v>70</v>
      </c>
      <c r="D648" s="15" t="s">
        <v>12</v>
      </c>
      <c r="E648" s="16">
        <v>109067</v>
      </c>
      <c r="F648" s="15" t="s">
        <v>3286</v>
      </c>
      <c r="G648" s="15" t="s">
        <v>3287</v>
      </c>
      <c r="H648" s="15" t="s">
        <v>3288</v>
      </c>
      <c r="I648" s="16">
        <v>34.370032999999999</v>
      </c>
      <c r="J648" s="16">
        <v>41.988391999999997</v>
      </c>
      <c r="K648" s="15" t="s">
        <v>1364</v>
      </c>
    </row>
    <row r="649" spans="1:11" ht="12" hidden="1" customHeight="1">
      <c r="A649" s="15" t="s">
        <v>49</v>
      </c>
      <c r="B649" s="15" t="s">
        <v>38</v>
      </c>
      <c r="C649" s="15" t="s">
        <v>73</v>
      </c>
      <c r="D649" s="15" t="s">
        <v>71</v>
      </c>
      <c r="E649" s="16">
        <v>103368</v>
      </c>
      <c r="F649" s="15" t="s">
        <v>3289</v>
      </c>
      <c r="G649" s="15" t="s">
        <v>3290</v>
      </c>
      <c r="H649" s="15" t="s">
        <v>3291</v>
      </c>
      <c r="I649" s="16">
        <v>33.159999999999997</v>
      </c>
      <c r="J649" s="16">
        <v>43.85</v>
      </c>
      <c r="K649" s="15" t="s">
        <v>1364</v>
      </c>
    </row>
    <row r="650" spans="1:11" ht="12" hidden="1" customHeight="1">
      <c r="A650" s="15" t="s">
        <v>49</v>
      </c>
      <c r="B650" s="15" t="s">
        <v>38</v>
      </c>
      <c r="C650" s="15" t="s">
        <v>73</v>
      </c>
      <c r="D650" s="15" t="s">
        <v>71</v>
      </c>
      <c r="E650" s="16">
        <v>110205</v>
      </c>
      <c r="F650" s="15" t="s">
        <v>3292</v>
      </c>
      <c r="G650" s="15" t="s">
        <v>3293</v>
      </c>
      <c r="H650" s="15" t="s">
        <v>3294</v>
      </c>
      <c r="I650" s="16">
        <v>33.425570999999998</v>
      </c>
      <c r="J650" s="16">
        <v>43.675868000000001</v>
      </c>
      <c r="K650" s="15" t="s">
        <v>1364</v>
      </c>
    </row>
    <row r="651" spans="1:11" ht="12" hidden="1" customHeight="1">
      <c r="A651" s="15" t="s">
        <v>49</v>
      </c>
      <c r="B651" s="15" t="s">
        <v>38</v>
      </c>
      <c r="C651" s="15" t="s">
        <v>73</v>
      </c>
      <c r="D651" s="15" t="s">
        <v>71</v>
      </c>
      <c r="E651" s="16">
        <v>110093</v>
      </c>
      <c r="F651" s="15" t="s">
        <v>3295</v>
      </c>
      <c r="G651" s="15" t="s">
        <v>3296</v>
      </c>
      <c r="H651" s="15" t="s">
        <v>3297</v>
      </c>
      <c r="I651" s="16">
        <v>33.254800000000003</v>
      </c>
      <c r="J651" s="16">
        <v>43.502800000000001</v>
      </c>
      <c r="K651" s="15" t="s">
        <v>1364</v>
      </c>
    </row>
    <row r="652" spans="1:11" ht="12" hidden="1" customHeight="1">
      <c r="A652" s="15" t="s">
        <v>49</v>
      </c>
      <c r="B652" s="15" t="s">
        <v>38</v>
      </c>
      <c r="C652" s="15" t="s">
        <v>73</v>
      </c>
      <c r="D652" s="15" t="s">
        <v>71</v>
      </c>
      <c r="E652" s="16">
        <v>110189</v>
      </c>
      <c r="F652" s="15" t="s">
        <v>3298</v>
      </c>
      <c r="G652" s="15" t="s">
        <v>3299</v>
      </c>
      <c r="H652" s="15" t="s">
        <v>3300</v>
      </c>
      <c r="I652" s="16">
        <v>33.403486999999998</v>
      </c>
      <c r="J652" s="16">
        <v>43.896839999999997</v>
      </c>
      <c r="K652" s="15" t="s">
        <v>1364</v>
      </c>
    </row>
    <row r="653" spans="1:11" ht="12" hidden="1" customHeight="1">
      <c r="A653" s="15" t="s">
        <v>49</v>
      </c>
      <c r="B653" s="15" t="s">
        <v>38</v>
      </c>
      <c r="C653" s="15" t="s">
        <v>73</v>
      </c>
      <c r="D653" s="15" t="s">
        <v>71</v>
      </c>
      <c r="E653" s="16">
        <v>110207</v>
      </c>
      <c r="F653" s="15" t="s">
        <v>3301</v>
      </c>
      <c r="G653" s="15" t="s">
        <v>3302</v>
      </c>
      <c r="H653" s="15" t="s">
        <v>3303</v>
      </c>
      <c r="I653" s="16">
        <v>33.279702999999998</v>
      </c>
      <c r="J653" s="16">
        <v>43.795606999999997</v>
      </c>
      <c r="K653" s="15" t="s">
        <v>1364</v>
      </c>
    </row>
    <row r="654" spans="1:11" ht="12" hidden="1" customHeight="1">
      <c r="A654" s="15" t="s">
        <v>49</v>
      </c>
      <c r="B654" s="15" t="s">
        <v>38</v>
      </c>
      <c r="C654" s="15" t="s">
        <v>73</v>
      </c>
      <c r="D654" s="15" t="s">
        <v>71</v>
      </c>
      <c r="E654" s="16">
        <v>110181</v>
      </c>
      <c r="F654" s="15" t="s">
        <v>3304</v>
      </c>
      <c r="G654" s="15" t="s">
        <v>3305</v>
      </c>
      <c r="H654" s="15" t="s">
        <v>3306</v>
      </c>
      <c r="I654" s="16">
        <v>33.434659000000003</v>
      </c>
      <c r="J654" s="16">
        <v>43.963735</v>
      </c>
      <c r="K654" s="15" t="s">
        <v>1364</v>
      </c>
    </row>
    <row r="655" spans="1:11" ht="12" hidden="1" customHeight="1">
      <c r="A655" s="15" t="s">
        <v>49</v>
      </c>
      <c r="B655" s="15" t="s">
        <v>38</v>
      </c>
      <c r="C655" s="15" t="s">
        <v>73</v>
      </c>
      <c r="D655" s="15" t="s">
        <v>71</v>
      </c>
      <c r="E655" s="16">
        <v>110219</v>
      </c>
      <c r="F655" s="15" t="s">
        <v>3307</v>
      </c>
      <c r="G655" s="15" t="s">
        <v>3308</v>
      </c>
      <c r="H655" s="15" t="s">
        <v>3309</v>
      </c>
      <c r="I655" s="16">
        <v>33.244906999999998</v>
      </c>
      <c r="J655" s="16">
        <v>43.571610999999997</v>
      </c>
      <c r="K655" s="15" t="s">
        <v>1364</v>
      </c>
    </row>
    <row r="656" spans="1:11" ht="12" hidden="1" customHeight="1">
      <c r="A656" s="15" t="s">
        <v>49</v>
      </c>
      <c r="B656" s="15" t="s">
        <v>38</v>
      </c>
      <c r="C656" s="15" t="s">
        <v>73</v>
      </c>
      <c r="D656" s="15" t="s">
        <v>71</v>
      </c>
      <c r="E656" s="16">
        <v>110201</v>
      </c>
      <c r="F656" s="15" t="s">
        <v>3310</v>
      </c>
      <c r="G656" s="15" t="s">
        <v>3311</v>
      </c>
      <c r="H656" s="15" t="s">
        <v>3312</v>
      </c>
      <c r="I656" s="16">
        <v>33.403460000000003</v>
      </c>
      <c r="J656" s="16">
        <v>43.642699</v>
      </c>
      <c r="K656" s="15" t="s">
        <v>1364</v>
      </c>
    </row>
    <row r="657" spans="1:11" ht="12" hidden="1" customHeight="1">
      <c r="A657" s="15" t="s">
        <v>49</v>
      </c>
      <c r="B657" s="15" t="s">
        <v>38</v>
      </c>
      <c r="C657" s="15" t="s">
        <v>73</v>
      </c>
      <c r="D657" s="15" t="s">
        <v>71</v>
      </c>
      <c r="E657" s="16">
        <v>110179</v>
      </c>
      <c r="F657" s="15" t="s">
        <v>3313</v>
      </c>
      <c r="G657" s="15" t="s">
        <v>3314</v>
      </c>
      <c r="H657" s="15" t="s">
        <v>3315</v>
      </c>
      <c r="I657" s="16">
        <v>33.421163</v>
      </c>
      <c r="J657" s="16">
        <v>43.705101999999997</v>
      </c>
      <c r="K657" s="15" t="s">
        <v>1364</v>
      </c>
    </row>
    <row r="658" spans="1:11" ht="12" hidden="1" customHeight="1">
      <c r="A658" s="15" t="s">
        <v>49</v>
      </c>
      <c r="B658" s="15" t="s">
        <v>38</v>
      </c>
      <c r="C658" s="15" t="s">
        <v>73</v>
      </c>
      <c r="D658" s="15" t="s">
        <v>71</v>
      </c>
      <c r="E658" s="16">
        <v>110175</v>
      </c>
      <c r="F658" s="15" t="s">
        <v>3316</v>
      </c>
      <c r="G658" s="15" t="s">
        <v>3317</v>
      </c>
      <c r="H658" s="15" t="s">
        <v>3318</v>
      </c>
      <c r="I658" s="16">
        <v>33.399199000000003</v>
      </c>
      <c r="J658" s="16">
        <v>43.693849999999998</v>
      </c>
      <c r="K658" s="15" t="s">
        <v>1364</v>
      </c>
    </row>
    <row r="659" spans="1:11" ht="12" hidden="1" customHeight="1">
      <c r="A659" s="15" t="s">
        <v>49</v>
      </c>
      <c r="B659" s="15" t="s">
        <v>38</v>
      </c>
      <c r="C659" s="15" t="s">
        <v>73</v>
      </c>
      <c r="D659" s="15" t="s">
        <v>71</v>
      </c>
      <c r="E659" s="16">
        <v>110198</v>
      </c>
      <c r="F659" s="15" t="s">
        <v>3319</v>
      </c>
      <c r="G659" s="15" t="s">
        <v>3320</v>
      </c>
      <c r="H659" s="15" t="s">
        <v>3321</v>
      </c>
      <c r="I659" s="16">
        <v>33.403899000000003</v>
      </c>
      <c r="J659" s="16">
        <v>43.658419000000002</v>
      </c>
      <c r="K659" s="15" t="s">
        <v>1364</v>
      </c>
    </row>
    <row r="660" spans="1:11" ht="12" hidden="1" customHeight="1">
      <c r="A660" s="15" t="s">
        <v>49</v>
      </c>
      <c r="B660" s="15" t="s">
        <v>38</v>
      </c>
      <c r="C660" s="15" t="s">
        <v>73</v>
      </c>
      <c r="D660" s="15" t="s">
        <v>71</v>
      </c>
      <c r="E660" s="16">
        <v>110197</v>
      </c>
      <c r="F660" s="15" t="s">
        <v>3322</v>
      </c>
      <c r="G660" s="15" t="s">
        <v>3323</v>
      </c>
      <c r="H660" s="15" t="s">
        <v>3324</v>
      </c>
      <c r="I660" s="16">
        <v>33.417924999999997</v>
      </c>
      <c r="J660" s="16">
        <v>43.685180000000003</v>
      </c>
      <c r="K660" s="15" t="s">
        <v>1364</v>
      </c>
    </row>
    <row r="661" spans="1:11" ht="12" hidden="1" customHeight="1">
      <c r="A661" s="15" t="s">
        <v>49</v>
      </c>
      <c r="B661" s="15" t="s">
        <v>38</v>
      </c>
      <c r="C661" s="15" t="s">
        <v>73</v>
      </c>
      <c r="D661" s="15" t="s">
        <v>71</v>
      </c>
      <c r="E661" s="16">
        <v>110244</v>
      </c>
      <c r="F661" s="15" t="s">
        <v>3325</v>
      </c>
      <c r="G661" s="15" t="s">
        <v>3326</v>
      </c>
      <c r="H661" s="15" t="s">
        <v>3327</v>
      </c>
      <c r="I661" s="16">
        <v>33.360467999999997</v>
      </c>
      <c r="J661" s="16">
        <v>43.710402000000002</v>
      </c>
      <c r="K661" s="15" t="s">
        <v>1364</v>
      </c>
    </row>
    <row r="662" spans="1:11" ht="12" hidden="1" customHeight="1">
      <c r="A662" s="15" t="s">
        <v>49</v>
      </c>
      <c r="B662" s="15" t="s">
        <v>38</v>
      </c>
      <c r="C662" s="15" t="s">
        <v>73</v>
      </c>
      <c r="D662" s="15" t="s">
        <v>71</v>
      </c>
      <c r="E662" s="16">
        <v>110246</v>
      </c>
      <c r="F662" s="15" t="s">
        <v>3328</v>
      </c>
      <c r="G662" s="15" t="s">
        <v>3329</v>
      </c>
      <c r="H662" s="15" t="s">
        <v>3330</v>
      </c>
      <c r="I662" s="16">
        <v>33.312843000000001</v>
      </c>
      <c r="J662" s="16">
        <v>43.729021000000003</v>
      </c>
      <c r="K662" s="15" t="s">
        <v>1364</v>
      </c>
    </row>
    <row r="663" spans="1:11" ht="12" hidden="1" customHeight="1">
      <c r="A663" s="15" t="s">
        <v>49</v>
      </c>
      <c r="B663" s="15" t="s">
        <v>38</v>
      </c>
      <c r="C663" s="15" t="s">
        <v>73</v>
      </c>
      <c r="D663" s="15" t="s">
        <v>71</v>
      </c>
      <c r="E663" s="16">
        <v>110089</v>
      </c>
      <c r="F663" s="15" t="s">
        <v>3331</v>
      </c>
      <c r="G663" s="15" t="s">
        <v>3332</v>
      </c>
      <c r="H663" s="15" t="s">
        <v>3333</v>
      </c>
      <c r="I663" s="16">
        <v>33.310020999999999</v>
      </c>
      <c r="J663" s="16">
        <v>43.742995000000001</v>
      </c>
      <c r="K663" s="15" t="s">
        <v>1364</v>
      </c>
    </row>
    <row r="664" spans="1:11" ht="12" hidden="1" customHeight="1">
      <c r="A664" s="15" t="s">
        <v>49</v>
      </c>
      <c r="B664" s="15" t="s">
        <v>38</v>
      </c>
      <c r="C664" s="15" t="s">
        <v>73</v>
      </c>
      <c r="D664" s="15" t="s">
        <v>71</v>
      </c>
      <c r="E664" s="16">
        <v>110054</v>
      </c>
      <c r="F664" s="15" t="s">
        <v>3334</v>
      </c>
      <c r="G664" s="15" t="s">
        <v>3335</v>
      </c>
      <c r="H664" s="15" t="s">
        <v>3336</v>
      </c>
      <c r="I664" s="16">
        <v>33.332844999999999</v>
      </c>
      <c r="J664" s="16">
        <v>43.737692000000003</v>
      </c>
      <c r="K664" s="15" t="s">
        <v>1364</v>
      </c>
    </row>
    <row r="665" spans="1:11" ht="12" hidden="1" customHeight="1">
      <c r="A665" s="15" t="s">
        <v>49</v>
      </c>
      <c r="B665" s="15" t="s">
        <v>38</v>
      </c>
      <c r="C665" s="15" t="s">
        <v>73</v>
      </c>
      <c r="D665" s="15" t="s">
        <v>71</v>
      </c>
      <c r="E665" s="16">
        <v>110090</v>
      </c>
      <c r="F665" s="15" t="s">
        <v>3337</v>
      </c>
      <c r="G665" s="15" t="s">
        <v>3338</v>
      </c>
      <c r="H665" s="15" t="s">
        <v>3339</v>
      </c>
      <c r="I665" s="16">
        <v>33.312843000000001</v>
      </c>
      <c r="J665" s="16">
        <v>43.729021000000003</v>
      </c>
      <c r="K665" s="15" t="s">
        <v>1364</v>
      </c>
    </row>
    <row r="666" spans="1:11" ht="12" hidden="1" customHeight="1">
      <c r="A666" s="15" t="s">
        <v>49</v>
      </c>
      <c r="B666" s="15" t="s">
        <v>38</v>
      </c>
      <c r="C666" s="15" t="s">
        <v>73</v>
      </c>
      <c r="D666" s="15" t="s">
        <v>71</v>
      </c>
      <c r="E666" s="16">
        <v>110245</v>
      </c>
      <c r="F666" s="15" t="s">
        <v>3340</v>
      </c>
      <c r="G666" s="15" t="s">
        <v>3341</v>
      </c>
      <c r="H666" s="15" t="s">
        <v>3342</v>
      </c>
      <c r="I666" s="16">
        <v>33.304321000000002</v>
      </c>
      <c r="J666" s="16">
        <v>43.680362000000002</v>
      </c>
      <c r="K666" s="15" t="s">
        <v>1364</v>
      </c>
    </row>
    <row r="667" spans="1:11" ht="12" hidden="1" customHeight="1">
      <c r="A667" s="15" t="s">
        <v>49</v>
      </c>
      <c r="B667" s="15" t="s">
        <v>38</v>
      </c>
      <c r="C667" s="15" t="s">
        <v>73</v>
      </c>
      <c r="D667" s="15" t="s">
        <v>71</v>
      </c>
      <c r="E667" s="16">
        <v>110135</v>
      </c>
      <c r="F667" s="15" t="s">
        <v>3343</v>
      </c>
      <c r="G667" s="15" t="s">
        <v>3344</v>
      </c>
      <c r="H667" s="15" t="s">
        <v>3345</v>
      </c>
      <c r="I667" s="16">
        <v>33.156751999999997</v>
      </c>
      <c r="J667" s="16">
        <v>43.891238000000001</v>
      </c>
      <c r="K667" s="15" t="s">
        <v>1364</v>
      </c>
    </row>
    <row r="668" spans="1:11" ht="12" hidden="1" customHeight="1">
      <c r="A668" s="15" t="s">
        <v>49</v>
      </c>
      <c r="B668" s="15" t="s">
        <v>38</v>
      </c>
      <c r="C668" s="15" t="s">
        <v>73</v>
      </c>
      <c r="D668" s="15" t="s">
        <v>71</v>
      </c>
      <c r="E668" s="16">
        <v>110320</v>
      </c>
      <c r="F668" s="15" t="s">
        <v>3346</v>
      </c>
      <c r="G668" s="15" t="s">
        <v>3347</v>
      </c>
      <c r="H668" s="15" t="s">
        <v>3348</v>
      </c>
      <c r="I668" s="16">
        <v>33.411884000000001</v>
      </c>
      <c r="J668" s="16">
        <v>43.856551000000003</v>
      </c>
      <c r="K668" s="15" t="s">
        <v>1364</v>
      </c>
    </row>
    <row r="669" spans="1:11" ht="12" hidden="1" customHeight="1">
      <c r="A669" s="15" t="s">
        <v>49</v>
      </c>
      <c r="B669" s="15" t="s">
        <v>38</v>
      </c>
      <c r="C669" s="15" t="s">
        <v>73</v>
      </c>
      <c r="D669" s="15" t="s">
        <v>71</v>
      </c>
      <c r="E669" s="16">
        <v>110190</v>
      </c>
      <c r="F669" s="15" t="s">
        <v>3349</v>
      </c>
      <c r="G669" s="15" t="s">
        <v>3350</v>
      </c>
      <c r="H669" s="15" t="s">
        <v>3351</v>
      </c>
      <c r="I669" s="16">
        <v>33.437325999999999</v>
      </c>
      <c r="J669" s="16">
        <v>43.890464000000001</v>
      </c>
      <c r="K669" s="15" t="s">
        <v>1364</v>
      </c>
    </row>
    <row r="670" spans="1:11" ht="12" hidden="1" customHeight="1">
      <c r="A670" s="15" t="s">
        <v>49</v>
      </c>
      <c r="B670" s="15" t="s">
        <v>38</v>
      </c>
      <c r="C670" s="15" t="s">
        <v>73</v>
      </c>
      <c r="D670" s="15" t="s">
        <v>71</v>
      </c>
      <c r="E670" s="16">
        <v>110083</v>
      </c>
      <c r="F670" s="15" t="s">
        <v>3352</v>
      </c>
      <c r="G670" s="15" t="s">
        <v>3353</v>
      </c>
      <c r="H670" s="15" t="s">
        <v>3354</v>
      </c>
      <c r="I670" s="16">
        <v>33.465646999999997</v>
      </c>
      <c r="J670" s="16">
        <v>43.908447000000002</v>
      </c>
      <c r="K670" s="15" t="s">
        <v>1364</v>
      </c>
    </row>
    <row r="671" spans="1:11" ht="12" hidden="1" customHeight="1">
      <c r="A671" s="15" t="s">
        <v>49</v>
      </c>
      <c r="B671" s="15" t="s">
        <v>38</v>
      </c>
      <c r="C671" s="15" t="s">
        <v>73</v>
      </c>
      <c r="D671" s="15" t="s">
        <v>71</v>
      </c>
      <c r="E671" s="16">
        <v>110124</v>
      </c>
      <c r="F671" s="15" t="s">
        <v>3355</v>
      </c>
      <c r="G671" s="15" t="s">
        <v>3356</v>
      </c>
      <c r="H671" s="15" t="s">
        <v>3357</v>
      </c>
      <c r="I671" s="16">
        <v>33.406418000000002</v>
      </c>
      <c r="J671" s="16">
        <v>43.810406</v>
      </c>
      <c r="K671" s="15" t="s">
        <v>1364</v>
      </c>
    </row>
    <row r="672" spans="1:11" ht="12" hidden="1" customHeight="1">
      <c r="A672" s="15" t="s">
        <v>49</v>
      </c>
      <c r="B672" s="15" t="s">
        <v>38</v>
      </c>
      <c r="C672" s="15" t="s">
        <v>73</v>
      </c>
      <c r="D672" s="15" t="s">
        <v>71</v>
      </c>
      <c r="E672" s="16">
        <v>110200</v>
      </c>
      <c r="F672" s="15" t="s">
        <v>3358</v>
      </c>
      <c r="G672" s="15" t="s">
        <v>3359</v>
      </c>
      <c r="H672" s="15" t="s">
        <v>3360</v>
      </c>
      <c r="I672" s="16">
        <v>33.382564000000002</v>
      </c>
      <c r="J672" s="16">
        <v>43.626503999999997</v>
      </c>
      <c r="K672" s="15" t="s">
        <v>1364</v>
      </c>
    </row>
    <row r="673" spans="1:11" ht="12" hidden="1" customHeight="1">
      <c r="A673" s="15" t="s">
        <v>49</v>
      </c>
      <c r="B673" s="15" t="s">
        <v>38</v>
      </c>
      <c r="C673" s="15" t="s">
        <v>73</v>
      </c>
      <c r="D673" s="15" t="s">
        <v>71</v>
      </c>
      <c r="E673" s="16">
        <v>110134</v>
      </c>
      <c r="F673" s="15" t="s">
        <v>3361</v>
      </c>
      <c r="G673" s="15" t="s">
        <v>3362</v>
      </c>
      <c r="H673" s="15" t="s">
        <v>3363</v>
      </c>
      <c r="I673" s="16">
        <v>33.415022999999998</v>
      </c>
      <c r="J673" s="16">
        <v>43.702190000000002</v>
      </c>
      <c r="K673" s="15" t="s">
        <v>1364</v>
      </c>
    </row>
    <row r="674" spans="1:11" ht="12" hidden="1" customHeight="1">
      <c r="A674" s="15" t="s">
        <v>49</v>
      </c>
      <c r="B674" s="15" t="s">
        <v>38</v>
      </c>
      <c r="C674" s="15" t="s">
        <v>73</v>
      </c>
      <c r="D674" s="15" t="s">
        <v>71</v>
      </c>
      <c r="E674" s="16">
        <v>110180</v>
      </c>
      <c r="F674" s="15" t="s">
        <v>3364</v>
      </c>
      <c r="G674" s="15" t="s">
        <v>3365</v>
      </c>
      <c r="H674" s="15" t="s">
        <v>3366</v>
      </c>
      <c r="I674" s="16">
        <v>33.383080999999997</v>
      </c>
      <c r="J674" s="16">
        <v>43.698594</v>
      </c>
      <c r="K674" s="15" t="s">
        <v>1364</v>
      </c>
    </row>
    <row r="675" spans="1:11" ht="12" hidden="1" customHeight="1">
      <c r="A675" s="15" t="s">
        <v>49</v>
      </c>
      <c r="B675" s="15" t="s">
        <v>38</v>
      </c>
      <c r="C675" s="15" t="s">
        <v>73</v>
      </c>
      <c r="D675" s="15" t="s">
        <v>71</v>
      </c>
      <c r="E675" s="16">
        <v>110065</v>
      </c>
      <c r="F675" s="15" t="s">
        <v>3367</v>
      </c>
      <c r="G675" s="15" t="s">
        <v>3368</v>
      </c>
      <c r="H675" s="15" t="s">
        <v>3369</v>
      </c>
      <c r="I675" s="16">
        <v>33.58</v>
      </c>
      <c r="J675" s="16">
        <v>43.93</v>
      </c>
      <c r="K675" s="15" t="s">
        <v>1364</v>
      </c>
    </row>
    <row r="676" spans="1:11" ht="12" hidden="1" customHeight="1">
      <c r="A676" s="15" t="s">
        <v>49</v>
      </c>
      <c r="B676" s="15" t="s">
        <v>38</v>
      </c>
      <c r="C676" s="15" t="s">
        <v>73</v>
      </c>
      <c r="D676" s="15" t="s">
        <v>71</v>
      </c>
      <c r="E676" s="16">
        <v>110243</v>
      </c>
      <c r="F676" s="15" t="s">
        <v>3370</v>
      </c>
      <c r="G676" s="15" t="s">
        <v>3371</v>
      </c>
      <c r="H676" s="15" t="s">
        <v>3372</v>
      </c>
      <c r="I676" s="16">
        <v>33.651864000000003</v>
      </c>
      <c r="J676" s="16">
        <v>43.693095999999997</v>
      </c>
      <c r="K676" s="15" t="s">
        <v>1364</v>
      </c>
    </row>
    <row r="677" spans="1:11" ht="12" hidden="1" customHeight="1">
      <c r="A677" s="15" t="s">
        <v>49</v>
      </c>
      <c r="B677" s="15" t="s">
        <v>38</v>
      </c>
      <c r="C677" s="15" t="s">
        <v>73</v>
      </c>
      <c r="D677" s="15" t="s">
        <v>71</v>
      </c>
      <c r="E677" s="16">
        <v>109945</v>
      </c>
      <c r="F677" s="15" t="s">
        <v>3373</v>
      </c>
      <c r="G677" s="15" t="s">
        <v>3374</v>
      </c>
      <c r="H677" s="15" t="s">
        <v>3375</v>
      </c>
      <c r="I677" s="16">
        <v>33.162342000000002</v>
      </c>
      <c r="J677" s="16">
        <v>43.865124000000002</v>
      </c>
      <c r="K677" s="15" t="s">
        <v>1364</v>
      </c>
    </row>
    <row r="678" spans="1:11" ht="12" hidden="1" customHeight="1">
      <c r="A678" s="15" t="s">
        <v>49</v>
      </c>
      <c r="B678" s="15" t="s">
        <v>38</v>
      </c>
      <c r="C678" s="15" t="s">
        <v>73</v>
      </c>
      <c r="D678" s="15" t="s">
        <v>71</v>
      </c>
      <c r="E678" s="16">
        <v>110095</v>
      </c>
      <c r="F678" s="15" t="s">
        <v>3376</v>
      </c>
      <c r="G678" s="15" t="s">
        <v>3377</v>
      </c>
      <c r="H678" s="15" t="s">
        <v>3378</v>
      </c>
      <c r="I678" s="16">
        <v>33.244751000000001</v>
      </c>
      <c r="J678" s="16">
        <v>43.741095999999999</v>
      </c>
      <c r="K678" s="15" t="s">
        <v>1364</v>
      </c>
    </row>
    <row r="679" spans="1:11" ht="12" hidden="1" customHeight="1">
      <c r="A679" s="15" t="s">
        <v>49</v>
      </c>
      <c r="B679" s="15" t="s">
        <v>38</v>
      </c>
      <c r="C679" s="15" t="s">
        <v>73</v>
      </c>
      <c r="D679" s="15" t="s">
        <v>71</v>
      </c>
      <c r="E679" s="16">
        <v>110148</v>
      </c>
      <c r="F679" s="15" t="s">
        <v>3379</v>
      </c>
      <c r="G679" s="15" t="s">
        <v>3380</v>
      </c>
      <c r="H679" s="15" t="s">
        <v>3381</v>
      </c>
      <c r="I679" s="16">
        <v>33.164126000000003</v>
      </c>
      <c r="J679" s="16">
        <v>43.882216999999997</v>
      </c>
      <c r="K679" s="15" t="s">
        <v>1364</v>
      </c>
    </row>
    <row r="680" spans="1:11" ht="12" hidden="1" customHeight="1">
      <c r="A680" s="15" t="s">
        <v>49</v>
      </c>
      <c r="B680" s="15" t="s">
        <v>38</v>
      </c>
      <c r="C680" s="15" t="s">
        <v>73</v>
      </c>
      <c r="D680" s="15" t="s">
        <v>71</v>
      </c>
      <c r="E680" s="16">
        <v>110078</v>
      </c>
      <c r="F680" s="15" t="s">
        <v>3382</v>
      </c>
      <c r="G680" s="15" t="s">
        <v>3383</v>
      </c>
      <c r="H680" s="15" t="s">
        <v>3384</v>
      </c>
      <c r="I680" s="16">
        <v>33.415488000000003</v>
      </c>
      <c r="J680" s="16">
        <v>43.938712000000002</v>
      </c>
      <c r="K680" s="15" t="s">
        <v>1364</v>
      </c>
    </row>
    <row r="681" spans="1:11" ht="12" hidden="1" customHeight="1">
      <c r="A681" s="15" t="s">
        <v>49</v>
      </c>
      <c r="B681" s="15" t="s">
        <v>38</v>
      </c>
      <c r="C681" s="15" t="s">
        <v>73</v>
      </c>
      <c r="D681" s="15" t="s">
        <v>71</v>
      </c>
      <c r="E681" s="16">
        <v>110109</v>
      </c>
      <c r="F681" s="15" t="s">
        <v>3385</v>
      </c>
      <c r="G681" s="15" t="s">
        <v>3386</v>
      </c>
      <c r="H681" s="15" t="s">
        <v>3387</v>
      </c>
      <c r="I681" s="16">
        <v>33.189554000000001</v>
      </c>
      <c r="J681" s="16">
        <v>43.491903000000001</v>
      </c>
      <c r="K681" s="15" t="s">
        <v>1364</v>
      </c>
    </row>
    <row r="682" spans="1:11" ht="12" hidden="1" customHeight="1">
      <c r="A682" s="15" t="s">
        <v>49</v>
      </c>
      <c r="B682" s="15" t="s">
        <v>38</v>
      </c>
      <c r="C682" s="15" t="s">
        <v>73</v>
      </c>
      <c r="D682" s="15" t="s">
        <v>71</v>
      </c>
      <c r="E682" s="16">
        <v>110102</v>
      </c>
      <c r="F682" s="15" t="s">
        <v>3388</v>
      </c>
      <c r="G682" s="15" t="s">
        <v>3389</v>
      </c>
      <c r="H682" s="15" t="s">
        <v>3390</v>
      </c>
      <c r="I682" s="16">
        <v>33.431356000000001</v>
      </c>
      <c r="J682" s="16">
        <v>43.890458000000002</v>
      </c>
      <c r="K682" s="15" t="s">
        <v>1364</v>
      </c>
    </row>
    <row r="683" spans="1:11" ht="12" hidden="1" customHeight="1">
      <c r="A683" s="15" t="s">
        <v>49</v>
      </c>
      <c r="B683" s="15" t="s">
        <v>38</v>
      </c>
      <c r="C683" s="15" t="s">
        <v>73</v>
      </c>
      <c r="D683" s="15" t="s">
        <v>71</v>
      </c>
      <c r="E683" s="16">
        <v>109908</v>
      </c>
      <c r="F683" s="15" t="s">
        <v>3391</v>
      </c>
      <c r="G683" s="15" t="s">
        <v>3392</v>
      </c>
      <c r="H683" s="15" t="s">
        <v>3393</v>
      </c>
      <c r="I683" s="16">
        <v>33.402462999999997</v>
      </c>
      <c r="J683" s="16">
        <v>43.913023000000003</v>
      </c>
      <c r="K683" s="15" t="s">
        <v>1364</v>
      </c>
    </row>
    <row r="684" spans="1:11" ht="12" hidden="1" customHeight="1">
      <c r="A684" s="15" t="s">
        <v>49</v>
      </c>
      <c r="B684" s="15" t="s">
        <v>38</v>
      </c>
      <c r="C684" s="15" t="s">
        <v>73</v>
      </c>
      <c r="D684" s="15" t="s">
        <v>71</v>
      </c>
      <c r="E684" s="16">
        <v>109907</v>
      </c>
      <c r="F684" s="15" t="s">
        <v>3394</v>
      </c>
      <c r="G684" s="15" t="s">
        <v>3395</v>
      </c>
      <c r="H684" s="15" t="s">
        <v>3396</v>
      </c>
      <c r="I684" s="16">
        <v>33.402462999999997</v>
      </c>
      <c r="J684" s="16">
        <v>43.913023000000003</v>
      </c>
      <c r="K684" s="15" t="s">
        <v>1364</v>
      </c>
    </row>
    <row r="685" spans="1:11" ht="12" hidden="1" customHeight="1">
      <c r="A685" s="15" t="s">
        <v>49</v>
      </c>
      <c r="B685" s="15" t="s">
        <v>38</v>
      </c>
      <c r="C685" s="15" t="s">
        <v>73</v>
      </c>
      <c r="D685" s="15" t="s">
        <v>71</v>
      </c>
      <c r="E685" s="16">
        <v>110056</v>
      </c>
      <c r="F685" s="15" t="s">
        <v>3397</v>
      </c>
      <c r="G685" s="15" t="s">
        <v>3398</v>
      </c>
      <c r="H685" s="15" t="s">
        <v>3399</v>
      </c>
      <c r="I685" s="16">
        <v>33.403159000000002</v>
      </c>
      <c r="J685" s="16">
        <v>43.938961999999997</v>
      </c>
      <c r="K685" s="15" t="s">
        <v>1364</v>
      </c>
    </row>
    <row r="686" spans="1:11" ht="12" hidden="1" customHeight="1">
      <c r="A686" s="15" t="s">
        <v>49</v>
      </c>
      <c r="B686" s="15" t="s">
        <v>38</v>
      </c>
      <c r="C686" s="15" t="s">
        <v>73</v>
      </c>
      <c r="D686" s="15" t="s">
        <v>71</v>
      </c>
      <c r="E686" s="16">
        <v>110084</v>
      </c>
      <c r="F686" s="15" t="s">
        <v>3400</v>
      </c>
      <c r="G686" s="15" t="s">
        <v>3401</v>
      </c>
      <c r="H686" s="15" t="s">
        <v>3402</v>
      </c>
      <c r="I686" s="16">
        <v>33.408920999999999</v>
      </c>
      <c r="J686" s="16">
        <v>43.837899</v>
      </c>
      <c r="K686" s="15" t="s">
        <v>1364</v>
      </c>
    </row>
    <row r="687" spans="1:11" ht="12" hidden="1" customHeight="1">
      <c r="A687" s="15" t="s">
        <v>49</v>
      </c>
      <c r="B687" s="15" t="s">
        <v>38</v>
      </c>
      <c r="C687" s="15" t="s">
        <v>73</v>
      </c>
      <c r="D687" s="15" t="s">
        <v>71</v>
      </c>
      <c r="E687" s="16">
        <v>110319</v>
      </c>
      <c r="F687" s="15" t="s">
        <v>3403</v>
      </c>
      <c r="G687" s="15" t="s">
        <v>3404</v>
      </c>
      <c r="H687" s="15" t="s">
        <v>3405</v>
      </c>
      <c r="I687" s="16">
        <v>33.406427999999998</v>
      </c>
      <c r="J687" s="16">
        <v>43.923875000000002</v>
      </c>
      <c r="K687" s="15" t="s">
        <v>1364</v>
      </c>
    </row>
    <row r="688" spans="1:11" ht="12" hidden="1" customHeight="1">
      <c r="A688" s="15" t="s">
        <v>49</v>
      </c>
      <c r="B688" s="15" t="s">
        <v>38</v>
      </c>
      <c r="C688" s="15" t="s">
        <v>73</v>
      </c>
      <c r="D688" s="15" t="s">
        <v>71</v>
      </c>
      <c r="E688" s="16">
        <v>110202</v>
      </c>
      <c r="F688" s="15" t="s">
        <v>3406</v>
      </c>
      <c r="G688" s="15" t="s">
        <v>3407</v>
      </c>
      <c r="H688" s="15" t="s">
        <v>3408</v>
      </c>
      <c r="I688" s="16">
        <v>33.337484000000003</v>
      </c>
      <c r="J688" s="16">
        <v>43.701182000000003</v>
      </c>
      <c r="K688" s="15" t="s">
        <v>1364</v>
      </c>
    </row>
    <row r="689" spans="1:11" ht="12" hidden="1" customHeight="1">
      <c r="A689" s="15" t="s">
        <v>49</v>
      </c>
      <c r="B689" s="15" t="s">
        <v>38</v>
      </c>
      <c r="C689" s="15" t="s">
        <v>73</v>
      </c>
      <c r="D689" s="15" t="s">
        <v>71</v>
      </c>
      <c r="E689" s="16">
        <v>110176</v>
      </c>
      <c r="F689" s="15" t="s">
        <v>3409</v>
      </c>
      <c r="G689" s="15" t="s">
        <v>3410</v>
      </c>
      <c r="H689" s="15" t="s">
        <v>3411</v>
      </c>
      <c r="I689" s="16">
        <v>33.343584</v>
      </c>
      <c r="J689" s="16">
        <v>43.706358000000002</v>
      </c>
      <c r="K689" s="15" t="s">
        <v>1364</v>
      </c>
    </row>
    <row r="690" spans="1:11" ht="12" hidden="1" customHeight="1">
      <c r="A690" s="15" t="s">
        <v>49</v>
      </c>
      <c r="B690" s="15" t="s">
        <v>38</v>
      </c>
      <c r="C690" s="15" t="s">
        <v>73</v>
      </c>
      <c r="D690" s="15" t="s">
        <v>71</v>
      </c>
      <c r="E690" s="16">
        <v>110321</v>
      </c>
      <c r="F690" s="15" t="s">
        <v>3412</v>
      </c>
      <c r="G690" s="15" t="s">
        <v>3413</v>
      </c>
      <c r="H690" s="15" t="s">
        <v>3414</v>
      </c>
      <c r="I690" s="16">
        <v>33.405245999999998</v>
      </c>
      <c r="J690" s="16">
        <v>43.910063999999998</v>
      </c>
      <c r="K690" s="15" t="s">
        <v>1364</v>
      </c>
    </row>
    <row r="691" spans="1:11" ht="12" hidden="1" customHeight="1">
      <c r="A691" s="15" t="s">
        <v>49</v>
      </c>
      <c r="B691" s="15" t="s">
        <v>38</v>
      </c>
      <c r="C691" s="15" t="s">
        <v>73</v>
      </c>
      <c r="D691" s="15" t="s">
        <v>71</v>
      </c>
      <c r="E691" s="16">
        <v>100050</v>
      </c>
      <c r="F691" s="15" t="s">
        <v>3415</v>
      </c>
      <c r="G691" s="15" t="s">
        <v>3416</v>
      </c>
      <c r="H691" s="15" t="s">
        <v>3417</v>
      </c>
      <c r="I691" s="16">
        <v>33.39</v>
      </c>
      <c r="J691" s="16">
        <v>43.97</v>
      </c>
      <c r="K691" s="15" t="s">
        <v>1364</v>
      </c>
    </row>
    <row r="692" spans="1:11" ht="12" hidden="1" customHeight="1">
      <c r="A692" s="15" t="s">
        <v>49</v>
      </c>
      <c r="B692" s="15" t="s">
        <v>38</v>
      </c>
      <c r="C692" s="15" t="s">
        <v>73</v>
      </c>
      <c r="D692" s="15" t="s">
        <v>71</v>
      </c>
      <c r="E692" s="16">
        <v>110196</v>
      </c>
      <c r="F692" s="15" t="s">
        <v>3418</v>
      </c>
      <c r="G692" s="15" t="s">
        <v>3419</v>
      </c>
      <c r="H692" s="15" t="s">
        <v>3420</v>
      </c>
      <c r="I692" s="16">
        <v>33.369404000000003</v>
      </c>
      <c r="J692" s="16">
        <v>43.749763999999999</v>
      </c>
      <c r="K692" s="15" t="s">
        <v>1364</v>
      </c>
    </row>
    <row r="693" spans="1:11" ht="12" hidden="1" customHeight="1">
      <c r="A693" s="15" t="s">
        <v>49</v>
      </c>
      <c r="B693" s="15" t="s">
        <v>38</v>
      </c>
      <c r="C693" s="15" t="s">
        <v>73</v>
      </c>
      <c r="D693" s="15" t="s">
        <v>71</v>
      </c>
      <c r="E693" s="16">
        <v>109944</v>
      </c>
      <c r="F693" s="15" t="s">
        <v>3421</v>
      </c>
      <c r="G693" s="15" t="s">
        <v>3422</v>
      </c>
      <c r="H693" s="15" t="s">
        <v>3423</v>
      </c>
      <c r="I693" s="16">
        <v>33.320545000000003</v>
      </c>
      <c r="J693" s="16">
        <v>43.791429000000001</v>
      </c>
      <c r="K693" s="15" t="s">
        <v>1364</v>
      </c>
    </row>
    <row r="694" spans="1:11" ht="12" hidden="1" customHeight="1">
      <c r="A694" s="15" t="s">
        <v>49</v>
      </c>
      <c r="B694" s="15" t="s">
        <v>38</v>
      </c>
      <c r="C694" s="15" t="s">
        <v>73</v>
      </c>
      <c r="D694" s="15" t="s">
        <v>71</v>
      </c>
      <c r="E694" s="16">
        <v>110080</v>
      </c>
      <c r="F694" s="15" t="s">
        <v>3424</v>
      </c>
      <c r="G694" s="15" t="s">
        <v>3425</v>
      </c>
      <c r="H694" s="15" t="s">
        <v>3426</v>
      </c>
      <c r="I694" s="16">
        <v>33.391424000000001</v>
      </c>
      <c r="J694" s="16">
        <v>43.832222999999999</v>
      </c>
      <c r="K694" s="15" t="s">
        <v>1364</v>
      </c>
    </row>
    <row r="695" spans="1:11" ht="12" hidden="1" customHeight="1">
      <c r="A695" s="15" t="s">
        <v>49</v>
      </c>
      <c r="B695" s="15" t="s">
        <v>38</v>
      </c>
      <c r="C695" s="15" t="s">
        <v>73</v>
      </c>
      <c r="D695" s="15" t="s">
        <v>71</v>
      </c>
      <c r="E695" s="16">
        <v>110088</v>
      </c>
      <c r="F695" s="15" t="s">
        <v>3427</v>
      </c>
      <c r="G695" s="15" t="s">
        <v>3428</v>
      </c>
      <c r="H695" s="15" t="s">
        <v>3429</v>
      </c>
      <c r="I695" s="16">
        <v>33.304321000000002</v>
      </c>
      <c r="J695" s="16">
        <v>43.680362000000002</v>
      </c>
      <c r="K695" s="15" t="s">
        <v>1364</v>
      </c>
    </row>
    <row r="696" spans="1:11" ht="12" hidden="1" customHeight="1">
      <c r="A696" s="15" t="s">
        <v>49</v>
      </c>
      <c r="B696" s="15" t="s">
        <v>38</v>
      </c>
      <c r="C696" s="15" t="s">
        <v>73</v>
      </c>
      <c r="D696" s="15" t="s">
        <v>71</v>
      </c>
      <c r="E696" s="16">
        <v>109911</v>
      </c>
      <c r="F696" s="15" t="s">
        <v>3430</v>
      </c>
      <c r="G696" s="15" t="s">
        <v>3431</v>
      </c>
      <c r="H696" s="15" t="s">
        <v>3432</v>
      </c>
      <c r="I696" s="16">
        <v>33.402462999999997</v>
      </c>
      <c r="J696" s="16">
        <v>43.913023000000003</v>
      </c>
      <c r="K696" s="15" t="s">
        <v>1364</v>
      </c>
    </row>
    <row r="697" spans="1:11" ht="12" hidden="1" customHeight="1">
      <c r="A697" s="15" t="s">
        <v>49</v>
      </c>
      <c r="B697" s="15" t="s">
        <v>38</v>
      </c>
      <c r="C697" s="15" t="s">
        <v>75</v>
      </c>
      <c r="D697" s="15" t="s">
        <v>11</v>
      </c>
      <c r="E697" s="16">
        <v>110325</v>
      </c>
      <c r="F697" s="15" t="s">
        <v>3433</v>
      </c>
      <c r="G697" s="15" t="s">
        <v>3434</v>
      </c>
      <c r="H697" s="15" t="s">
        <v>3435</v>
      </c>
      <c r="I697" s="16">
        <v>34.128754000000001</v>
      </c>
      <c r="J697" s="16">
        <v>42.378481000000001</v>
      </c>
      <c r="K697" s="15" t="s">
        <v>1364</v>
      </c>
    </row>
    <row r="698" spans="1:11" ht="12" hidden="1" customHeight="1">
      <c r="A698" s="15" t="s">
        <v>49</v>
      </c>
      <c r="B698" s="15" t="s">
        <v>38</v>
      </c>
      <c r="C698" s="15" t="s">
        <v>75</v>
      </c>
      <c r="D698" s="15" t="s">
        <v>11</v>
      </c>
      <c r="E698" s="16">
        <v>110003</v>
      </c>
      <c r="F698" s="15" t="s">
        <v>3436</v>
      </c>
      <c r="G698" s="15" t="s">
        <v>3437</v>
      </c>
      <c r="H698" s="15" t="s">
        <v>3438</v>
      </c>
      <c r="I698" s="16">
        <v>34.131768000000001</v>
      </c>
      <c r="J698" s="16">
        <v>42.386263</v>
      </c>
      <c r="K698" s="15" t="s">
        <v>1364</v>
      </c>
    </row>
    <row r="699" spans="1:11" ht="12" hidden="1" customHeight="1">
      <c r="A699" s="15" t="s">
        <v>49</v>
      </c>
      <c r="B699" s="15" t="s">
        <v>38</v>
      </c>
      <c r="C699" s="15" t="s">
        <v>75</v>
      </c>
      <c r="D699" s="15" t="s">
        <v>11</v>
      </c>
      <c r="E699" s="16">
        <v>110265</v>
      </c>
      <c r="F699" s="15" t="s">
        <v>829</v>
      </c>
      <c r="G699" s="15" t="s">
        <v>388</v>
      </c>
      <c r="H699" s="15" t="s">
        <v>3439</v>
      </c>
      <c r="I699" s="16">
        <v>34.018881</v>
      </c>
      <c r="J699" s="16">
        <v>42.410826</v>
      </c>
      <c r="K699" s="15" t="s">
        <v>1364</v>
      </c>
    </row>
    <row r="700" spans="1:11" ht="12" hidden="1" customHeight="1">
      <c r="A700" s="15" t="s">
        <v>49</v>
      </c>
      <c r="B700" s="15" t="s">
        <v>38</v>
      </c>
      <c r="C700" s="15" t="s">
        <v>75</v>
      </c>
      <c r="D700" s="15" t="s">
        <v>11</v>
      </c>
      <c r="E700" s="16">
        <v>110324</v>
      </c>
      <c r="F700" s="15" t="s">
        <v>3440</v>
      </c>
      <c r="G700" s="15" t="s">
        <v>3441</v>
      </c>
      <c r="H700" s="15" t="s">
        <v>3442</v>
      </c>
      <c r="I700" s="16">
        <v>34.069792999999997</v>
      </c>
      <c r="J700" s="16">
        <v>42.385061999999998</v>
      </c>
      <c r="K700" s="15" t="s">
        <v>1364</v>
      </c>
    </row>
    <row r="701" spans="1:11" ht="12" hidden="1" customHeight="1">
      <c r="A701" s="15" t="s">
        <v>49</v>
      </c>
      <c r="B701" s="15" t="s">
        <v>38</v>
      </c>
      <c r="C701" s="15" t="s">
        <v>75</v>
      </c>
      <c r="D701" s="15" t="s">
        <v>11</v>
      </c>
      <c r="E701" s="16">
        <v>110267</v>
      </c>
      <c r="F701" s="15" t="s">
        <v>3443</v>
      </c>
      <c r="G701" s="15" t="s">
        <v>3444</v>
      </c>
      <c r="H701" s="15" t="s">
        <v>3445</v>
      </c>
      <c r="I701" s="16">
        <v>34.018881</v>
      </c>
      <c r="J701" s="16">
        <v>42.410826</v>
      </c>
      <c r="K701" s="15" t="s">
        <v>1364</v>
      </c>
    </row>
    <row r="702" spans="1:11" ht="12" hidden="1" customHeight="1">
      <c r="A702" s="15" t="s">
        <v>49</v>
      </c>
      <c r="B702" s="15" t="s">
        <v>38</v>
      </c>
      <c r="C702" s="15" t="s">
        <v>75</v>
      </c>
      <c r="D702" s="15" t="s">
        <v>11</v>
      </c>
      <c r="E702" s="16">
        <v>110252</v>
      </c>
      <c r="F702" s="15" t="s">
        <v>3446</v>
      </c>
      <c r="G702" s="15" t="s">
        <v>3447</v>
      </c>
      <c r="H702" s="15" t="s">
        <v>3448</v>
      </c>
      <c r="I702" s="16">
        <v>34.128754000000001</v>
      </c>
      <c r="J702" s="16">
        <v>42.378481000000001</v>
      </c>
      <c r="K702" s="15" t="s">
        <v>1364</v>
      </c>
    </row>
    <row r="703" spans="1:11" ht="12" hidden="1" customHeight="1">
      <c r="A703" s="15" t="s">
        <v>49</v>
      </c>
      <c r="B703" s="15" t="s">
        <v>38</v>
      </c>
      <c r="C703" s="15" t="s">
        <v>75</v>
      </c>
      <c r="D703" s="15" t="s">
        <v>11</v>
      </c>
      <c r="E703" s="16">
        <v>110010</v>
      </c>
      <c r="F703" s="15" t="s">
        <v>830</v>
      </c>
      <c r="G703" s="15" t="s">
        <v>389</v>
      </c>
      <c r="H703" s="15" t="s">
        <v>3449</v>
      </c>
      <c r="I703" s="16">
        <v>34.108404</v>
      </c>
      <c r="J703" s="16">
        <v>42.379334999999998</v>
      </c>
      <c r="K703" s="15" t="s">
        <v>1364</v>
      </c>
    </row>
    <row r="704" spans="1:11" ht="12" hidden="1" customHeight="1">
      <c r="A704" s="15" t="s">
        <v>49</v>
      </c>
      <c r="B704" s="15" t="s">
        <v>38</v>
      </c>
      <c r="C704" s="15" t="s">
        <v>75</v>
      </c>
      <c r="D704" s="15" t="s">
        <v>11</v>
      </c>
      <c r="E704" s="16">
        <v>110322</v>
      </c>
      <c r="F704" s="15" t="s">
        <v>3450</v>
      </c>
      <c r="G704" s="15" t="s">
        <v>3451</v>
      </c>
      <c r="H704" s="15" t="s">
        <v>3452</v>
      </c>
      <c r="I704" s="16">
        <v>34.103189999999998</v>
      </c>
      <c r="J704" s="16">
        <v>42.373373999999998</v>
      </c>
      <c r="K704" s="15" t="s">
        <v>1364</v>
      </c>
    </row>
    <row r="705" spans="1:11" ht="12" hidden="1" customHeight="1">
      <c r="A705" s="15" t="s">
        <v>49</v>
      </c>
      <c r="B705" s="15" t="s">
        <v>38</v>
      </c>
      <c r="C705" s="15" t="s">
        <v>75</v>
      </c>
      <c r="D705" s="15" t="s">
        <v>11</v>
      </c>
      <c r="E705" s="16">
        <v>110266</v>
      </c>
      <c r="F705" s="15" t="s">
        <v>3453</v>
      </c>
      <c r="G705" s="15" t="s">
        <v>3454</v>
      </c>
      <c r="H705" s="15" t="s">
        <v>3455</v>
      </c>
      <c r="I705" s="16">
        <v>34.018881</v>
      </c>
      <c r="J705" s="16">
        <v>42.410826</v>
      </c>
      <c r="K705" s="15" t="s">
        <v>1364</v>
      </c>
    </row>
    <row r="706" spans="1:11" ht="12" hidden="1" customHeight="1">
      <c r="A706" s="15" t="s">
        <v>49</v>
      </c>
      <c r="B706" s="15" t="s">
        <v>38</v>
      </c>
      <c r="C706" s="15" t="s">
        <v>75</v>
      </c>
      <c r="D706" s="15" t="s">
        <v>11</v>
      </c>
      <c r="E706" s="16">
        <v>110329</v>
      </c>
      <c r="F706" s="15" t="s">
        <v>3456</v>
      </c>
      <c r="G706" s="15" t="s">
        <v>3457</v>
      </c>
      <c r="H706" s="15" t="s">
        <v>3458</v>
      </c>
      <c r="I706" s="16">
        <v>34.083125000000003</v>
      </c>
      <c r="J706" s="16">
        <v>42.365780000000001</v>
      </c>
      <c r="K706" s="15" t="s">
        <v>1364</v>
      </c>
    </row>
    <row r="707" spans="1:11" ht="12" hidden="1" customHeight="1">
      <c r="A707" s="15" t="s">
        <v>49</v>
      </c>
      <c r="B707" s="15" t="s">
        <v>38</v>
      </c>
      <c r="C707" s="15" t="s">
        <v>75</v>
      </c>
      <c r="D707" s="15" t="s">
        <v>11</v>
      </c>
      <c r="E707" s="16">
        <v>110002</v>
      </c>
      <c r="F707" s="15" t="s">
        <v>3459</v>
      </c>
      <c r="G707" s="15" t="s">
        <v>3460</v>
      </c>
      <c r="H707" s="15" t="s">
        <v>3461</v>
      </c>
      <c r="I707" s="16">
        <v>34.129339000000002</v>
      </c>
      <c r="J707" s="16">
        <v>42.373987</v>
      </c>
      <c r="K707" s="15" t="s">
        <v>1364</v>
      </c>
    </row>
    <row r="708" spans="1:11" ht="12" hidden="1" customHeight="1">
      <c r="A708" s="15" t="s">
        <v>49</v>
      </c>
      <c r="B708" s="15" t="s">
        <v>38</v>
      </c>
      <c r="C708" s="15" t="s">
        <v>75</v>
      </c>
      <c r="D708" s="15" t="s">
        <v>11</v>
      </c>
      <c r="E708" s="16">
        <v>110262</v>
      </c>
      <c r="F708" s="15" t="s">
        <v>3462</v>
      </c>
      <c r="G708" s="15" t="s">
        <v>3463</v>
      </c>
      <c r="H708" s="15" t="s">
        <v>3464</v>
      </c>
      <c r="I708" s="16">
        <v>34.018881</v>
      </c>
      <c r="J708" s="16">
        <v>42.410826</v>
      </c>
      <c r="K708" s="15" t="s">
        <v>1364</v>
      </c>
    </row>
    <row r="709" spans="1:11" ht="12" hidden="1" customHeight="1">
      <c r="A709" s="15" t="s">
        <v>49</v>
      </c>
      <c r="B709" s="15" t="s">
        <v>38</v>
      </c>
      <c r="C709" s="15" t="s">
        <v>75</v>
      </c>
      <c r="D709" s="15" t="s">
        <v>11</v>
      </c>
      <c r="E709" s="16">
        <v>110004</v>
      </c>
      <c r="F709" s="15" t="s">
        <v>3465</v>
      </c>
      <c r="G709" s="15" t="s">
        <v>3466</v>
      </c>
      <c r="H709" s="15" t="s">
        <v>3467</v>
      </c>
      <c r="I709" s="16">
        <v>34.140894000000003</v>
      </c>
      <c r="J709" s="16">
        <v>42.378999999999998</v>
      </c>
      <c r="K709" s="15" t="s">
        <v>1364</v>
      </c>
    </row>
    <row r="710" spans="1:11" ht="12" hidden="1" customHeight="1">
      <c r="A710" s="15" t="s">
        <v>49</v>
      </c>
      <c r="B710" s="15" t="s">
        <v>38</v>
      </c>
      <c r="C710" s="15" t="s">
        <v>75</v>
      </c>
      <c r="D710" s="15" t="s">
        <v>11</v>
      </c>
      <c r="E710" s="16">
        <v>110001</v>
      </c>
      <c r="F710" s="15" t="s">
        <v>3468</v>
      </c>
      <c r="G710" s="15" t="s">
        <v>390</v>
      </c>
      <c r="H710" s="15" t="s">
        <v>3469</v>
      </c>
      <c r="I710" s="16">
        <v>34.129371999999996</v>
      </c>
      <c r="J710" s="16">
        <v>42.380522999999997</v>
      </c>
      <c r="K710" s="15" t="s">
        <v>1364</v>
      </c>
    </row>
    <row r="711" spans="1:11" ht="12" hidden="1" customHeight="1">
      <c r="A711" s="15" t="s">
        <v>49</v>
      </c>
      <c r="B711" s="15" t="s">
        <v>38</v>
      </c>
      <c r="C711" s="15" t="s">
        <v>75</v>
      </c>
      <c r="D711" s="15" t="s">
        <v>11</v>
      </c>
      <c r="E711" s="16">
        <v>110260</v>
      </c>
      <c r="F711" s="15" t="s">
        <v>3470</v>
      </c>
      <c r="G711" s="15" t="s">
        <v>3471</v>
      </c>
      <c r="H711" s="15" t="s">
        <v>3472</v>
      </c>
      <c r="I711" s="16">
        <v>34.095247000000001</v>
      </c>
      <c r="J711" s="16">
        <v>42.386597999999999</v>
      </c>
      <c r="K711" s="15" t="s">
        <v>1364</v>
      </c>
    </row>
    <row r="712" spans="1:11" ht="12" hidden="1" customHeight="1">
      <c r="A712" s="15" t="s">
        <v>49</v>
      </c>
      <c r="B712" s="15" t="s">
        <v>38</v>
      </c>
      <c r="C712" s="15" t="s">
        <v>75</v>
      </c>
      <c r="D712" s="15" t="s">
        <v>11</v>
      </c>
      <c r="E712" s="16">
        <v>110256</v>
      </c>
      <c r="F712" s="15" t="s">
        <v>3473</v>
      </c>
      <c r="G712" s="15" t="s">
        <v>383</v>
      </c>
      <c r="H712" s="15" t="s">
        <v>1743</v>
      </c>
      <c r="I712" s="16">
        <v>34.095247000000001</v>
      </c>
      <c r="J712" s="16">
        <v>42.386597999999999</v>
      </c>
      <c r="K712" s="15" t="s">
        <v>1364</v>
      </c>
    </row>
    <row r="713" spans="1:11" ht="12" hidden="1" customHeight="1">
      <c r="A713" s="15" t="s">
        <v>49</v>
      </c>
      <c r="B713" s="15" t="s">
        <v>38</v>
      </c>
      <c r="C713" s="15" t="s">
        <v>75</v>
      </c>
      <c r="D713" s="15" t="s">
        <v>11</v>
      </c>
      <c r="E713" s="16">
        <v>110006</v>
      </c>
      <c r="F713" s="15" t="s">
        <v>3474</v>
      </c>
      <c r="G713" s="15" t="s">
        <v>391</v>
      </c>
      <c r="H713" s="15" t="s">
        <v>2402</v>
      </c>
      <c r="I713" s="16">
        <v>34.135975000000002</v>
      </c>
      <c r="J713" s="16">
        <v>42.377296999999999</v>
      </c>
      <c r="K713" s="15" t="s">
        <v>1364</v>
      </c>
    </row>
    <row r="714" spans="1:11" ht="12" hidden="1" customHeight="1">
      <c r="A714" s="15" t="s">
        <v>49</v>
      </c>
      <c r="B714" s="15" t="s">
        <v>38</v>
      </c>
      <c r="C714" s="15" t="s">
        <v>75</v>
      </c>
      <c r="D714" s="15" t="s">
        <v>11</v>
      </c>
      <c r="E714" s="16">
        <v>110009</v>
      </c>
      <c r="F714" s="15" t="s">
        <v>3475</v>
      </c>
      <c r="G714" s="15" t="s">
        <v>3476</v>
      </c>
      <c r="H714" s="15" t="s">
        <v>3288</v>
      </c>
      <c r="I714" s="16">
        <v>34.136740000000003</v>
      </c>
      <c r="J714" s="16">
        <v>42.365715999999999</v>
      </c>
      <c r="K714" s="15" t="s">
        <v>1364</v>
      </c>
    </row>
    <row r="715" spans="1:11" ht="12" hidden="1" customHeight="1">
      <c r="A715" s="15" t="s">
        <v>49</v>
      </c>
      <c r="B715" s="15" t="s">
        <v>38</v>
      </c>
      <c r="C715" s="15" t="s">
        <v>75</v>
      </c>
      <c r="D715" s="15" t="s">
        <v>11</v>
      </c>
      <c r="E715" s="16">
        <v>110257</v>
      </c>
      <c r="F715" s="15" t="s">
        <v>3477</v>
      </c>
      <c r="G715" s="15" t="s">
        <v>3478</v>
      </c>
      <c r="H715" s="15" t="s">
        <v>3479</v>
      </c>
      <c r="I715" s="16">
        <v>34.095247000000001</v>
      </c>
      <c r="J715" s="16">
        <v>42.386597999999999</v>
      </c>
      <c r="K715" s="15" t="s">
        <v>1364</v>
      </c>
    </row>
    <row r="716" spans="1:11" ht="12" hidden="1" customHeight="1">
      <c r="A716" s="15" t="s">
        <v>49</v>
      </c>
      <c r="B716" s="15" t="s">
        <v>38</v>
      </c>
      <c r="C716" s="15" t="s">
        <v>75</v>
      </c>
      <c r="D716" s="15" t="s">
        <v>11</v>
      </c>
      <c r="E716" s="16">
        <v>110259</v>
      </c>
      <c r="F716" s="15" t="s">
        <v>3480</v>
      </c>
      <c r="G716" s="15" t="s">
        <v>3481</v>
      </c>
      <c r="H716" s="15" t="s">
        <v>3482</v>
      </c>
      <c r="I716" s="16">
        <v>34.095247000000001</v>
      </c>
      <c r="J716" s="16">
        <v>42.386597999999999</v>
      </c>
      <c r="K716" s="15" t="s">
        <v>1364</v>
      </c>
    </row>
    <row r="717" spans="1:11" ht="12" hidden="1" customHeight="1">
      <c r="A717" s="15" t="s">
        <v>49</v>
      </c>
      <c r="B717" s="15" t="s">
        <v>38</v>
      </c>
      <c r="C717" s="15" t="s">
        <v>75</v>
      </c>
      <c r="D717" s="15" t="s">
        <v>11</v>
      </c>
      <c r="E717" s="16">
        <v>110258</v>
      </c>
      <c r="F717" s="15" t="s">
        <v>3483</v>
      </c>
      <c r="G717" s="15" t="s">
        <v>3484</v>
      </c>
      <c r="H717" s="15" t="s">
        <v>1556</v>
      </c>
      <c r="I717" s="16">
        <v>34.095247000000001</v>
      </c>
      <c r="J717" s="16">
        <v>42.386597999999999</v>
      </c>
      <c r="K717" s="15" t="s">
        <v>1364</v>
      </c>
    </row>
    <row r="718" spans="1:11" ht="12" hidden="1" customHeight="1">
      <c r="A718" s="15" t="s">
        <v>49</v>
      </c>
      <c r="B718" s="15" t="s">
        <v>38</v>
      </c>
      <c r="C718" s="15" t="s">
        <v>75</v>
      </c>
      <c r="D718" s="15" t="s">
        <v>11</v>
      </c>
      <c r="E718" s="16">
        <v>110247</v>
      </c>
      <c r="F718" s="15" t="s">
        <v>3485</v>
      </c>
      <c r="G718" s="15" t="s">
        <v>3486</v>
      </c>
      <c r="H718" s="15" t="s">
        <v>3487</v>
      </c>
      <c r="I718" s="16">
        <v>34.128754000000001</v>
      </c>
      <c r="J718" s="16">
        <v>42.378481000000001</v>
      </c>
      <c r="K718" s="15" t="s">
        <v>1364</v>
      </c>
    </row>
    <row r="719" spans="1:11" ht="12" hidden="1" customHeight="1">
      <c r="A719" s="15" t="s">
        <v>49</v>
      </c>
      <c r="B719" s="15" t="s">
        <v>38</v>
      </c>
      <c r="C719" s="15" t="s">
        <v>75</v>
      </c>
      <c r="D719" s="15" t="s">
        <v>11</v>
      </c>
      <c r="E719" s="16">
        <v>110312</v>
      </c>
      <c r="F719" s="15" t="s">
        <v>3488</v>
      </c>
      <c r="G719" s="15" t="s">
        <v>3489</v>
      </c>
      <c r="H719" s="15" t="s">
        <v>3490</v>
      </c>
      <c r="I719" s="16">
        <v>34.133848999999998</v>
      </c>
      <c r="J719" s="16">
        <v>42.370731999999997</v>
      </c>
      <c r="K719" s="15" t="s">
        <v>1364</v>
      </c>
    </row>
    <row r="720" spans="1:11" ht="12" hidden="1" customHeight="1">
      <c r="A720" s="15" t="s">
        <v>49</v>
      </c>
      <c r="B720" s="15" t="s">
        <v>38</v>
      </c>
      <c r="C720" s="15" t="s">
        <v>75</v>
      </c>
      <c r="D720" s="15" t="s">
        <v>11</v>
      </c>
      <c r="E720" s="16">
        <v>110249</v>
      </c>
      <c r="F720" s="15" t="s">
        <v>3491</v>
      </c>
      <c r="G720" s="15" t="s">
        <v>3492</v>
      </c>
      <c r="H720" s="15" t="s">
        <v>3493</v>
      </c>
      <c r="I720" s="16">
        <v>34.128754000000001</v>
      </c>
      <c r="J720" s="16">
        <v>42.378481000000001</v>
      </c>
      <c r="K720" s="15" t="s">
        <v>1364</v>
      </c>
    </row>
    <row r="721" spans="1:11" ht="12" hidden="1" customHeight="1">
      <c r="A721" s="15" t="s">
        <v>49</v>
      </c>
      <c r="B721" s="15" t="s">
        <v>38</v>
      </c>
      <c r="C721" s="15" t="s">
        <v>75</v>
      </c>
      <c r="D721" s="15" t="s">
        <v>11</v>
      </c>
      <c r="E721" s="16">
        <v>110323</v>
      </c>
      <c r="F721" s="15" t="s">
        <v>3494</v>
      </c>
      <c r="G721" s="15" t="s">
        <v>3495</v>
      </c>
      <c r="H721" s="15" t="s">
        <v>3496</v>
      </c>
      <c r="I721" s="16">
        <v>34.086987000000001</v>
      </c>
      <c r="J721" s="16">
        <v>42.369179000000003</v>
      </c>
      <c r="K721" s="15" t="s">
        <v>1364</v>
      </c>
    </row>
    <row r="722" spans="1:11" ht="12" hidden="1" customHeight="1">
      <c r="A722" s="15" t="s">
        <v>49</v>
      </c>
      <c r="B722" s="15" t="s">
        <v>38</v>
      </c>
      <c r="C722" s="15" t="s">
        <v>75</v>
      </c>
      <c r="D722" s="15" t="s">
        <v>11</v>
      </c>
      <c r="E722" s="16">
        <v>110250</v>
      </c>
      <c r="F722" s="15" t="s">
        <v>3497</v>
      </c>
      <c r="G722" s="15" t="s">
        <v>3498</v>
      </c>
      <c r="H722" s="15" t="s">
        <v>3499</v>
      </c>
      <c r="I722" s="16">
        <v>34.128754000000001</v>
      </c>
      <c r="J722" s="16">
        <v>42.378481000000001</v>
      </c>
      <c r="K722" s="15" t="s">
        <v>1364</v>
      </c>
    </row>
    <row r="723" spans="1:11" ht="12" hidden="1" customHeight="1">
      <c r="A723" s="15" t="s">
        <v>49</v>
      </c>
      <c r="B723" s="15" t="s">
        <v>38</v>
      </c>
      <c r="C723" s="15" t="s">
        <v>75</v>
      </c>
      <c r="D723" s="15" t="s">
        <v>11</v>
      </c>
      <c r="E723" s="16">
        <v>110248</v>
      </c>
      <c r="F723" s="15" t="s">
        <v>3500</v>
      </c>
      <c r="G723" s="15" t="s">
        <v>3501</v>
      </c>
      <c r="H723" s="15" t="s">
        <v>3502</v>
      </c>
      <c r="I723" s="16">
        <v>34.128754000000001</v>
      </c>
      <c r="J723" s="16">
        <v>42.378481000000001</v>
      </c>
      <c r="K723" s="15" t="s">
        <v>1364</v>
      </c>
    </row>
    <row r="724" spans="1:11" ht="12" hidden="1" customHeight="1">
      <c r="A724" s="15" t="s">
        <v>49</v>
      </c>
      <c r="B724" s="15" t="s">
        <v>38</v>
      </c>
      <c r="C724" s="15" t="s">
        <v>75</v>
      </c>
      <c r="D724" s="15" t="s">
        <v>11</v>
      </c>
      <c r="E724" s="16">
        <v>100089</v>
      </c>
      <c r="F724" s="15" t="s">
        <v>3503</v>
      </c>
      <c r="G724" s="15" t="s">
        <v>3504</v>
      </c>
      <c r="H724" s="15" t="s">
        <v>3505</v>
      </c>
      <c r="I724" s="16">
        <v>34.119999999999997</v>
      </c>
      <c r="J724" s="16">
        <v>42.38</v>
      </c>
      <c r="K724" s="15" t="s">
        <v>1364</v>
      </c>
    </row>
    <row r="725" spans="1:11" ht="12" hidden="1" customHeight="1">
      <c r="A725" s="15" t="s">
        <v>49</v>
      </c>
      <c r="B725" s="15" t="s">
        <v>38</v>
      </c>
      <c r="C725" s="15" t="s">
        <v>75</v>
      </c>
      <c r="D725" s="15" t="s">
        <v>11</v>
      </c>
      <c r="E725" s="16">
        <v>110251</v>
      </c>
      <c r="F725" s="15" t="s">
        <v>3506</v>
      </c>
      <c r="G725" s="15" t="s">
        <v>3507</v>
      </c>
      <c r="H725" s="15" t="s">
        <v>3508</v>
      </c>
      <c r="I725" s="16">
        <v>34.128754000000001</v>
      </c>
      <c r="J725" s="16">
        <v>42.378481000000001</v>
      </c>
      <c r="K725" s="15" t="s">
        <v>1364</v>
      </c>
    </row>
    <row r="726" spans="1:11" ht="12" hidden="1" customHeight="1">
      <c r="A726" s="15" t="s">
        <v>49</v>
      </c>
      <c r="B726" s="15" t="s">
        <v>38</v>
      </c>
      <c r="C726" s="15" t="s">
        <v>75</v>
      </c>
      <c r="D726" s="15" t="s">
        <v>11</v>
      </c>
      <c r="E726" s="16">
        <v>110254</v>
      </c>
      <c r="F726" s="15" t="s">
        <v>3509</v>
      </c>
      <c r="G726" s="15" t="s">
        <v>3510</v>
      </c>
      <c r="H726" s="15" t="s">
        <v>3511</v>
      </c>
      <c r="I726" s="16">
        <v>34.095247000000001</v>
      </c>
      <c r="J726" s="16">
        <v>42.386597999999999</v>
      </c>
      <c r="K726" s="15" t="s">
        <v>1364</v>
      </c>
    </row>
    <row r="727" spans="1:11" ht="12" hidden="1" customHeight="1">
      <c r="A727" s="15" t="s">
        <v>49</v>
      </c>
      <c r="B727" s="15" t="s">
        <v>38</v>
      </c>
      <c r="C727" s="15" t="s">
        <v>75</v>
      </c>
      <c r="D727" s="15" t="s">
        <v>11</v>
      </c>
      <c r="E727" s="16">
        <v>110253</v>
      </c>
      <c r="F727" s="15" t="s">
        <v>3512</v>
      </c>
      <c r="G727" s="15" t="s">
        <v>3513</v>
      </c>
      <c r="H727" s="15" t="s">
        <v>3514</v>
      </c>
      <c r="I727" s="16">
        <v>34.095247000000001</v>
      </c>
      <c r="J727" s="16">
        <v>42.386597999999999</v>
      </c>
      <c r="K727" s="15" t="s">
        <v>1364</v>
      </c>
    </row>
    <row r="728" spans="1:11" ht="12" hidden="1" customHeight="1">
      <c r="A728" s="15" t="s">
        <v>49</v>
      </c>
      <c r="B728" s="15" t="s">
        <v>38</v>
      </c>
      <c r="C728" s="15" t="s">
        <v>75</v>
      </c>
      <c r="D728" s="15" t="s">
        <v>11</v>
      </c>
      <c r="E728" s="16">
        <v>110261</v>
      </c>
      <c r="F728" s="15" t="s">
        <v>3515</v>
      </c>
      <c r="G728" s="15" t="s">
        <v>3516</v>
      </c>
      <c r="H728" s="15" t="s">
        <v>3517</v>
      </c>
      <c r="I728" s="16">
        <v>34.095247000000001</v>
      </c>
      <c r="J728" s="16">
        <v>42.386597999999999</v>
      </c>
      <c r="K728" s="15" t="s">
        <v>1364</v>
      </c>
    </row>
    <row r="729" spans="1:11" ht="12" hidden="1" customHeight="1">
      <c r="A729" s="15" t="s">
        <v>49</v>
      </c>
      <c r="B729" s="15" t="s">
        <v>38</v>
      </c>
      <c r="C729" s="15" t="s">
        <v>75</v>
      </c>
      <c r="D729" s="15" t="s">
        <v>11</v>
      </c>
      <c r="E729" s="16">
        <v>110255</v>
      </c>
      <c r="F729" s="15" t="s">
        <v>3518</v>
      </c>
      <c r="G729" s="15" t="s">
        <v>3519</v>
      </c>
      <c r="H729" s="15" t="s">
        <v>3520</v>
      </c>
      <c r="I729" s="16">
        <v>34.095247000000001</v>
      </c>
      <c r="J729" s="16">
        <v>42.386597999999999</v>
      </c>
      <c r="K729" s="15" t="s">
        <v>1364</v>
      </c>
    </row>
    <row r="730" spans="1:11" ht="12" hidden="1" customHeight="1">
      <c r="A730" s="15" t="s">
        <v>49</v>
      </c>
      <c r="B730" s="15" t="s">
        <v>38</v>
      </c>
      <c r="C730" s="15" t="s">
        <v>75</v>
      </c>
      <c r="D730" s="15" t="s">
        <v>11</v>
      </c>
      <c r="E730" s="16">
        <v>110263</v>
      </c>
      <c r="F730" s="15" t="s">
        <v>3521</v>
      </c>
      <c r="G730" s="15" t="s">
        <v>3522</v>
      </c>
      <c r="H730" s="15" t="s">
        <v>3523</v>
      </c>
      <c r="I730" s="16">
        <v>34.018881</v>
      </c>
      <c r="J730" s="16">
        <v>42.410826</v>
      </c>
      <c r="K730" s="15" t="s">
        <v>1364</v>
      </c>
    </row>
    <row r="731" spans="1:11" ht="12" hidden="1" customHeight="1">
      <c r="A731" s="15" t="s">
        <v>49</v>
      </c>
      <c r="B731" s="15" t="s">
        <v>38</v>
      </c>
      <c r="C731" s="15" t="s">
        <v>75</v>
      </c>
      <c r="D731" s="15" t="s">
        <v>11</v>
      </c>
      <c r="E731" s="16">
        <v>110008</v>
      </c>
      <c r="F731" s="15" t="s">
        <v>3524</v>
      </c>
      <c r="G731" s="15" t="s">
        <v>3525</v>
      </c>
      <c r="H731" s="15" t="s">
        <v>2614</v>
      </c>
      <c r="I731" s="16">
        <v>34.145498000000003</v>
      </c>
      <c r="J731" s="16">
        <v>42.367381999999999</v>
      </c>
      <c r="K731" s="15" t="s">
        <v>1364</v>
      </c>
    </row>
    <row r="732" spans="1:11" ht="12" hidden="1" customHeight="1">
      <c r="A732" s="15" t="s">
        <v>49</v>
      </c>
      <c r="B732" s="15" t="s">
        <v>38</v>
      </c>
      <c r="C732" s="15" t="s">
        <v>75</v>
      </c>
      <c r="D732" s="15" t="s">
        <v>11</v>
      </c>
      <c r="E732" s="16">
        <v>110313</v>
      </c>
      <c r="F732" s="15" t="s">
        <v>3526</v>
      </c>
      <c r="G732" s="15" t="s">
        <v>3527</v>
      </c>
      <c r="H732" s="15" t="s">
        <v>3528</v>
      </c>
      <c r="I732" s="16">
        <v>34.179744999999997</v>
      </c>
      <c r="J732" s="16">
        <v>42.252032999999997</v>
      </c>
      <c r="K732" s="15" t="s">
        <v>1364</v>
      </c>
    </row>
    <row r="733" spans="1:11" ht="12" hidden="1" customHeight="1">
      <c r="A733" s="15" t="s">
        <v>49</v>
      </c>
      <c r="B733" s="15" t="s">
        <v>38</v>
      </c>
      <c r="C733" s="15" t="s">
        <v>75</v>
      </c>
      <c r="D733" s="15" t="s">
        <v>11</v>
      </c>
      <c r="E733" s="16">
        <v>110268</v>
      </c>
      <c r="F733" s="15" t="s">
        <v>3529</v>
      </c>
      <c r="G733" s="15" t="s">
        <v>3530</v>
      </c>
      <c r="H733" s="15" t="s">
        <v>3531</v>
      </c>
      <c r="I733" s="16">
        <v>34.018881</v>
      </c>
      <c r="J733" s="16">
        <v>42.410826</v>
      </c>
      <c r="K733" s="15" t="s">
        <v>1364</v>
      </c>
    </row>
    <row r="734" spans="1:11" ht="12" hidden="1" customHeight="1">
      <c r="A734" s="15" t="s">
        <v>49</v>
      </c>
      <c r="B734" s="15" t="s">
        <v>38</v>
      </c>
      <c r="C734" s="15" t="s">
        <v>77</v>
      </c>
      <c r="D734" s="15" t="s">
        <v>10</v>
      </c>
      <c r="E734" s="16">
        <v>100111</v>
      </c>
      <c r="F734" s="15" t="s">
        <v>3532</v>
      </c>
      <c r="G734" s="15" t="s">
        <v>3533</v>
      </c>
      <c r="H734" s="15" t="s">
        <v>3534</v>
      </c>
      <c r="I734" s="16">
        <v>33.51</v>
      </c>
      <c r="J734" s="16">
        <v>43.01</v>
      </c>
      <c r="K734" s="15" t="s">
        <v>1364</v>
      </c>
    </row>
    <row r="735" spans="1:11" ht="12" hidden="1" customHeight="1">
      <c r="A735" s="15" t="s">
        <v>49</v>
      </c>
      <c r="B735" s="15" t="s">
        <v>38</v>
      </c>
      <c r="C735" s="15" t="s">
        <v>77</v>
      </c>
      <c r="D735" s="15" t="s">
        <v>10</v>
      </c>
      <c r="E735" s="16">
        <v>110271</v>
      </c>
      <c r="F735" s="15" t="s">
        <v>831</v>
      </c>
      <c r="G735" s="15" t="s">
        <v>392</v>
      </c>
      <c r="H735" s="15" t="s">
        <v>3535</v>
      </c>
      <c r="I735" s="16">
        <v>33.642989</v>
      </c>
      <c r="J735" s="16">
        <v>42.820794999999997</v>
      </c>
      <c r="K735" s="15" t="s">
        <v>1364</v>
      </c>
    </row>
    <row r="736" spans="1:11" ht="12" hidden="1" customHeight="1">
      <c r="A736" s="15" t="s">
        <v>49</v>
      </c>
      <c r="B736" s="15" t="s">
        <v>38</v>
      </c>
      <c r="C736" s="15" t="s">
        <v>77</v>
      </c>
      <c r="D736" s="15" t="s">
        <v>10</v>
      </c>
      <c r="E736" s="16">
        <v>109928</v>
      </c>
      <c r="F736" s="15" t="s">
        <v>3536</v>
      </c>
      <c r="G736" s="15" t="s">
        <v>3537</v>
      </c>
      <c r="H736" s="15" t="s">
        <v>3538</v>
      </c>
      <c r="I736" s="16">
        <v>33.651228000000003</v>
      </c>
      <c r="J736" s="16">
        <v>42.827942999999998</v>
      </c>
      <c r="K736" s="15" t="s">
        <v>1364</v>
      </c>
    </row>
    <row r="737" spans="1:11" ht="12" hidden="1" customHeight="1">
      <c r="A737" s="15" t="s">
        <v>49</v>
      </c>
      <c r="B737" s="15" t="s">
        <v>38</v>
      </c>
      <c r="C737" s="15" t="s">
        <v>77</v>
      </c>
      <c r="D737" s="15" t="s">
        <v>10</v>
      </c>
      <c r="E737" s="16">
        <v>110279</v>
      </c>
      <c r="F737" s="15" t="s">
        <v>3539</v>
      </c>
      <c r="G737" s="15" t="s">
        <v>3540</v>
      </c>
      <c r="H737" s="15" t="s">
        <v>3541</v>
      </c>
      <c r="I737" s="16">
        <v>33.593634000000002</v>
      </c>
      <c r="J737" s="16">
        <v>42.614089</v>
      </c>
      <c r="K737" s="15" t="s">
        <v>1364</v>
      </c>
    </row>
    <row r="738" spans="1:11" ht="12" hidden="1" customHeight="1">
      <c r="A738" s="15" t="s">
        <v>49</v>
      </c>
      <c r="B738" s="15" t="s">
        <v>38</v>
      </c>
      <c r="C738" s="15" t="s">
        <v>77</v>
      </c>
      <c r="D738" s="15" t="s">
        <v>10</v>
      </c>
      <c r="E738" s="16">
        <v>110273</v>
      </c>
      <c r="F738" s="15" t="s">
        <v>3542</v>
      </c>
      <c r="G738" s="15" t="s">
        <v>3543</v>
      </c>
      <c r="H738" s="15" t="s">
        <v>3544</v>
      </c>
      <c r="I738" s="16">
        <v>33.642989</v>
      </c>
      <c r="J738" s="16">
        <v>42.820794999999997</v>
      </c>
      <c r="K738" s="15" t="s">
        <v>1364</v>
      </c>
    </row>
    <row r="739" spans="1:11" ht="12" hidden="1" customHeight="1">
      <c r="A739" s="15" t="s">
        <v>49</v>
      </c>
      <c r="B739" s="15" t="s">
        <v>38</v>
      </c>
      <c r="C739" s="15" t="s">
        <v>77</v>
      </c>
      <c r="D739" s="15" t="s">
        <v>10</v>
      </c>
      <c r="E739" s="16">
        <v>109917</v>
      </c>
      <c r="F739" s="15" t="s">
        <v>3545</v>
      </c>
      <c r="G739" s="15" t="s">
        <v>3546</v>
      </c>
      <c r="H739" s="15" t="s">
        <v>3547</v>
      </c>
      <c r="I739" s="16">
        <v>33.550541000000003</v>
      </c>
      <c r="J739" s="16">
        <v>42.901693999999999</v>
      </c>
      <c r="K739" s="15" t="s">
        <v>1364</v>
      </c>
    </row>
    <row r="740" spans="1:11" ht="12" hidden="1" customHeight="1">
      <c r="A740" s="15" t="s">
        <v>49</v>
      </c>
      <c r="B740" s="15" t="s">
        <v>38</v>
      </c>
      <c r="C740" s="15" t="s">
        <v>77</v>
      </c>
      <c r="D740" s="15" t="s">
        <v>10</v>
      </c>
      <c r="E740" s="16">
        <v>110326</v>
      </c>
      <c r="F740" s="15" t="s">
        <v>832</v>
      </c>
      <c r="G740" s="15" t="s">
        <v>393</v>
      </c>
      <c r="H740" s="15" t="s">
        <v>3548</v>
      </c>
      <c r="I740" s="16">
        <v>33.641776</v>
      </c>
      <c r="J740" s="16">
        <v>42.827755000000003</v>
      </c>
      <c r="K740" s="15" t="s">
        <v>1364</v>
      </c>
    </row>
    <row r="741" spans="1:11" ht="12" hidden="1" customHeight="1">
      <c r="A741" s="15" t="s">
        <v>49</v>
      </c>
      <c r="B741" s="15" t="s">
        <v>38</v>
      </c>
      <c r="C741" s="15" t="s">
        <v>77</v>
      </c>
      <c r="D741" s="15" t="s">
        <v>10</v>
      </c>
      <c r="E741" s="16">
        <v>110327</v>
      </c>
      <c r="F741" s="15" t="s">
        <v>3549</v>
      </c>
      <c r="G741" s="15" t="s">
        <v>2127</v>
      </c>
      <c r="H741" s="15" t="s">
        <v>2128</v>
      </c>
      <c r="I741" s="16">
        <v>33.593634000000002</v>
      </c>
      <c r="J741" s="16">
        <v>42.614089</v>
      </c>
      <c r="K741" s="15" t="s">
        <v>1364</v>
      </c>
    </row>
    <row r="742" spans="1:11" ht="12" hidden="1" customHeight="1">
      <c r="A742" s="15" t="s">
        <v>49</v>
      </c>
      <c r="B742" s="15" t="s">
        <v>38</v>
      </c>
      <c r="C742" s="15" t="s">
        <v>77</v>
      </c>
      <c r="D742" s="15" t="s">
        <v>10</v>
      </c>
      <c r="E742" s="16">
        <v>110288</v>
      </c>
      <c r="F742" s="15" t="s">
        <v>3550</v>
      </c>
      <c r="G742" s="15" t="s">
        <v>3551</v>
      </c>
      <c r="H742" s="15" t="s">
        <v>3552</v>
      </c>
      <c r="I742" s="16">
        <v>33.873390000000001</v>
      </c>
      <c r="J742" s="16">
        <v>42.521591000000001</v>
      </c>
      <c r="K742" s="15" t="s">
        <v>1364</v>
      </c>
    </row>
    <row r="743" spans="1:11" ht="12" hidden="1" customHeight="1">
      <c r="A743" s="15" t="s">
        <v>49</v>
      </c>
      <c r="B743" s="15" t="s">
        <v>38</v>
      </c>
      <c r="C743" s="15" t="s">
        <v>77</v>
      </c>
      <c r="D743" s="15" t="s">
        <v>10</v>
      </c>
      <c r="E743" s="16">
        <v>110138</v>
      </c>
      <c r="F743" s="15" t="s">
        <v>3553</v>
      </c>
      <c r="G743" s="15" t="s">
        <v>3554</v>
      </c>
      <c r="H743" s="15" t="s">
        <v>3555</v>
      </c>
      <c r="I743" s="16">
        <v>33.652377999999999</v>
      </c>
      <c r="J743" s="16">
        <v>42.797249000000001</v>
      </c>
      <c r="K743" s="15" t="s">
        <v>1364</v>
      </c>
    </row>
    <row r="744" spans="1:11" ht="12" hidden="1" customHeight="1">
      <c r="A744" s="15" t="s">
        <v>49</v>
      </c>
      <c r="B744" s="15" t="s">
        <v>38</v>
      </c>
      <c r="C744" s="15" t="s">
        <v>77</v>
      </c>
      <c r="D744" s="15" t="s">
        <v>10</v>
      </c>
      <c r="E744" s="16">
        <v>110287</v>
      </c>
      <c r="F744" s="15" t="s">
        <v>3556</v>
      </c>
      <c r="G744" s="15" t="s">
        <v>3557</v>
      </c>
      <c r="H744" s="15" t="s">
        <v>3558</v>
      </c>
      <c r="I744" s="16">
        <v>33.873390000000001</v>
      </c>
      <c r="J744" s="16">
        <v>42.521591000000001</v>
      </c>
      <c r="K744" s="15" t="s">
        <v>1364</v>
      </c>
    </row>
    <row r="745" spans="1:11" ht="12" hidden="1" customHeight="1">
      <c r="A745" s="15" t="s">
        <v>49</v>
      </c>
      <c r="B745" s="15" t="s">
        <v>38</v>
      </c>
      <c r="C745" s="15" t="s">
        <v>77</v>
      </c>
      <c r="D745" s="15" t="s">
        <v>10</v>
      </c>
      <c r="E745" s="16">
        <v>110284</v>
      </c>
      <c r="F745" s="15" t="s">
        <v>3559</v>
      </c>
      <c r="G745" s="15" t="s">
        <v>3560</v>
      </c>
      <c r="H745" s="15" t="s">
        <v>3561</v>
      </c>
      <c r="I745" s="16">
        <v>33.873390000000001</v>
      </c>
      <c r="J745" s="16">
        <v>42.521591000000001</v>
      </c>
      <c r="K745" s="15" t="s">
        <v>1364</v>
      </c>
    </row>
    <row r="746" spans="1:11" ht="12" hidden="1" customHeight="1">
      <c r="A746" s="15" t="s">
        <v>49</v>
      </c>
      <c r="B746" s="15" t="s">
        <v>38</v>
      </c>
      <c r="C746" s="15" t="s">
        <v>77</v>
      </c>
      <c r="D746" s="15" t="s">
        <v>10</v>
      </c>
      <c r="E746" s="16">
        <v>110269</v>
      </c>
      <c r="F746" s="15" t="s">
        <v>3562</v>
      </c>
      <c r="G746" s="15" t="s">
        <v>3563</v>
      </c>
      <c r="H746" s="15" t="s">
        <v>3564</v>
      </c>
      <c r="I746" s="16">
        <v>33.642989</v>
      </c>
      <c r="J746" s="16">
        <v>42.820794999999997</v>
      </c>
      <c r="K746" s="15" t="s">
        <v>1364</v>
      </c>
    </row>
    <row r="747" spans="1:11" ht="12" hidden="1" customHeight="1">
      <c r="A747" s="15" t="s">
        <v>49</v>
      </c>
      <c r="B747" s="15" t="s">
        <v>38</v>
      </c>
      <c r="C747" s="15" t="s">
        <v>77</v>
      </c>
      <c r="D747" s="15" t="s">
        <v>10</v>
      </c>
      <c r="E747" s="16">
        <v>110275</v>
      </c>
      <c r="F747" s="15" t="s">
        <v>3565</v>
      </c>
      <c r="G747" s="15" t="s">
        <v>3566</v>
      </c>
      <c r="H747" s="15" t="s">
        <v>3567</v>
      </c>
      <c r="I747" s="16">
        <v>33.642989</v>
      </c>
      <c r="J747" s="16">
        <v>42.820794999999997</v>
      </c>
      <c r="K747" s="15" t="s">
        <v>1364</v>
      </c>
    </row>
    <row r="748" spans="1:11" ht="12" hidden="1" customHeight="1">
      <c r="A748" s="15" t="s">
        <v>49</v>
      </c>
      <c r="B748" s="15" t="s">
        <v>38</v>
      </c>
      <c r="C748" s="15" t="s">
        <v>77</v>
      </c>
      <c r="D748" s="15" t="s">
        <v>10</v>
      </c>
      <c r="E748" s="16">
        <v>110310</v>
      </c>
      <c r="F748" s="15" t="s">
        <v>3568</v>
      </c>
      <c r="G748" s="15" t="s">
        <v>3569</v>
      </c>
      <c r="H748" s="15" t="s">
        <v>3570</v>
      </c>
      <c r="I748" s="16">
        <v>33.876690000000004</v>
      </c>
      <c r="J748" s="16">
        <v>42.523774000000003</v>
      </c>
      <c r="K748" s="15" t="s">
        <v>1364</v>
      </c>
    </row>
    <row r="749" spans="1:11" ht="12" hidden="1" customHeight="1">
      <c r="A749" s="15" t="s">
        <v>49</v>
      </c>
      <c r="B749" s="15" t="s">
        <v>38</v>
      </c>
      <c r="C749" s="15" t="s">
        <v>77</v>
      </c>
      <c r="D749" s="15" t="s">
        <v>10</v>
      </c>
      <c r="E749" s="16">
        <v>109900</v>
      </c>
      <c r="F749" s="15" t="s">
        <v>3571</v>
      </c>
      <c r="G749" s="15" t="s">
        <v>3572</v>
      </c>
      <c r="H749" s="15" t="s">
        <v>3573</v>
      </c>
      <c r="I749" s="16">
        <v>33.646034</v>
      </c>
      <c r="J749" s="16">
        <v>42.847127</v>
      </c>
      <c r="K749" s="15" t="s">
        <v>1364</v>
      </c>
    </row>
    <row r="750" spans="1:11" ht="12" hidden="1" customHeight="1">
      <c r="A750" s="15" t="s">
        <v>49</v>
      </c>
      <c r="B750" s="15" t="s">
        <v>38</v>
      </c>
      <c r="C750" s="15" t="s">
        <v>77</v>
      </c>
      <c r="D750" s="15" t="s">
        <v>10</v>
      </c>
      <c r="E750" s="16">
        <v>110155</v>
      </c>
      <c r="F750" s="15" t="s">
        <v>3574</v>
      </c>
      <c r="G750" s="15" t="s">
        <v>3575</v>
      </c>
      <c r="H750" s="15" t="s">
        <v>3576</v>
      </c>
      <c r="I750" s="16">
        <v>33.915773999999999</v>
      </c>
      <c r="J750" s="16">
        <v>42.532077000000001</v>
      </c>
      <c r="K750" s="15" t="s">
        <v>1364</v>
      </c>
    </row>
    <row r="751" spans="1:11" ht="12" hidden="1" customHeight="1">
      <c r="A751" s="15" t="s">
        <v>49</v>
      </c>
      <c r="B751" s="15" t="s">
        <v>38</v>
      </c>
      <c r="C751" s="15" t="s">
        <v>77</v>
      </c>
      <c r="D751" s="15" t="s">
        <v>10</v>
      </c>
      <c r="E751" s="16">
        <v>110270</v>
      </c>
      <c r="F751" s="15" t="s">
        <v>3577</v>
      </c>
      <c r="G751" s="15" t="s">
        <v>3578</v>
      </c>
      <c r="H751" s="15" t="s">
        <v>3579</v>
      </c>
      <c r="I751" s="16">
        <v>33.642989</v>
      </c>
      <c r="J751" s="16">
        <v>42.820794999999997</v>
      </c>
      <c r="K751" s="15" t="s">
        <v>1364</v>
      </c>
    </row>
    <row r="752" spans="1:11" ht="12" hidden="1" customHeight="1">
      <c r="A752" s="15" t="s">
        <v>49</v>
      </c>
      <c r="B752" s="15" t="s">
        <v>38</v>
      </c>
      <c r="C752" s="15" t="s">
        <v>77</v>
      </c>
      <c r="D752" s="15" t="s">
        <v>10</v>
      </c>
      <c r="E752" s="16">
        <v>110285</v>
      </c>
      <c r="F752" s="15" t="s">
        <v>3580</v>
      </c>
      <c r="G752" s="15" t="s">
        <v>3581</v>
      </c>
      <c r="H752" s="15" t="s">
        <v>3582</v>
      </c>
      <c r="I752" s="16">
        <v>33.873390000000001</v>
      </c>
      <c r="J752" s="16">
        <v>42.521591000000001</v>
      </c>
      <c r="K752" s="15" t="s">
        <v>1364</v>
      </c>
    </row>
    <row r="753" spans="1:11" ht="12" hidden="1" customHeight="1">
      <c r="A753" s="15" t="s">
        <v>49</v>
      </c>
      <c r="B753" s="15" t="s">
        <v>38</v>
      </c>
      <c r="C753" s="15" t="s">
        <v>77</v>
      </c>
      <c r="D753" s="15" t="s">
        <v>10</v>
      </c>
      <c r="E753" s="16">
        <v>109901</v>
      </c>
      <c r="F753" s="15" t="s">
        <v>3583</v>
      </c>
      <c r="G753" s="15" t="s">
        <v>3584</v>
      </c>
      <c r="H753" s="15" t="s">
        <v>3585</v>
      </c>
      <c r="I753" s="16">
        <v>33.550541000000003</v>
      </c>
      <c r="J753" s="16">
        <v>42.901693999999999</v>
      </c>
      <c r="K753" s="15" t="s">
        <v>1364</v>
      </c>
    </row>
    <row r="754" spans="1:11" ht="12" hidden="1" customHeight="1">
      <c r="A754" s="15" t="s">
        <v>49</v>
      </c>
      <c r="B754" s="15" t="s">
        <v>38</v>
      </c>
      <c r="C754" s="15" t="s">
        <v>77</v>
      </c>
      <c r="D754" s="15" t="s">
        <v>10</v>
      </c>
      <c r="E754" s="16">
        <v>110274</v>
      </c>
      <c r="F754" s="15" t="s">
        <v>3586</v>
      </c>
      <c r="G754" s="15" t="s">
        <v>3587</v>
      </c>
      <c r="H754" s="15" t="s">
        <v>3588</v>
      </c>
      <c r="I754" s="16">
        <v>33.642989</v>
      </c>
      <c r="J754" s="16">
        <v>42.820794999999997</v>
      </c>
      <c r="K754" s="15" t="s">
        <v>1364</v>
      </c>
    </row>
    <row r="755" spans="1:11" ht="12" hidden="1" customHeight="1">
      <c r="A755" s="15" t="s">
        <v>49</v>
      </c>
      <c r="B755" s="15" t="s">
        <v>38</v>
      </c>
      <c r="C755" s="15" t="s">
        <v>77</v>
      </c>
      <c r="D755" s="15" t="s">
        <v>10</v>
      </c>
      <c r="E755" s="16">
        <v>110290</v>
      </c>
      <c r="F755" s="15" t="s">
        <v>3589</v>
      </c>
      <c r="G755" s="15" t="s">
        <v>3590</v>
      </c>
      <c r="H755" s="15" t="s">
        <v>3591</v>
      </c>
      <c r="I755" s="16">
        <v>33.545392</v>
      </c>
      <c r="J755" s="16">
        <v>42.977063000000001</v>
      </c>
      <c r="K755" s="15" t="s">
        <v>1364</v>
      </c>
    </row>
    <row r="756" spans="1:11" ht="12" hidden="1" customHeight="1">
      <c r="A756" s="15" t="s">
        <v>49</v>
      </c>
      <c r="B756" s="15" t="s">
        <v>38</v>
      </c>
      <c r="C756" s="15" t="s">
        <v>77</v>
      </c>
      <c r="D756" s="15" t="s">
        <v>10</v>
      </c>
      <c r="E756" s="16">
        <v>110077</v>
      </c>
      <c r="F756" s="15" t="s">
        <v>3592</v>
      </c>
      <c r="G756" s="15" t="s">
        <v>3593</v>
      </c>
      <c r="H756" s="15" t="s">
        <v>3594</v>
      </c>
      <c r="I756" s="16">
        <v>33.64</v>
      </c>
      <c r="J756" s="16">
        <v>42.81</v>
      </c>
      <c r="K756" s="15" t="s">
        <v>1364</v>
      </c>
    </row>
    <row r="757" spans="1:11" ht="12" hidden="1" customHeight="1">
      <c r="A757" s="15" t="s">
        <v>49</v>
      </c>
      <c r="B757" s="15" t="s">
        <v>38</v>
      </c>
      <c r="C757" s="15" t="s">
        <v>77</v>
      </c>
      <c r="D757" s="15" t="s">
        <v>10</v>
      </c>
      <c r="E757" s="16">
        <v>100011</v>
      </c>
      <c r="F757" s="15" t="s">
        <v>3595</v>
      </c>
      <c r="G757" s="15" t="s">
        <v>3596</v>
      </c>
      <c r="H757" s="15" t="s">
        <v>3597</v>
      </c>
      <c r="I757" s="16">
        <v>33.53</v>
      </c>
      <c r="J757" s="16">
        <v>42.91</v>
      </c>
      <c r="K757" s="15" t="s">
        <v>1364</v>
      </c>
    </row>
    <row r="758" spans="1:11" ht="12" hidden="1" customHeight="1">
      <c r="A758" s="15" t="s">
        <v>49</v>
      </c>
      <c r="B758" s="15" t="s">
        <v>38</v>
      </c>
      <c r="C758" s="15" t="s">
        <v>77</v>
      </c>
      <c r="D758" s="15" t="s">
        <v>10</v>
      </c>
      <c r="E758" s="16">
        <v>110328</v>
      </c>
      <c r="F758" s="15" t="s">
        <v>833</v>
      </c>
      <c r="G758" s="15" t="s">
        <v>394</v>
      </c>
      <c r="H758" s="15" t="s">
        <v>3598</v>
      </c>
      <c r="I758" s="16">
        <v>33.762962000000002</v>
      </c>
      <c r="J758" s="16">
        <v>42.730246000000001</v>
      </c>
      <c r="K758" s="15" t="s">
        <v>1364</v>
      </c>
    </row>
    <row r="759" spans="1:11" ht="12" hidden="1" customHeight="1">
      <c r="A759" s="15" t="s">
        <v>49</v>
      </c>
      <c r="B759" s="15" t="s">
        <v>38</v>
      </c>
      <c r="C759" s="15" t="s">
        <v>77</v>
      </c>
      <c r="D759" s="15" t="s">
        <v>10</v>
      </c>
      <c r="E759" s="16">
        <v>110152</v>
      </c>
      <c r="F759" s="15" t="s">
        <v>3599</v>
      </c>
      <c r="G759" s="15" t="s">
        <v>3600</v>
      </c>
      <c r="H759" s="15" t="s">
        <v>3601</v>
      </c>
      <c r="I759" s="16">
        <v>33.647554</v>
      </c>
      <c r="J759" s="16">
        <v>42.814266000000003</v>
      </c>
      <c r="K759" s="15" t="s">
        <v>1364</v>
      </c>
    </row>
    <row r="760" spans="1:11" ht="12" hidden="1" customHeight="1">
      <c r="A760" s="15" t="s">
        <v>49</v>
      </c>
      <c r="B760" s="15" t="s">
        <v>38</v>
      </c>
      <c r="C760" s="15" t="s">
        <v>77</v>
      </c>
      <c r="D760" s="15" t="s">
        <v>10</v>
      </c>
      <c r="E760" s="16">
        <v>110272</v>
      </c>
      <c r="F760" s="15" t="s">
        <v>3602</v>
      </c>
      <c r="G760" s="15" t="s">
        <v>3603</v>
      </c>
      <c r="H760" s="15" t="s">
        <v>3604</v>
      </c>
      <c r="I760" s="16">
        <v>33.642989</v>
      </c>
      <c r="J760" s="16">
        <v>42.820794999999997</v>
      </c>
      <c r="K760" s="15" t="s">
        <v>1364</v>
      </c>
    </row>
    <row r="761" spans="1:11" ht="12" hidden="1" customHeight="1">
      <c r="A761" s="15" t="s">
        <v>49</v>
      </c>
      <c r="B761" s="15" t="s">
        <v>38</v>
      </c>
      <c r="C761" s="15" t="s">
        <v>77</v>
      </c>
      <c r="D761" s="15" t="s">
        <v>10</v>
      </c>
      <c r="E761" s="16">
        <v>110286</v>
      </c>
      <c r="F761" s="15" t="s">
        <v>3605</v>
      </c>
      <c r="G761" s="15" t="s">
        <v>3606</v>
      </c>
      <c r="H761" s="15" t="s">
        <v>3607</v>
      </c>
      <c r="I761" s="16">
        <v>33.873390000000001</v>
      </c>
      <c r="J761" s="16">
        <v>42.521591000000001</v>
      </c>
      <c r="K761" s="15" t="s">
        <v>1364</v>
      </c>
    </row>
    <row r="762" spans="1:11" ht="12" hidden="1" customHeight="1">
      <c r="A762" s="15" t="s">
        <v>49</v>
      </c>
      <c r="B762" s="15" t="s">
        <v>38</v>
      </c>
      <c r="C762" s="15" t="s">
        <v>77</v>
      </c>
      <c r="D762" s="15" t="s">
        <v>10</v>
      </c>
      <c r="E762" s="16">
        <v>110281</v>
      </c>
      <c r="F762" s="15" t="s">
        <v>3608</v>
      </c>
      <c r="G762" s="15" t="s">
        <v>3609</v>
      </c>
      <c r="H762" s="15" t="s">
        <v>1556</v>
      </c>
      <c r="I762" s="16">
        <v>33.593634000000002</v>
      </c>
      <c r="J762" s="16">
        <v>42.614089</v>
      </c>
      <c r="K762" s="15" t="s">
        <v>1364</v>
      </c>
    </row>
    <row r="763" spans="1:11" ht="12" hidden="1" customHeight="1">
      <c r="A763" s="15" t="s">
        <v>49</v>
      </c>
      <c r="B763" s="15" t="s">
        <v>38</v>
      </c>
      <c r="C763" s="15" t="s">
        <v>77</v>
      </c>
      <c r="D763" s="15" t="s">
        <v>10</v>
      </c>
      <c r="E763" s="16">
        <v>110160</v>
      </c>
      <c r="F763" s="15" t="s">
        <v>3610</v>
      </c>
      <c r="G763" s="15" t="s">
        <v>3611</v>
      </c>
      <c r="H763" s="15" t="s">
        <v>3612</v>
      </c>
      <c r="I763" s="16">
        <v>33.885179000000001</v>
      </c>
      <c r="J763" s="16">
        <v>42.524751999999999</v>
      </c>
      <c r="K763" s="15" t="s">
        <v>1364</v>
      </c>
    </row>
    <row r="764" spans="1:11" ht="12" hidden="1" customHeight="1">
      <c r="A764" s="15" t="s">
        <v>49</v>
      </c>
      <c r="B764" s="15" t="s">
        <v>38</v>
      </c>
      <c r="C764" s="15" t="s">
        <v>77</v>
      </c>
      <c r="D764" s="15" t="s">
        <v>10</v>
      </c>
      <c r="E764" s="16">
        <v>109993</v>
      </c>
      <c r="F764" s="15" t="s">
        <v>3613</v>
      </c>
      <c r="G764" s="15" t="s">
        <v>3614</v>
      </c>
      <c r="H764" s="15" t="s">
        <v>3615</v>
      </c>
      <c r="I764" s="16">
        <v>33.638446000000002</v>
      </c>
      <c r="J764" s="16">
        <v>42.823</v>
      </c>
      <c r="K764" s="15" t="s">
        <v>1364</v>
      </c>
    </row>
    <row r="765" spans="1:11" ht="12" hidden="1" customHeight="1">
      <c r="A765" s="15" t="s">
        <v>49</v>
      </c>
      <c r="B765" s="15" t="s">
        <v>38</v>
      </c>
      <c r="C765" s="15" t="s">
        <v>77</v>
      </c>
      <c r="D765" s="15" t="s">
        <v>10</v>
      </c>
      <c r="E765" s="16">
        <v>110159</v>
      </c>
      <c r="F765" s="15" t="s">
        <v>3616</v>
      </c>
      <c r="G765" s="15" t="s">
        <v>3617</v>
      </c>
      <c r="H765" s="15" t="s">
        <v>3618</v>
      </c>
      <c r="I765" s="16">
        <v>33.881143999999999</v>
      </c>
      <c r="J765" s="16">
        <v>42.525905000000002</v>
      </c>
      <c r="K765" s="15" t="s">
        <v>1364</v>
      </c>
    </row>
    <row r="766" spans="1:11" ht="12" hidden="1" customHeight="1">
      <c r="A766" s="15" t="s">
        <v>49</v>
      </c>
      <c r="B766" s="15" t="s">
        <v>38</v>
      </c>
      <c r="C766" s="15" t="s">
        <v>77</v>
      </c>
      <c r="D766" s="15" t="s">
        <v>10</v>
      </c>
      <c r="E766" s="16">
        <v>110282</v>
      </c>
      <c r="F766" s="15" t="s">
        <v>3619</v>
      </c>
      <c r="G766" s="15" t="s">
        <v>3620</v>
      </c>
      <c r="H766" s="15" t="s">
        <v>3621</v>
      </c>
      <c r="I766" s="16">
        <v>33.593634000000002</v>
      </c>
      <c r="J766" s="16">
        <v>42.614089</v>
      </c>
      <c r="K766" s="15" t="s">
        <v>1364</v>
      </c>
    </row>
    <row r="767" spans="1:11" ht="12" hidden="1" customHeight="1">
      <c r="A767" s="15" t="s">
        <v>49</v>
      </c>
      <c r="B767" s="15" t="s">
        <v>38</v>
      </c>
      <c r="C767" s="15" t="s">
        <v>77</v>
      </c>
      <c r="D767" s="15" t="s">
        <v>10</v>
      </c>
      <c r="E767" s="16">
        <v>110158</v>
      </c>
      <c r="F767" s="15" t="s">
        <v>3622</v>
      </c>
      <c r="G767" s="15" t="s">
        <v>387</v>
      </c>
      <c r="H767" s="15" t="s">
        <v>3623</v>
      </c>
      <c r="I767" s="16">
        <v>33.870199</v>
      </c>
      <c r="J767" s="16">
        <v>42.52131</v>
      </c>
      <c r="K767" s="15" t="s">
        <v>1364</v>
      </c>
    </row>
    <row r="768" spans="1:11" ht="12" hidden="1" customHeight="1">
      <c r="A768" s="15" t="s">
        <v>49</v>
      </c>
      <c r="B768" s="15" t="s">
        <v>38</v>
      </c>
      <c r="C768" s="15" t="s">
        <v>77</v>
      </c>
      <c r="D768" s="15" t="s">
        <v>10</v>
      </c>
      <c r="E768" s="16">
        <v>109986</v>
      </c>
      <c r="F768" s="15" t="s">
        <v>3624</v>
      </c>
      <c r="G768" s="15" t="s">
        <v>395</v>
      </c>
      <c r="H768" s="15" t="s">
        <v>2319</v>
      </c>
      <c r="I768" s="16">
        <v>33.985555560000002</v>
      </c>
      <c r="J768" s="16">
        <v>43.020555559999998</v>
      </c>
      <c r="K768" s="15" t="s">
        <v>1364</v>
      </c>
    </row>
    <row r="769" spans="1:11" ht="12" hidden="1" customHeight="1">
      <c r="A769" s="15" t="s">
        <v>49</v>
      </c>
      <c r="B769" s="15" t="s">
        <v>38</v>
      </c>
      <c r="C769" s="15" t="s">
        <v>77</v>
      </c>
      <c r="D769" s="15" t="s">
        <v>10</v>
      </c>
      <c r="E769" s="16">
        <v>110139</v>
      </c>
      <c r="F769" s="15" t="s">
        <v>3625</v>
      </c>
      <c r="G769" s="15" t="s">
        <v>3626</v>
      </c>
      <c r="H769" s="15" t="s">
        <v>3627</v>
      </c>
      <c r="I769" s="16">
        <v>33.637310999999997</v>
      </c>
      <c r="J769" s="16">
        <v>42.834653000000003</v>
      </c>
      <c r="K769" s="15" t="s">
        <v>1364</v>
      </c>
    </row>
    <row r="770" spans="1:11" ht="12" hidden="1" customHeight="1">
      <c r="A770" s="15" t="s">
        <v>49</v>
      </c>
      <c r="B770" s="15" t="s">
        <v>38</v>
      </c>
      <c r="C770" s="15" t="s">
        <v>77</v>
      </c>
      <c r="D770" s="15" t="s">
        <v>10</v>
      </c>
      <c r="E770" s="16">
        <v>109983</v>
      </c>
      <c r="F770" s="15" t="s">
        <v>3628</v>
      </c>
      <c r="G770" s="15" t="s">
        <v>3629</v>
      </c>
      <c r="H770" s="15" t="s">
        <v>3630</v>
      </c>
      <c r="I770" s="16">
        <v>33.632505999999999</v>
      </c>
      <c r="J770" s="16">
        <v>42.830697000000001</v>
      </c>
      <c r="K770" s="15" t="s">
        <v>1364</v>
      </c>
    </row>
    <row r="771" spans="1:11" ht="12" hidden="1" customHeight="1">
      <c r="A771" s="15" t="s">
        <v>49</v>
      </c>
      <c r="B771" s="15" t="s">
        <v>38</v>
      </c>
      <c r="C771" s="15" t="s">
        <v>77</v>
      </c>
      <c r="D771" s="15" t="s">
        <v>10</v>
      </c>
      <c r="E771" s="16">
        <v>109985</v>
      </c>
      <c r="F771" s="15" t="s">
        <v>3631</v>
      </c>
      <c r="G771" s="15" t="s">
        <v>3632</v>
      </c>
      <c r="H771" s="15" t="s">
        <v>3633</v>
      </c>
      <c r="I771" s="16">
        <v>34.080555560000001</v>
      </c>
      <c r="J771" s="16">
        <v>43.37</v>
      </c>
      <c r="K771" s="15" t="s">
        <v>1364</v>
      </c>
    </row>
    <row r="772" spans="1:11" ht="12" hidden="1" customHeight="1">
      <c r="A772" s="15" t="s">
        <v>49</v>
      </c>
      <c r="B772" s="15" t="s">
        <v>38</v>
      </c>
      <c r="C772" s="15" t="s">
        <v>77</v>
      </c>
      <c r="D772" s="15" t="s">
        <v>10</v>
      </c>
      <c r="E772" s="16">
        <v>109984</v>
      </c>
      <c r="F772" s="15" t="s">
        <v>3634</v>
      </c>
      <c r="G772" s="15" t="s">
        <v>3635</v>
      </c>
      <c r="H772" s="15" t="s">
        <v>3636</v>
      </c>
      <c r="I772" s="16">
        <v>33.636519999999997</v>
      </c>
      <c r="J772" s="16">
        <v>42.817701999999997</v>
      </c>
      <c r="K772" s="15" t="s">
        <v>1364</v>
      </c>
    </row>
    <row r="773" spans="1:11" ht="12" hidden="1" customHeight="1">
      <c r="A773" s="15" t="s">
        <v>49</v>
      </c>
      <c r="B773" s="15" t="s">
        <v>38</v>
      </c>
      <c r="C773" s="15" t="s">
        <v>77</v>
      </c>
      <c r="D773" s="15" t="s">
        <v>10</v>
      </c>
      <c r="E773" s="16">
        <v>110305</v>
      </c>
      <c r="F773" s="15" t="s">
        <v>3637</v>
      </c>
      <c r="G773" s="15" t="s">
        <v>3638</v>
      </c>
      <c r="H773" s="15" t="s">
        <v>3639</v>
      </c>
      <c r="I773" s="16">
        <v>33.630026000000001</v>
      </c>
      <c r="J773" s="16">
        <v>42.843528999999997</v>
      </c>
      <c r="K773" s="15" t="s">
        <v>1364</v>
      </c>
    </row>
    <row r="774" spans="1:11" ht="12" hidden="1" customHeight="1">
      <c r="A774" s="15" t="s">
        <v>49</v>
      </c>
      <c r="B774" s="15" t="s">
        <v>38</v>
      </c>
      <c r="C774" s="15" t="s">
        <v>77</v>
      </c>
      <c r="D774" s="15" t="s">
        <v>10</v>
      </c>
      <c r="E774" s="16">
        <v>109989</v>
      </c>
      <c r="F774" s="15" t="s">
        <v>3640</v>
      </c>
      <c r="G774" s="15" t="s">
        <v>3641</v>
      </c>
      <c r="H774" s="15" t="s">
        <v>110</v>
      </c>
      <c r="I774" s="16">
        <v>33.987499999999997</v>
      </c>
      <c r="J774" s="16">
        <v>43.011111110000002</v>
      </c>
      <c r="K774" s="15" t="s">
        <v>1364</v>
      </c>
    </row>
    <row r="775" spans="1:11" ht="12" hidden="1" customHeight="1">
      <c r="A775" s="15" t="s">
        <v>49</v>
      </c>
      <c r="B775" s="15" t="s">
        <v>38</v>
      </c>
      <c r="C775" s="15" t="s">
        <v>77</v>
      </c>
      <c r="D775" s="15" t="s">
        <v>10</v>
      </c>
      <c r="E775" s="16">
        <v>110140</v>
      </c>
      <c r="F775" s="15" t="s">
        <v>834</v>
      </c>
      <c r="G775" s="15" t="s">
        <v>396</v>
      </c>
      <c r="H775" s="15" t="s">
        <v>367</v>
      </c>
      <c r="I775" s="16">
        <v>33.637104000000001</v>
      </c>
      <c r="J775" s="16">
        <v>42.838240999999996</v>
      </c>
      <c r="K775" s="15" t="s">
        <v>1364</v>
      </c>
    </row>
    <row r="776" spans="1:11" ht="12" hidden="1" customHeight="1">
      <c r="A776" s="15" t="s">
        <v>49</v>
      </c>
      <c r="B776" s="15" t="s">
        <v>38</v>
      </c>
      <c r="C776" s="15" t="s">
        <v>77</v>
      </c>
      <c r="D776" s="15" t="s">
        <v>10</v>
      </c>
      <c r="E776" s="16">
        <v>110146</v>
      </c>
      <c r="F776" s="15" t="s">
        <v>3642</v>
      </c>
      <c r="G776" s="15" t="s">
        <v>397</v>
      </c>
      <c r="H776" s="15" t="s">
        <v>3643</v>
      </c>
      <c r="I776" s="16">
        <v>33.632755000000003</v>
      </c>
      <c r="J776" s="16">
        <v>42.819623</v>
      </c>
      <c r="K776" s="15" t="s">
        <v>1364</v>
      </c>
    </row>
    <row r="777" spans="1:11" ht="12" hidden="1" customHeight="1">
      <c r="A777" s="15" t="s">
        <v>49</v>
      </c>
      <c r="B777" s="15" t="s">
        <v>38</v>
      </c>
      <c r="C777" s="15" t="s">
        <v>77</v>
      </c>
      <c r="D777" s="15" t="s">
        <v>10</v>
      </c>
      <c r="E777" s="16">
        <v>110280</v>
      </c>
      <c r="F777" s="15" t="s">
        <v>3644</v>
      </c>
      <c r="G777" s="15" t="s">
        <v>3645</v>
      </c>
      <c r="H777" s="15" t="s">
        <v>1418</v>
      </c>
      <c r="I777" s="16">
        <v>33.845740739999997</v>
      </c>
      <c r="J777" s="16">
        <v>42.598363679999999</v>
      </c>
      <c r="K777" s="15" t="s">
        <v>1364</v>
      </c>
    </row>
    <row r="778" spans="1:11" ht="12" hidden="1" customHeight="1">
      <c r="A778" s="15" t="s">
        <v>49</v>
      </c>
      <c r="B778" s="15" t="s">
        <v>38</v>
      </c>
      <c r="C778" s="15" t="s">
        <v>77</v>
      </c>
      <c r="D778" s="15" t="s">
        <v>10</v>
      </c>
      <c r="E778" s="16">
        <v>110276</v>
      </c>
      <c r="F778" s="15" t="s">
        <v>3646</v>
      </c>
      <c r="G778" s="15" t="s">
        <v>3647</v>
      </c>
      <c r="H778" s="15" t="s">
        <v>3648</v>
      </c>
      <c r="I778" s="16">
        <v>33.642989</v>
      </c>
      <c r="J778" s="16">
        <v>42.820794999999997</v>
      </c>
      <c r="K778" s="15" t="s">
        <v>1364</v>
      </c>
    </row>
    <row r="779" spans="1:11" ht="12" hidden="1" customHeight="1">
      <c r="A779" s="15" t="s">
        <v>49</v>
      </c>
      <c r="B779" s="15" t="s">
        <v>38</v>
      </c>
      <c r="C779" s="15" t="s">
        <v>77</v>
      </c>
      <c r="D779" s="15" t="s">
        <v>10</v>
      </c>
      <c r="E779" s="16">
        <v>110306</v>
      </c>
      <c r="F779" s="15" t="s">
        <v>3649</v>
      </c>
      <c r="G779" s="15" t="s">
        <v>3650</v>
      </c>
      <c r="H779" s="15" t="s">
        <v>3651</v>
      </c>
      <c r="I779" s="16">
        <v>33.892074000000001</v>
      </c>
      <c r="J779" s="16">
        <v>42.709899999999998</v>
      </c>
      <c r="K779" s="15" t="s">
        <v>1364</v>
      </c>
    </row>
    <row r="780" spans="1:11" ht="12" hidden="1" customHeight="1">
      <c r="A780" s="15" t="s">
        <v>49</v>
      </c>
      <c r="B780" s="15" t="s">
        <v>38</v>
      </c>
      <c r="C780" s="15" t="s">
        <v>77</v>
      </c>
      <c r="D780" s="15" t="s">
        <v>10</v>
      </c>
      <c r="E780" s="16">
        <v>109991</v>
      </c>
      <c r="F780" s="15" t="s">
        <v>3652</v>
      </c>
      <c r="G780" s="15" t="s">
        <v>3653</v>
      </c>
      <c r="H780" s="15" t="s">
        <v>3654</v>
      </c>
      <c r="I780" s="16">
        <v>33.686388890000003</v>
      </c>
      <c r="J780" s="16">
        <v>42.478611110000003</v>
      </c>
      <c r="K780" s="15" t="s">
        <v>1364</v>
      </c>
    </row>
    <row r="781" spans="1:11" ht="12" hidden="1" customHeight="1">
      <c r="A781" s="15" t="s">
        <v>49</v>
      </c>
      <c r="B781" s="15" t="s">
        <v>38</v>
      </c>
      <c r="C781" s="15" t="s">
        <v>77</v>
      </c>
      <c r="D781" s="15" t="s">
        <v>10</v>
      </c>
      <c r="E781" s="16">
        <v>100044</v>
      </c>
      <c r="F781" s="15" t="s">
        <v>3655</v>
      </c>
      <c r="G781" s="15" t="s">
        <v>3656</v>
      </c>
      <c r="H781" s="15" t="s">
        <v>3657</v>
      </c>
      <c r="I781" s="16">
        <v>33.909999999999997</v>
      </c>
      <c r="J781" s="16">
        <v>42.55</v>
      </c>
      <c r="K781" s="15" t="s">
        <v>1364</v>
      </c>
    </row>
    <row r="782" spans="1:11" ht="12" hidden="1" customHeight="1">
      <c r="A782" s="15" t="s">
        <v>49</v>
      </c>
      <c r="B782" s="15" t="s">
        <v>38</v>
      </c>
      <c r="C782" s="15" t="s">
        <v>77</v>
      </c>
      <c r="D782" s="15" t="s">
        <v>10</v>
      </c>
      <c r="E782" s="16">
        <v>110278</v>
      </c>
      <c r="F782" s="15" t="s">
        <v>3658</v>
      </c>
      <c r="G782" s="15" t="s">
        <v>3659</v>
      </c>
      <c r="H782" s="15" t="s">
        <v>3660</v>
      </c>
      <c r="I782" s="16">
        <v>33.593634000000002</v>
      </c>
      <c r="J782" s="16">
        <v>42.614089</v>
      </c>
      <c r="K782" s="15" t="s">
        <v>1364</v>
      </c>
    </row>
    <row r="783" spans="1:11" ht="12" hidden="1" customHeight="1">
      <c r="A783" s="15" t="s">
        <v>49</v>
      </c>
      <c r="B783" s="15" t="s">
        <v>38</v>
      </c>
      <c r="C783" s="15" t="s">
        <v>77</v>
      </c>
      <c r="D783" s="15" t="s">
        <v>10</v>
      </c>
      <c r="E783" s="16">
        <v>100005</v>
      </c>
      <c r="F783" s="15" t="s">
        <v>3661</v>
      </c>
      <c r="G783" s="15" t="s">
        <v>3662</v>
      </c>
      <c r="H783" s="15" t="s">
        <v>3663</v>
      </c>
      <c r="I783" s="16">
        <v>33.590000000000003</v>
      </c>
      <c r="J783" s="16">
        <v>42.61</v>
      </c>
      <c r="K783" s="15" t="s">
        <v>1364</v>
      </c>
    </row>
    <row r="784" spans="1:11" ht="12" hidden="1" customHeight="1">
      <c r="A784" s="15" t="s">
        <v>49</v>
      </c>
      <c r="B784" s="15" t="s">
        <v>38</v>
      </c>
      <c r="C784" s="15" t="s">
        <v>77</v>
      </c>
      <c r="D784" s="15" t="s">
        <v>10</v>
      </c>
      <c r="E784" s="16">
        <v>100056</v>
      </c>
      <c r="F784" s="15" t="s">
        <v>3664</v>
      </c>
      <c r="G784" s="15" t="s">
        <v>3665</v>
      </c>
      <c r="H784" s="15" t="s">
        <v>3666</v>
      </c>
      <c r="I784" s="16">
        <v>33.68</v>
      </c>
      <c r="J784" s="16">
        <v>42.77</v>
      </c>
      <c r="K784" s="15" t="s">
        <v>1364</v>
      </c>
    </row>
    <row r="785" spans="1:11" ht="12" hidden="1" customHeight="1">
      <c r="A785" s="15" t="s">
        <v>49</v>
      </c>
      <c r="B785" s="15" t="s">
        <v>38</v>
      </c>
      <c r="C785" s="15" t="s">
        <v>77</v>
      </c>
      <c r="D785" s="15" t="s">
        <v>10</v>
      </c>
      <c r="E785" s="16">
        <v>109956</v>
      </c>
      <c r="F785" s="15" t="s">
        <v>3667</v>
      </c>
      <c r="G785" s="15" t="s">
        <v>3668</v>
      </c>
      <c r="H785" s="15" t="s">
        <v>3669</v>
      </c>
      <c r="I785" s="16">
        <v>33.642299999999999</v>
      </c>
      <c r="J785" s="16">
        <v>42.813699999999997</v>
      </c>
      <c r="K785" s="15" t="s">
        <v>1364</v>
      </c>
    </row>
    <row r="786" spans="1:11" ht="12" hidden="1" customHeight="1">
      <c r="A786" s="15" t="s">
        <v>49</v>
      </c>
      <c r="B786" s="15" t="s">
        <v>38</v>
      </c>
      <c r="C786" s="15" t="s">
        <v>77</v>
      </c>
      <c r="D786" s="15" t="s">
        <v>10</v>
      </c>
      <c r="E786" s="16">
        <v>110154</v>
      </c>
      <c r="F786" s="15" t="s">
        <v>3670</v>
      </c>
      <c r="G786" s="15" t="s">
        <v>3671</v>
      </c>
      <c r="H786" s="15" t="s">
        <v>3672</v>
      </c>
      <c r="I786" s="16">
        <v>33.888174999999997</v>
      </c>
      <c r="J786" s="16">
        <v>42.615119</v>
      </c>
      <c r="K786" s="15" t="s">
        <v>1364</v>
      </c>
    </row>
    <row r="787" spans="1:11" ht="12" hidden="1" customHeight="1">
      <c r="A787" s="15" t="s">
        <v>49</v>
      </c>
      <c r="B787" s="15" t="s">
        <v>38</v>
      </c>
      <c r="C787" s="15" t="s">
        <v>77</v>
      </c>
      <c r="D787" s="15" t="s">
        <v>10</v>
      </c>
      <c r="E787" s="16">
        <v>100078</v>
      </c>
      <c r="F787" s="15" t="s">
        <v>3673</v>
      </c>
      <c r="G787" s="15" t="s">
        <v>3674</v>
      </c>
      <c r="H787" s="15" t="s">
        <v>3675</v>
      </c>
      <c r="I787" s="16">
        <v>33.86</v>
      </c>
      <c r="J787" s="16">
        <v>42.6</v>
      </c>
      <c r="K787" s="15" t="s">
        <v>1364</v>
      </c>
    </row>
    <row r="788" spans="1:11" ht="12" hidden="1" customHeight="1">
      <c r="A788" s="15" t="s">
        <v>49</v>
      </c>
      <c r="B788" s="15" t="s">
        <v>38</v>
      </c>
      <c r="C788" s="15" t="s">
        <v>77</v>
      </c>
      <c r="D788" s="15" t="s">
        <v>10</v>
      </c>
      <c r="E788" s="16">
        <v>100081</v>
      </c>
      <c r="F788" s="15" t="s">
        <v>3676</v>
      </c>
      <c r="G788" s="15" t="s">
        <v>3677</v>
      </c>
      <c r="H788" s="15" t="s">
        <v>3678</v>
      </c>
      <c r="I788" s="16">
        <v>33.979999999999997</v>
      </c>
      <c r="J788" s="16">
        <v>42.56</v>
      </c>
      <c r="K788" s="15" t="s">
        <v>1364</v>
      </c>
    </row>
    <row r="789" spans="1:11" ht="12" hidden="1" customHeight="1">
      <c r="A789" s="15" t="s">
        <v>49</v>
      </c>
      <c r="B789" s="15" t="s">
        <v>38</v>
      </c>
      <c r="C789" s="15" t="s">
        <v>77</v>
      </c>
      <c r="D789" s="15" t="s">
        <v>10</v>
      </c>
      <c r="E789" s="16">
        <v>109902</v>
      </c>
      <c r="F789" s="15" t="s">
        <v>3679</v>
      </c>
      <c r="G789" s="15" t="s">
        <v>3680</v>
      </c>
      <c r="H789" s="15" t="s">
        <v>3681</v>
      </c>
      <c r="I789" s="16">
        <v>33.589593999999998</v>
      </c>
      <c r="J789" s="16">
        <v>42.912149999999997</v>
      </c>
      <c r="K789" s="15" t="s">
        <v>1364</v>
      </c>
    </row>
    <row r="790" spans="1:11" ht="12" hidden="1" customHeight="1">
      <c r="A790" s="15" t="s">
        <v>49</v>
      </c>
      <c r="B790" s="15" t="s">
        <v>38</v>
      </c>
      <c r="C790" s="15" t="s">
        <v>77</v>
      </c>
      <c r="D790" s="15" t="s">
        <v>10</v>
      </c>
      <c r="E790" s="16">
        <v>109903</v>
      </c>
      <c r="F790" s="15" t="s">
        <v>3682</v>
      </c>
      <c r="G790" s="15" t="s">
        <v>3683</v>
      </c>
      <c r="H790" s="15" t="s">
        <v>3684</v>
      </c>
      <c r="I790" s="16">
        <v>33.546388999999998</v>
      </c>
      <c r="J790" s="16">
        <v>42.984524</v>
      </c>
      <c r="K790" s="15" t="s">
        <v>1364</v>
      </c>
    </row>
    <row r="791" spans="1:11" ht="12" hidden="1" customHeight="1">
      <c r="A791" s="15" t="s">
        <v>49</v>
      </c>
      <c r="B791" s="15" t="s">
        <v>38</v>
      </c>
      <c r="C791" s="15" t="s">
        <v>77</v>
      </c>
      <c r="D791" s="15" t="s">
        <v>10</v>
      </c>
      <c r="E791" s="16">
        <v>109959</v>
      </c>
      <c r="F791" s="15" t="s">
        <v>3685</v>
      </c>
      <c r="G791" s="15" t="s">
        <v>3686</v>
      </c>
      <c r="H791" s="15" t="s">
        <v>3687</v>
      </c>
      <c r="I791" s="16">
        <v>33.632800000000003</v>
      </c>
      <c r="J791" s="16">
        <v>42.840499999999999</v>
      </c>
      <c r="K791" s="15" t="s">
        <v>1364</v>
      </c>
    </row>
    <row r="792" spans="1:11" ht="12" hidden="1" customHeight="1">
      <c r="A792" s="15" t="s">
        <v>49</v>
      </c>
      <c r="B792" s="15" t="s">
        <v>38</v>
      </c>
      <c r="C792" s="15" t="s">
        <v>77</v>
      </c>
      <c r="D792" s="15" t="s">
        <v>10</v>
      </c>
      <c r="E792" s="16">
        <v>110283</v>
      </c>
      <c r="F792" s="15" t="s">
        <v>3688</v>
      </c>
      <c r="G792" s="15" t="s">
        <v>3689</v>
      </c>
      <c r="H792" s="15" t="s">
        <v>3690</v>
      </c>
      <c r="I792" s="16">
        <v>33.873390000000001</v>
      </c>
      <c r="J792" s="16">
        <v>42.521591000000001</v>
      </c>
      <c r="K792" s="15" t="s">
        <v>1364</v>
      </c>
    </row>
    <row r="793" spans="1:11" ht="12" hidden="1" customHeight="1">
      <c r="A793" s="15" t="s">
        <v>49</v>
      </c>
      <c r="B793" s="15" t="s">
        <v>38</v>
      </c>
      <c r="C793" s="15" t="s">
        <v>77</v>
      </c>
      <c r="D793" s="15" t="s">
        <v>10</v>
      </c>
      <c r="E793" s="16">
        <v>110291</v>
      </c>
      <c r="F793" s="15" t="s">
        <v>3691</v>
      </c>
      <c r="G793" s="15" t="s">
        <v>3692</v>
      </c>
      <c r="H793" s="15" t="s">
        <v>3693</v>
      </c>
      <c r="I793" s="16">
        <v>33.545392</v>
      </c>
      <c r="J793" s="16">
        <v>42.977063000000001</v>
      </c>
      <c r="K793" s="15" t="s">
        <v>1364</v>
      </c>
    </row>
    <row r="794" spans="1:11" ht="12" hidden="1" customHeight="1">
      <c r="A794" s="15" t="s">
        <v>49</v>
      </c>
      <c r="B794" s="15" t="s">
        <v>38</v>
      </c>
      <c r="C794" s="15" t="s">
        <v>77</v>
      </c>
      <c r="D794" s="15" t="s">
        <v>10</v>
      </c>
      <c r="E794" s="16">
        <v>110292</v>
      </c>
      <c r="F794" s="15" t="s">
        <v>3694</v>
      </c>
      <c r="G794" s="15" t="s">
        <v>3695</v>
      </c>
      <c r="H794" s="15" t="s">
        <v>3696</v>
      </c>
      <c r="I794" s="16">
        <v>33.545392</v>
      </c>
      <c r="J794" s="16">
        <v>42.977063000000001</v>
      </c>
      <c r="K794" s="15" t="s">
        <v>1364</v>
      </c>
    </row>
    <row r="795" spans="1:11" ht="12" hidden="1" customHeight="1">
      <c r="A795" s="15" t="s">
        <v>49</v>
      </c>
      <c r="B795" s="15" t="s">
        <v>38</v>
      </c>
      <c r="C795" s="15" t="s">
        <v>77</v>
      </c>
      <c r="D795" s="15" t="s">
        <v>10</v>
      </c>
      <c r="E795" s="16">
        <v>100099</v>
      </c>
      <c r="F795" s="15" t="s">
        <v>3697</v>
      </c>
      <c r="G795" s="15" t="s">
        <v>3698</v>
      </c>
      <c r="H795" s="15" t="s">
        <v>3699</v>
      </c>
      <c r="I795" s="16">
        <v>33.53</v>
      </c>
      <c r="J795" s="16">
        <v>42.93</v>
      </c>
      <c r="K795" s="15" t="s">
        <v>1364</v>
      </c>
    </row>
    <row r="796" spans="1:11" ht="12" hidden="1" customHeight="1">
      <c r="A796" s="15" t="s">
        <v>49</v>
      </c>
      <c r="B796" s="15" t="s">
        <v>38</v>
      </c>
      <c r="C796" s="15" t="s">
        <v>80</v>
      </c>
      <c r="D796" s="15" t="s">
        <v>3700</v>
      </c>
      <c r="E796" s="16">
        <v>100101</v>
      </c>
      <c r="F796" s="15" t="s">
        <v>3701</v>
      </c>
      <c r="G796" s="15" t="s">
        <v>3702</v>
      </c>
      <c r="H796" s="15" t="s">
        <v>3703</v>
      </c>
      <c r="I796" s="16">
        <v>34.409999999999997</v>
      </c>
      <c r="J796" s="16">
        <v>41.18</v>
      </c>
      <c r="K796" s="15" t="s">
        <v>1364</v>
      </c>
    </row>
    <row r="797" spans="1:11" ht="12" hidden="1" customHeight="1">
      <c r="A797" s="15" t="s">
        <v>49</v>
      </c>
      <c r="B797" s="15" t="s">
        <v>38</v>
      </c>
      <c r="C797" s="15" t="s">
        <v>80</v>
      </c>
      <c r="D797" s="15" t="s">
        <v>3700</v>
      </c>
      <c r="E797" s="16">
        <v>110240</v>
      </c>
      <c r="F797" s="15" t="s">
        <v>3704</v>
      </c>
      <c r="G797" s="15" t="s">
        <v>3705</v>
      </c>
      <c r="H797" s="15" t="s">
        <v>3706</v>
      </c>
      <c r="I797" s="16">
        <v>34.421410999999999</v>
      </c>
      <c r="J797" s="16">
        <v>41.202050999999997</v>
      </c>
      <c r="K797" s="15" t="s">
        <v>1364</v>
      </c>
    </row>
    <row r="798" spans="1:11" ht="12" hidden="1" customHeight="1">
      <c r="A798" s="15" t="s">
        <v>49</v>
      </c>
      <c r="B798" s="15" t="s">
        <v>38</v>
      </c>
      <c r="C798" s="15" t="s">
        <v>80</v>
      </c>
      <c r="D798" s="15" t="s">
        <v>3700</v>
      </c>
      <c r="E798" s="16">
        <v>109929</v>
      </c>
      <c r="F798" s="15" t="s">
        <v>3707</v>
      </c>
      <c r="G798" s="15" t="s">
        <v>3708</v>
      </c>
      <c r="H798" s="15" t="s">
        <v>3709</v>
      </c>
      <c r="I798" s="16">
        <v>34.433919000000003</v>
      </c>
      <c r="J798" s="16">
        <v>41.234951000000002</v>
      </c>
      <c r="K798" s="15" t="s">
        <v>1364</v>
      </c>
    </row>
    <row r="799" spans="1:11" ht="12" hidden="1" customHeight="1">
      <c r="A799" s="15" t="s">
        <v>49</v>
      </c>
      <c r="B799" s="15" t="s">
        <v>38</v>
      </c>
      <c r="C799" s="15" t="s">
        <v>80</v>
      </c>
      <c r="D799" s="15" t="s">
        <v>3700</v>
      </c>
      <c r="E799" s="16">
        <v>110241</v>
      </c>
      <c r="F799" s="15" t="s">
        <v>3710</v>
      </c>
      <c r="G799" s="15" t="s">
        <v>3711</v>
      </c>
      <c r="H799" s="15" t="s">
        <v>3712</v>
      </c>
      <c r="I799" s="16">
        <v>34.421410999999999</v>
      </c>
      <c r="J799" s="16">
        <v>41.202050999999997</v>
      </c>
      <c r="K799" s="15" t="s">
        <v>1364</v>
      </c>
    </row>
    <row r="800" spans="1:11" ht="12" hidden="1" customHeight="1">
      <c r="A800" s="15" t="s">
        <v>49</v>
      </c>
      <c r="B800" s="15" t="s">
        <v>38</v>
      </c>
      <c r="C800" s="15" t="s">
        <v>80</v>
      </c>
      <c r="D800" s="15" t="s">
        <v>3700</v>
      </c>
      <c r="E800" s="16">
        <v>110235</v>
      </c>
      <c r="F800" s="15" t="s">
        <v>3713</v>
      </c>
      <c r="G800" s="15" t="s">
        <v>3714</v>
      </c>
      <c r="H800" s="15" t="s">
        <v>3715</v>
      </c>
      <c r="I800" s="16">
        <v>34.376179999999998</v>
      </c>
      <c r="J800" s="16">
        <v>41.058779999999999</v>
      </c>
      <c r="K800" s="15" t="s">
        <v>1364</v>
      </c>
    </row>
    <row r="801" spans="1:11" ht="12" hidden="1" customHeight="1">
      <c r="A801" s="15" t="s">
        <v>49</v>
      </c>
      <c r="B801" s="15" t="s">
        <v>38</v>
      </c>
      <c r="C801" s="15" t="s">
        <v>80</v>
      </c>
      <c r="D801" s="15" t="s">
        <v>3700</v>
      </c>
      <c r="E801" s="16">
        <v>110226</v>
      </c>
      <c r="F801" s="15" t="s">
        <v>3716</v>
      </c>
      <c r="G801" s="15" t="s">
        <v>3717</v>
      </c>
      <c r="H801" s="15" t="s">
        <v>3718</v>
      </c>
      <c r="I801" s="16">
        <v>34.421410999999999</v>
      </c>
      <c r="J801" s="16">
        <v>41.202050999999997</v>
      </c>
      <c r="K801" s="15" t="s">
        <v>1364</v>
      </c>
    </row>
    <row r="802" spans="1:11" ht="12" hidden="1" customHeight="1">
      <c r="A802" s="15" t="s">
        <v>49</v>
      </c>
      <c r="B802" s="15" t="s">
        <v>38</v>
      </c>
      <c r="C802" s="15" t="s">
        <v>80</v>
      </c>
      <c r="D802" s="15" t="s">
        <v>3700</v>
      </c>
      <c r="E802" s="16">
        <v>110234</v>
      </c>
      <c r="F802" s="15" t="s">
        <v>3719</v>
      </c>
      <c r="G802" s="15" t="s">
        <v>3720</v>
      </c>
      <c r="H802" s="15" t="s">
        <v>3721</v>
      </c>
      <c r="I802" s="16">
        <v>34.376179999999998</v>
      </c>
      <c r="J802" s="16">
        <v>41.058779999999999</v>
      </c>
      <c r="K802" s="15" t="s">
        <v>1364</v>
      </c>
    </row>
    <row r="803" spans="1:11" ht="12" hidden="1" customHeight="1">
      <c r="A803" s="15" t="s">
        <v>49</v>
      </c>
      <c r="B803" s="15" t="s">
        <v>38</v>
      </c>
      <c r="C803" s="15" t="s">
        <v>80</v>
      </c>
      <c r="D803" s="15" t="s">
        <v>3700</v>
      </c>
      <c r="E803" s="16">
        <v>110238</v>
      </c>
      <c r="F803" s="15" t="s">
        <v>3722</v>
      </c>
      <c r="G803" s="15" t="s">
        <v>3723</v>
      </c>
      <c r="H803" s="15" t="s">
        <v>3724</v>
      </c>
      <c r="I803" s="16">
        <v>34.403922999999999</v>
      </c>
      <c r="J803" s="16">
        <v>41.074800000000003</v>
      </c>
      <c r="K803" s="15" t="s">
        <v>1364</v>
      </c>
    </row>
    <row r="804" spans="1:11" ht="12" hidden="1" customHeight="1">
      <c r="A804" s="15" t="s">
        <v>49</v>
      </c>
      <c r="B804" s="15" t="s">
        <v>38</v>
      </c>
      <c r="C804" s="15" t="s">
        <v>80</v>
      </c>
      <c r="D804" s="15" t="s">
        <v>3700</v>
      </c>
      <c r="E804" s="16">
        <v>110239</v>
      </c>
      <c r="F804" s="15" t="s">
        <v>3725</v>
      </c>
      <c r="G804" s="15" t="s">
        <v>3726</v>
      </c>
      <c r="H804" s="15" t="s">
        <v>3727</v>
      </c>
      <c r="I804" s="16">
        <v>34.403922999999999</v>
      </c>
      <c r="J804" s="16">
        <v>41.074800000000003</v>
      </c>
      <c r="K804" s="15" t="s">
        <v>1364</v>
      </c>
    </row>
    <row r="805" spans="1:11" ht="12" hidden="1" customHeight="1">
      <c r="A805" s="15" t="s">
        <v>49</v>
      </c>
      <c r="B805" s="15" t="s">
        <v>38</v>
      </c>
      <c r="C805" s="15" t="s">
        <v>80</v>
      </c>
      <c r="D805" s="15" t="s">
        <v>3700</v>
      </c>
      <c r="E805" s="16">
        <v>110166</v>
      </c>
      <c r="F805" s="15" t="s">
        <v>3728</v>
      </c>
      <c r="G805" s="15" t="s">
        <v>3729</v>
      </c>
      <c r="H805" s="15" t="s">
        <v>3730</v>
      </c>
      <c r="I805" s="16">
        <v>34.421179000000002</v>
      </c>
      <c r="J805" s="16">
        <v>41.455565999999997</v>
      </c>
      <c r="K805" s="15" t="s">
        <v>1364</v>
      </c>
    </row>
    <row r="806" spans="1:11" ht="12" hidden="1" customHeight="1">
      <c r="A806" s="15" t="s">
        <v>49</v>
      </c>
      <c r="B806" s="15" t="s">
        <v>38</v>
      </c>
      <c r="C806" s="15" t="s">
        <v>80</v>
      </c>
      <c r="D806" s="15" t="s">
        <v>3700</v>
      </c>
      <c r="E806" s="16">
        <v>101502</v>
      </c>
      <c r="F806" s="15" t="s">
        <v>835</v>
      </c>
      <c r="G806" s="15" t="s">
        <v>379</v>
      </c>
      <c r="H806" s="15" t="s">
        <v>3482</v>
      </c>
      <c r="I806" s="16">
        <v>34.389693000000001</v>
      </c>
      <c r="J806" s="16">
        <v>41.006205000000001</v>
      </c>
      <c r="K806" s="15" t="s">
        <v>1364</v>
      </c>
    </row>
    <row r="807" spans="1:11" ht="12" hidden="1" customHeight="1">
      <c r="A807" s="15" t="s">
        <v>49</v>
      </c>
      <c r="B807" s="15" t="s">
        <v>38</v>
      </c>
      <c r="C807" s="15" t="s">
        <v>80</v>
      </c>
      <c r="D807" s="15" t="s">
        <v>3700</v>
      </c>
      <c r="E807" s="16">
        <v>110038</v>
      </c>
      <c r="F807" s="15" t="s">
        <v>3731</v>
      </c>
      <c r="G807" s="15" t="s">
        <v>3732</v>
      </c>
      <c r="H807" s="15" t="s">
        <v>3733</v>
      </c>
      <c r="I807" s="16">
        <v>34.392591000000003</v>
      </c>
      <c r="J807" s="16">
        <v>41.108437000000002</v>
      </c>
      <c r="K807" s="15" t="s">
        <v>1364</v>
      </c>
    </row>
    <row r="808" spans="1:11" ht="12" hidden="1" customHeight="1">
      <c r="A808" s="15" t="s">
        <v>49</v>
      </c>
      <c r="B808" s="15" t="s">
        <v>38</v>
      </c>
      <c r="C808" s="15" t="s">
        <v>80</v>
      </c>
      <c r="D808" s="15" t="s">
        <v>3700</v>
      </c>
      <c r="E808" s="16">
        <v>110040</v>
      </c>
      <c r="F808" s="15" t="s">
        <v>3734</v>
      </c>
      <c r="G808" s="15" t="s">
        <v>3735</v>
      </c>
      <c r="H808" s="15" t="s">
        <v>3736</v>
      </c>
      <c r="I808" s="16">
        <v>34.403801000000001</v>
      </c>
      <c r="J808" s="16">
        <v>41.091484999999999</v>
      </c>
      <c r="K808" s="15" t="s">
        <v>1364</v>
      </c>
    </row>
    <row r="809" spans="1:11" ht="12" hidden="1" customHeight="1">
      <c r="A809" s="15" t="s">
        <v>49</v>
      </c>
      <c r="B809" s="15" t="s">
        <v>38</v>
      </c>
      <c r="C809" s="15" t="s">
        <v>80</v>
      </c>
      <c r="D809" s="15" t="s">
        <v>3700</v>
      </c>
      <c r="E809" s="16">
        <v>110039</v>
      </c>
      <c r="F809" s="15" t="s">
        <v>836</v>
      </c>
      <c r="G809" s="15" t="s">
        <v>380</v>
      </c>
      <c r="H809" s="15" t="s">
        <v>3737</v>
      </c>
      <c r="I809" s="16">
        <v>34.418985999999997</v>
      </c>
      <c r="J809" s="16">
        <v>41.041885999999998</v>
      </c>
      <c r="K809" s="15" t="s">
        <v>1364</v>
      </c>
    </row>
    <row r="810" spans="1:11" ht="12" hidden="1" customHeight="1">
      <c r="A810" s="15" t="s">
        <v>49</v>
      </c>
      <c r="B810" s="15" t="s">
        <v>38</v>
      </c>
      <c r="C810" s="15" t="s">
        <v>80</v>
      </c>
      <c r="D810" s="15" t="s">
        <v>3700</v>
      </c>
      <c r="E810" s="16">
        <v>110036</v>
      </c>
      <c r="F810" s="15" t="s">
        <v>837</v>
      </c>
      <c r="G810" s="15" t="s">
        <v>381</v>
      </c>
      <c r="H810" s="15" t="s">
        <v>2611</v>
      </c>
      <c r="I810" s="16">
        <v>34.388793999999997</v>
      </c>
      <c r="J810" s="16">
        <v>40.973571999999997</v>
      </c>
      <c r="K810" s="15" t="s">
        <v>1364</v>
      </c>
    </row>
    <row r="811" spans="1:11" ht="12" hidden="1" customHeight="1">
      <c r="A811" s="15" t="s">
        <v>49</v>
      </c>
      <c r="B811" s="15" t="s">
        <v>38</v>
      </c>
      <c r="C811" s="15" t="s">
        <v>80</v>
      </c>
      <c r="D811" s="15" t="s">
        <v>3700</v>
      </c>
      <c r="E811" s="16">
        <v>110037</v>
      </c>
      <c r="F811" s="15" t="s">
        <v>838</v>
      </c>
      <c r="G811" s="15" t="s">
        <v>382</v>
      </c>
      <c r="H811" s="15" t="s">
        <v>3738</v>
      </c>
      <c r="I811" s="16">
        <v>34.392991000000002</v>
      </c>
      <c r="J811" s="16">
        <v>40.981133999999997</v>
      </c>
      <c r="K811" s="15" t="s">
        <v>1364</v>
      </c>
    </row>
    <row r="812" spans="1:11" ht="12" hidden="1" customHeight="1">
      <c r="A812" s="15" t="s">
        <v>49</v>
      </c>
      <c r="B812" s="15" t="s">
        <v>38</v>
      </c>
      <c r="C812" s="15" t="s">
        <v>80</v>
      </c>
      <c r="D812" s="15" t="s">
        <v>3700</v>
      </c>
      <c r="E812" s="16">
        <v>110236</v>
      </c>
      <c r="F812" s="15" t="s">
        <v>3739</v>
      </c>
      <c r="G812" s="15" t="s">
        <v>3460</v>
      </c>
      <c r="H812" s="15" t="s">
        <v>3461</v>
      </c>
      <c r="I812" s="16">
        <v>34.376179999999998</v>
      </c>
      <c r="J812" s="16">
        <v>41.058779999999999</v>
      </c>
      <c r="K812" s="15" t="s">
        <v>1364</v>
      </c>
    </row>
    <row r="813" spans="1:11" ht="12" hidden="1" customHeight="1">
      <c r="A813" s="15" t="s">
        <v>49</v>
      </c>
      <c r="B813" s="15" t="s">
        <v>38</v>
      </c>
      <c r="C813" s="15" t="s">
        <v>80</v>
      </c>
      <c r="D813" s="15" t="s">
        <v>3700</v>
      </c>
      <c r="E813" s="16">
        <v>110232</v>
      </c>
      <c r="F813" s="15" t="s">
        <v>3740</v>
      </c>
      <c r="G813" s="15" t="s">
        <v>3741</v>
      </c>
      <c r="H813" s="15" t="s">
        <v>3742</v>
      </c>
      <c r="I813" s="16">
        <v>34.376179999999998</v>
      </c>
      <c r="J813" s="16">
        <v>41.058779999999999</v>
      </c>
      <c r="K813" s="15" t="s">
        <v>1364</v>
      </c>
    </row>
    <row r="814" spans="1:11" ht="12" hidden="1" customHeight="1">
      <c r="A814" s="15" t="s">
        <v>49</v>
      </c>
      <c r="B814" s="15" t="s">
        <v>38</v>
      </c>
      <c r="C814" s="15" t="s">
        <v>80</v>
      </c>
      <c r="D814" s="15" t="s">
        <v>3700</v>
      </c>
      <c r="E814" s="16">
        <v>110231</v>
      </c>
      <c r="F814" s="15" t="s">
        <v>3743</v>
      </c>
      <c r="G814" s="15" t="s">
        <v>3744</v>
      </c>
      <c r="H814" s="15" t="s">
        <v>3745</v>
      </c>
      <c r="I814" s="16">
        <v>34.376179999999998</v>
      </c>
      <c r="J814" s="16">
        <v>41.058779999999999</v>
      </c>
      <c r="K814" s="15" t="s">
        <v>1364</v>
      </c>
    </row>
    <row r="815" spans="1:11" ht="12" hidden="1" customHeight="1">
      <c r="A815" s="15" t="s">
        <v>49</v>
      </c>
      <c r="B815" s="15" t="s">
        <v>38</v>
      </c>
      <c r="C815" s="15" t="s">
        <v>80</v>
      </c>
      <c r="D815" s="15" t="s">
        <v>3700</v>
      </c>
      <c r="E815" s="16">
        <v>110233</v>
      </c>
      <c r="F815" s="15" t="s">
        <v>839</v>
      </c>
      <c r="G815" s="15" t="s">
        <v>383</v>
      </c>
      <c r="H815" s="15" t="s">
        <v>1743</v>
      </c>
      <c r="I815" s="16">
        <v>34.376179999999998</v>
      </c>
      <c r="J815" s="16">
        <v>41.058779999999999</v>
      </c>
      <c r="K815" s="15" t="s">
        <v>1364</v>
      </c>
    </row>
    <row r="816" spans="1:11" ht="12" hidden="1" customHeight="1">
      <c r="A816" s="15" t="s">
        <v>49</v>
      </c>
      <c r="B816" s="15" t="s">
        <v>38</v>
      </c>
      <c r="C816" s="15" t="s">
        <v>80</v>
      </c>
      <c r="D816" s="15" t="s">
        <v>3700</v>
      </c>
      <c r="E816" s="16">
        <v>110237</v>
      </c>
      <c r="F816" s="15" t="s">
        <v>3746</v>
      </c>
      <c r="G816" s="15" t="s">
        <v>3747</v>
      </c>
      <c r="H816" s="15" t="s">
        <v>3748</v>
      </c>
      <c r="I816" s="16">
        <v>34.376179999999998</v>
      </c>
      <c r="J816" s="16">
        <v>41.058779999999999</v>
      </c>
      <c r="K816" s="15" t="s">
        <v>1364</v>
      </c>
    </row>
    <row r="817" spans="1:11" ht="12" hidden="1" customHeight="1">
      <c r="A817" s="15" t="s">
        <v>49</v>
      </c>
      <c r="B817" s="15" t="s">
        <v>38</v>
      </c>
      <c r="C817" s="15" t="s">
        <v>80</v>
      </c>
      <c r="D817" s="15" t="s">
        <v>3700</v>
      </c>
      <c r="E817" s="16">
        <v>110041</v>
      </c>
      <c r="F817" s="15" t="s">
        <v>840</v>
      </c>
      <c r="G817" s="15" t="s">
        <v>384</v>
      </c>
      <c r="H817" s="15" t="s">
        <v>3749</v>
      </c>
      <c r="I817" s="16">
        <v>34.390970000000003</v>
      </c>
      <c r="J817" s="16">
        <v>40.989699999999999</v>
      </c>
      <c r="K817" s="15" t="s">
        <v>1364</v>
      </c>
    </row>
    <row r="818" spans="1:11" ht="12" hidden="1" customHeight="1">
      <c r="A818" s="15" t="s">
        <v>49</v>
      </c>
      <c r="B818" s="15" t="s">
        <v>38</v>
      </c>
      <c r="C818" s="15" t="s">
        <v>80</v>
      </c>
      <c r="D818" s="15" t="s">
        <v>3700</v>
      </c>
      <c r="E818" s="16">
        <v>110051</v>
      </c>
      <c r="F818" s="15" t="s">
        <v>3750</v>
      </c>
      <c r="G818" s="15" t="s">
        <v>3751</v>
      </c>
      <c r="H818" s="15" t="s">
        <v>3752</v>
      </c>
      <c r="I818" s="16">
        <v>34.377071000000001</v>
      </c>
      <c r="J818" s="16">
        <v>41.066633000000003</v>
      </c>
      <c r="K818" s="15" t="s">
        <v>1364</v>
      </c>
    </row>
    <row r="819" spans="1:11" ht="12" hidden="1" customHeight="1">
      <c r="A819" s="15" t="s">
        <v>49</v>
      </c>
      <c r="B819" s="15" t="s">
        <v>38</v>
      </c>
      <c r="C819" s="15" t="s">
        <v>80</v>
      </c>
      <c r="D819" s="15" t="s">
        <v>3700</v>
      </c>
      <c r="E819" s="16">
        <v>110044</v>
      </c>
      <c r="F819" s="15" t="s">
        <v>3753</v>
      </c>
      <c r="G819" s="15" t="s">
        <v>3754</v>
      </c>
      <c r="H819" s="15" t="s">
        <v>1556</v>
      </c>
      <c r="I819" s="16">
        <v>34.396211999999998</v>
      </c>
      <c r="J819" s="16">
        <v>41.002968000000003</v>
      </c>
      <c r="K819" s="15" t="s">
        <v>1364</v>
      </c>
    </row>
    <row r="820" spans="1:11" ht="12" hidden="1" customHeight="1">
      <c r="A820" s="15" t="s">
        <v>49</v>
      </c>
      <c r="B820" s="15" t="s">
        <v>38</v>
      </c>
      <c r="C820" s="15" t="s">
        <v>80</v>
      </c>
      <c r="D820" s="15" t="s">
        <v>3700</v>
      </c>
      <c r="E820" s="16">
        <v>110042</v>
      </c>
      <c r="F820" s="15" t="s">
        <v>3755</v>
      </c>
      <c r="G820" s="15" t="s">
        <v>3756</v>
      </c>
      <c r="H820" s="15" t="s">
        <v>3757</v>
      </c>
      <c r="I820" s="16">
        <v>34.392414000000002</v>
      </c>
      <c r="J820" s="16">
        <v>41.004367999999999</v>
      </c>
      <c r="K820" s="15" t="s">
        <v>1364</v>
      </c>
    </row>
    <row r="821" spans="1:11" ht="12" hidden="1" customHeight="1">
      <c r="A821" s="15" t="s">
        <v>49</v>
      </c>
      <c r="B821" s="15" t="s">
        <v>38</v>
      </c>
      <c r="C821" s="15" t="s">
        <v>80</v>
      </c>
      <c r="D821" s="15" t="s">
        <v>3700</v>
      </c>
      <c r="E821" s="16">
        <v>110052</v>
      </c>
      <c r="F821" s="15" t="s">
        <v>3758</v>
      </c>
      <c r="G821" s="15" t="s">
        <v>3759</v>
      </c>
      <c r="H821" s="15" t="s">
        <v>3760</v>
      </c>
      <c r="I821" s="16">
        <v>34.383073000000003</v>
      </c>
      <c r="J821" s="16">
        <v>41.028503999999998</v>
      </c>
      <c r="K821" s="15" t="s">
        <v>1364</v>
      </c>
    </row>
    <row r="822" spans="1:11" ht="12" hidden="1" customHeight="1">
      <c r="A822" s="15" t="s">
        <v>49</v>
      </c>
      <c r="B822" s="15" t="s">
        <v>38</v>
      </c>
      <c r="C822" s="15" t="s">
        <v>80</v>
      </c>
      <c r="D822" s="15" t="s">
        <v>3700</v>
      </c>
      <c r="E822" s="16">
        <v>110033</v>
      </c>
      <c r="F822" s="15" t="s">
        <v>3761</v>
      </c>
      <c r="G822" s="15" t="s">
        <v>3762</v>
      </c>
      <c r="H822" s="15" t="s">
        <v>1420</v>
      </c>
      <c r="I822" s="16">
        <v>34.392349000000003</v>
      </c>
      <c r="J822" s="16">
        <v>40.996698000000002</v>
      </c>
      <c r="K822" s="15" t="s">
        <v>1364</v>
      </c>
    </row>
    <row r="823" spans="1:11" ht="12" hidden="1" customHeight="1">
      <c r="A823" s="15" t="s">
        <v>49</v>
      </c>
      <c r="B823" s="15" t="s">
        <v>38</v>
      </c>
      <c r="C823" s="15" t="s">
        <v>80</v>
      </c>
      <c r="D823" s="15" t="s">
        <v>3700</v>
      </c>
      <c r="E823" s="16">
        <v>110034</v>
      </c>
      <c r="F823" s="15" t="s">
        <v>3763</v>
      </c>
      <c r="G823" s="15" t="s">
        <v>3764</v>
      </c>
      <c r="H823" s="15" t="s">
        <v>3288</v>
      </c>
      <c r="I823" s="16">
        <v>34.398009999999999</v>
      </c>
      <c r="J823" s="16">
        <v>40.992722999999998</v>
      </c>
      <c r="K823" s="15" t="s">
        <v>1364</v>
      </c>
    </row>
    <row r="824" spans="1:11" ht="12" hidden="1" customHeight="1">
      <c r="A824" s="15" t="s">
        <v>49</v>
      </c>
      <c r="B824" s="15" t="s">
        <v>38</v>
      </c>
      <c r="C824" s="15" t="s">
        <v>80</v>
      </c>
      <c r="D824" s="15" t="s">
        <v>3700</v>
      </c>
      <c r="E824" s="16">
        <v>100074</v>
      </c>
      <c r="F824" s="15" t="s">
        <v>3765</v>
      </c>
      <c r="G824" s="15" t="s">
        <v>3766</v>
      </c>
      <c r="H824" s="15" t="s">
        <v>3767</v>
      </c>
      <c r="I824" s="16">
        <v>34.36</v>
      </c>
      <c r="J824" s="16">
        <v>41.1</v>
      </c>
      <c r="K824" s="15" t="s">
        <v>1364</v>
      </c>
    </row>
    <row r="825" spans="1:11" ht="12" hidden="1" customHeight="1">
      <c r="A825" s="15" t="s">
        <v>49</v>
      </c>
      <c r="B825" s="15" t="s">
        <v>38</v>
      </c>
      <c r="C825" s="15" t="s">
        <v>80</v>
      </c>
      <c r="D825" s="15" t="s">
        <v>3700</v>
      </c>
      <c r="E825" s="16">
        <v>109921</v>
      </c>
      <c r="F825" s="15" t="s">
        <v>3768</v>
      </c>
      <c r="G825" s="15" t="s">
        <v>3769</v>
      </c>
      <c r="H825" s="15" t="s">
        <v>3770</v>
      </c>
      <c r="I825" s="16">
        <v>34.391872999999997</v>
      </c>
      <c r="J825" s="16">
        <v>40.989317999999997</v>
      </c>
      <c r="K825" s="15" t="s">
        <v>1364</v>
      </c>
    </row>
    <row r="826" spans="1:11" ht="12" hidden="1" customHeight="1">
      <c r="A826" s="15" t="s">
        <v>49</v>
      </c>
      <c r="B826" s="15" t="s">
        <v>38</v>
      </c>
      <c r="C826" s="15" t="s">
        <v>83</v>
      </c>
      <c r="D826" s="15" t="s">
        <v>81</v>
      </c>
      <c r="E826" s="16">
        <v>110073</v>
      </c>
      <c r="F826" s="15" t="s">
        <v>3771</v>
      </c>
      <c r="G826" s="15" t="s">
        <v>3772</v>
      </c>
      <c r="H826" s="15" t="s">
        <v>3773</v>
      </c>
      <c r="I826" s="16">
        <v>33.421900899999997</v>
      </c>
      <c r="J826" s="16">
        <v>43.241912999999997</v>
      </c>
      <c r="K826" s="15" t="s">
        <v>1364</v>
      </c>
    </row>
    <row r="827" spans="1:11" ht="12" hidden="1" customHeight="1">
      <c r="A827" s="15" t="s">
        <v>49</v>
      </c>
      <c r="B827" s="15" t="s">
        <v>38</v>
      </c>
      <c r="C827" s="15" t="s">
        <v>83</v>
      </c>
      <c r="D827" s="15" t="s">
        <v>81</v>
      </c>
      <c r="E827" s="16">
        <v>110295</v>
      </c>
      <c r="F827" s="15" t="s">
        <v>3774</v>
      </c>
      <c r="G827" s="15" t="s">
        <v>3775</v>
      </c>
      <c r="H827" s="15" t="s">
        <v>3776</v>
      </c>
      <c r="I827" s="16">
        <v>33.427106000000002</v>
      </c>
      <c r="J827" s="16">
        <v>43.264901999999999</v>
      </c>
      <c r="K827" s="15" t="s">
        <v>1364</v>
      </c>
    </row>
    <row r="828" spans="1:11" ht="12" hidden="1" customHeight="1">
      <c r="A828" s="15" t="s">
        <v>49</v>
      </c>
      <c r="B828" s="15" t="s">
        <v>38</v>
      </c>
      <c r="C828" s="15" t="s">
        <v>83</v>
      </c>
      <c r="D828" s="15" t="s">
        <v>81</v>
      </c>
      <c r="E828" s="16">
        <v>110294</v>
      </c>
      <c r="F828" s="15" t="s">
        <v>3777</v>
      </c>
      <c r="G828" s="15" t="s">
        <v>3778</v>
      </c>
      <c r="H828" s="15" t="s">
        <v>3779</v>
      </c>
      <c r="I828" s="16">
        <v>33.427106000000002</v>
      </c>
      <c r="J828" s="16">
        <v>43.264901999999999</v>
      </c>
      <c r="K828" s="15" t="s">
        <v>1364</v>
      </c>
    </row>
    <row r="829" spans="1:11" ht="12" hidden="1" customHeight="1">
      <c r="A829" s="15" t="s">
        <v>49</v>
      </c>
      <c r="B829" s="15" t="s">
        <v>38</v>
      </c>
      <c r="C829" s="15" t="s">
        <v>83</v>
      </c>
      <c r="D829" s="15" t="s">
        <v>81</v>
      </c>
      <c r="E829" s="16">
        <v>110293</v>
      </c>
      <c r="F829" s="15" t="s">
        <v>3780</v>
      </c>
      <c r="G829" s="15" t="s">
        <v>3781</v>
      </c>
      <c r="H829" s="15" t="s">
        <v>3782</v>
      </c>
      <c r="I829" s="16">
        <v>33.427106000000002</v>
      </c>
      <c r="J829" s="16">
        <v>43.264901999999999</v>
      </c>
      <c r="K829" s="15" t="s">
        <v>1364</v>
      </c>
    </row>
    <row r="830" spans="1:11" ht="12" hidden="1" customHeight="1">
      <c r="A830" s="15" t="s">
        <v>49</v>
      </c>
      <c r="B830" s="15" t="s">
        <v>38</v>
      </c>
      <c r="C830" s="15" t="s">
        <v>83</v>
      </c>
      <c r="D830" s="15" t="s">
        <v>81</v>
      </c>
      <c r="E830" s="16">
        <v>110309</v>
      </c>
      <c r="F830" s="15" t="s">
        <v>3783</v>
      </c>
      <c r="G830" s="15" t="s">
        <v>3784</v>
      </c>
      <c r="H830" s="15" t="s">
        <v>3785</v>
      </c>
      <c r="I830" s="16">
        <v>33.412630999999998</v>
      </c>
      <c r="J830" s="16">
        <v>43.183388000000001</v>
      </c>
      <c r="K830" s="15" t="s">
        <v>1364</v>
      </c>
    </row>
    <row r="831" spans="1:11" ht="12" hidden="1" customHeight="1">
      <c r="A831" s="15" t="s">
        <v>49</v>
      </c>
      <c r="B831" s="15" t="s">
        <v>38</v>
      </c>
      <c r="C831" s="15" t="s">
        <v>83</v>
      </c>
      <c r="D831" s="15" t="s">
        <v>81</v>
      </c>
      <c r="E831" s="16">
        <v>110301</v>
      </c>
      <c r="F831" s="15" t="s">
        <v>3786</v>
      </c>
      <c r="G831" s="15" t="s">
        <v>3787</v>
      </c>
      <c r="H831" s="15" t="s">
        <v>3788</v>
      </c>
      <c r="I831" s="16">
        <v>33.386231000000002</v>
      </c>
      <c r="J831" s="16">
        <v>43.524839</v>
      </c>
      <c r="K831" s="15" t="s">
        <v>1364</v>
      </c>
    </row>
    <row r="832" spans="1:11" ht="12" hidden="1" customHeight="1">
      <c r="A832" s="15" t="s">
        <v>49</v>
      </c>
      <c r="B832" s="15" t="s">
        <v>38</v>
      </c>
      <c r="C832" s="15" t="s">
        <v>83</v>
      </c>
      <c r="D832" s="15" t="s">
        <v>81</v>
      </c>
      <c r="E832" s="16">
        <v>109880</v>
      </c>
      <c r="F832" s="15" t="s">
        <v>3789</v>
      </c>
      <c r="G832" s="15" t="s">
        <v>3790</v>
      </c>
      <c r="H832" s="15" t="s">
        <v>3791</v>
      </c>
      <c r="I832" s="16">
        <v>33.409999999999997</v>
      </c>
      <c r="J832" s="16">
        <v>43.31</v>
      </c>
      <c r="K832" s="15" t="s">
        <v>1364</v>
      </c>
    </row>
    <row r="833" spans="1:11" ht="12" hidden="1" customHeight="1">
      <c r="A833" s="15" t="s">
        <v>49</v>
      </c>
      <c r="B833" s="15" t="s">
        <v>38</v>
      </c>
      <c r="C833" s="15" t="s">
        <v>83</v>
      </c>
      <c r="D833" s="15" t="s">
        <v>81</v>
      </c>
      <c r="E833" s="16">
        <v>110311</v>
      </c>
      <c r="F833" s="15" t="s">
        <v>3792</v>
      </c>
      <c r="G833" s="15" t="s">
        <v>3793</v>
      </c>
      <c r="H833" s="15" t="s">
        <v>3794</v>
      </c>
      <c r="I833" s="16">
        <v>33.374498000000003</v>
      </c>
      <c r="J833" s="16">
        <v>42.847051999999998</v>
      </c>
      <c r="K833" s="15" t="s">
        <v>1364</v>
      </c>
    </row>
    <row r="834" spans="1:11" ht="12" hidden="1" customHeight="1">
      <c r="A834" s="15" t="s">
        <v>49</v>
      </c>
      <c r="B834" s="15" t="s">
        <v>38</v>
      </c>
      <c r="C834" s="15" t="s">
        <v>83</v>
      </c>
      <c r="D834" s="15" t="s">
        <v>81</v>
      </c>
      <c r="E834" s="16">
        <v>110068</v>
      </c>
      <c r="F834" s="15" t="s">
        <v>3795</v>
      </c>
      <c r="G834" s="15" t="s">
        <v>3796</v>
      </c>
      <c r="H834" s="15" t="s">
        <v>1453</v>
      </c>
      <c r="I834" s="16">
        <v>33.43</v>
      </c>
      <c r="J834" s="16">
        <v>43.55</v>
      </c>
      <c r="K834" s="15" t="s">
        <v>1364</v>
      </c>
    </row>
    <row r="835" spans="1:11" ht="12" hidden="1" customHeight="1">
      <c r="A835" s="15" t="s">
        <v>49</v>
      </c>
      <c r="B835" s="15" t="s">
        <v>38</v>
      </c>
      <c r="C835" s="15" t="s">
        <v>83</v>
      </c>
      <c r="D835" s="15" t="s">
        <v>81</v>
      </c>
      <c r="E835" s="16">
        <v>110136</v>
      </c>
      <c r="F835" s="15" t="s">
        <v>3797</v>
      </c>
      <c r="G835" s="15" t="s">
        <v>3798</v>
      </c>
      <c r="H835" s="15" t="s">
        <v>3799</v>
      </c>
      <c r="I835" s="16">
        <v>33.510365999999998</v>
      </c>
      <c r="J835" s="16">
        <v>43.325457</v>
      </c>
      <c r="K835" s="15" t="s">
        <v>1364</v>
      </c>
    </row>
    <row r="836" spans="1:11" ht="12" hidden="1" customHeight="1">
      <c r="A836" s="15" t="s">
        <v>49</v>
      </c>
      <c r="B836" s="15" t="s">
        <v>38</v>
      </c>
      <c r="C836" s="15" t="s">
        <v>83</v>
      </c>
      <c r="D836" s="15" t="s">
        <v>81</v>
      </c>
      <c r="E836" s="16">
        <v>110297</v>
      </c>
      <c r="F836" s="15" t="s">
        <v>3800</v>
      </c>
      <c r="G836" s="15" t="s">
        <v>3801</v>
      </c>
      <c r="H836" s="15" t="s">
        <v>3802</v>
      </c>
      <c r="I836" s="16">
        <v>33.386231000000002</v>
      </c>
      <c r="J836" s="16">
        <v>43.524839</v>
      </c>
      <c r="K836" s="15" t="s">
        <v>1364</v>
      </c>
    </row>
    <row r="837" spans="1:11" ht="12" hidden="1" customHeight="1">
      <c r="A837" s="15" t="s">
        <v>49</v>
      </c>
      <c r="B837" s="15" t="s">
        <v>38</v>
      </c>
      <c r="C837" s="15" t="s">
        <v>83</v>
      </c>
      <c r="D837" s="15" t="s">
        <v>81</v>
      </c>
      <c r="E837" s="16">
        <v>110300</v>
      </c>
      <c r="F837" s="15" t="s">
        <v>3803</v>
      </c>
      <c r="G837" s="15" t="s">
        <v>3804</v>
      </c>
      <c r="H837" s="15" t="s">
        <v>3805</v>
      </c>
      <c r="I837" s="16">
        <v>33.386231000000002</v>
      </c>
      <c r="J837" s="16">
        <v>43.524839</v>
      </c>
      <c r="K837" s="15" t="s">
        <v>1364</v>
      </c>
    </row>
    <row r="838" spans="1:11" ht="12" hidden="1" customHeight="1">
      <c r="A838" s="15" t="s">
        <v>49</v>
      </c>
      <c r="B838" s="15" t="s">
        <v>38</v>
      </c>
      <c r="C838" s="15" t="s">
        <v>83</v>
      </c>
      <c r="D838" s="15" t="s">
        <v>81</v>
      </c>
      <c r="E838" s="16">
        <v>109971</v>
      </c>
      <c r="F838" s="15" t="s">
        <v>3806</v>
      </c>
      <c r="G838" s="15" t="s">
        <v>3807</v>
      </c>
      <c r="H838" s="15" t="s">
        <v>3808</v>
      </c>
      <c r="I838" s="16">
        <v>33.375475000000002</v>
      </c>
      <c r="J838" s="16">
        <v>43.535445000000003</v>
      </c>
      <c r="K838" s="15" t="s">
        <v>1364</v>
      </c>
    </row>
    <row r="839" spans="1:11" ht="12" hidden="1" customHeight="1">
      <c r="A839" s="15" t="s">
        <v>49</v>
      </c>
      <c r="B839" s="15" t="s">
        <v>38</v>
      </c>
      <c r="C839" s="15" t="s">
        <v>83</v>
      </c>
      <c r="D839" s="15" t="s">
        <v>81</v>
      </c>
      <c r="E839" s="16">
        <v>110307</v>
      </c>
      <c r="F839" s="15" t="s">
        <v>3809</v>
      </c>
      <c r="G839" s="15" t="s">
        <v>3810</v>
      </c>
      <c r="H839" s="15" t="s">
        <v>3811</v>
      </c>
      <c r="I839" s="16">
        <v>33.385134000000001</v>
      </c>
      <c r="J839" s="16">
        <v>43.520747999999998</v>
      </c>
      <c r="K839" s="15" t="s">
        <v>1364</v>
      </c>
    </row>
    <row r="840" spans="1:11" ht="12" hidden="1" customHeight="1">
      <c r="A840" s="15" t="s">
        <v>49</v>
      </c>
      <c r="B840" s="15" t="s">
        <v>38</v>
      </c>
      <c r="C840" s="15" t="s">
        <v>83</v>
      </c>
      <c r="D840" s="15" t="s">
        <v>81</v>
      </c>
      <c r="E840" s="16">
        <v>110296</v>
      </c>
      <c r="F840" s="15" t="s">
        <v>3812</v>
      </c>
      <c r="G840" s="15" t="s">
        <v>3813</v>
      </c>
      <c r="H840" s="15" t="s">
        <v>3814</v>
      </c>
      <c r="I840" s="16">
        <v>33.386231000000002</v>
      </c>
      <c r="J840" s="16">
        <v>43.524839</v>
      </c>
      <c r="K840" s="15" t="s">
        <v>1364</v>
      </c>
    </row>
    <row r="841" spans="1:11" ht="12" hidden="1" customHeight="1">
      <c r="A841" s="15" t="s">
        <v>49</v>
      </c>
      <c r="B841" s="15" t="s">
        <v>38</v>
      </c>
      <c r="C841" s="15" t="s">
        <v>83</v>
      </c>
      <c r="D841" s="15" t="s">
        <v>81</v>
      </c>
      <c r="E841" s="16">
        <v>110147</v>
      </c>
      <c r="F841" s="15" t="s">
        <v>3815</v>
      </c>
      <c r="G841" s="15" t="s">
        <v>3762</v>
      </c>
      <c r="H841" s="15" t="s">
        <v>3623</v>
      </c>
      <c r="I841" s="16">
        <v>33.374561999999997</v>
      </c>
      <c r="J841" s="16">
        <v>43.535583000000003</v>
      </c>
      <c r="K841" s="15" t="s">
        <v>1364</v>
      </c>
    </row>
    <row r="842" spans="1:11" ht="12" hidden="1" customHeight="1">
      <c r="A842" s="15" t="s">
        <v>49</v>
      </c>
      <c r="B842" s="15" t="s">
        <v>38</v>
      </c>
      <c r="C842" s="15" t="s">
        <v>83</v>
      </c>
      <c r="D842" s="15" t="s">
        <v>81</v>
      </c>
      <c r="E842" s="16">
        <v>110298</v>
      </c>
      <c r="F842" s="15" t="s">
        <v>3816</v>
      </c>
      <c r="G842" s="15" t="s">
        <v>3817</v>
      </c>
      <c r="H842" s="15" t="s">
        <v>3818</v>
      </c>
      <c r="I842" s="16">
        <v>33.386231000000002</v>
      </c>
      <c r="J842" s="16">
        <v>43.524839</v>
      </c>
      <c r="K842" s="15" t="s">
        <v>1364</v>
      </c>
    </row>
    <row r="843" spans="1:11" ht="12" hidden="1" customHeight="1">
      <c r="A843" s="15" t="s">
        <v>49</v>
      </c>
      <c r="B843" s="15" t="s">
        <v>38</v>
      </c>
      <c r="C843" s="15" t="s">
        <v>83</v>
      </c>
      <c r="D843" s="15" t="s">
        <v>81</v>
      </c>
      <c r="E843" s="16">
        <v>109878</v>
      </c>
      <c r="F843" s="15" t="s">
        <v>3819</v>
      </c>
      <c r="G843" s="15" t="s">
        <v>3820</v>
      </c>
      <c r="H843" s="15" t="s">
        <v>3821</v>
      </c>
      <c r="I843" s="16">
        <v>33.409585</v>
      </c>
      <c r="J843" s="16">
        <v>43.445444000000002</v>
      </c>
      <c r="K843" s="15" t="s">
        <v>1364</v>
      </c>
    </row>
    <row r="844" spans="1:11" ht="12" hidden="1" customHeight="1">
      <c r="A844" s="15" t="s">
        <v>49</v>
      </c>
      <c r="B844" s="15" t="s">
        <v>38</v>
      </c>
      <c r="C844" s="15" t="s">
        <v>83</v>
      </c>
      <c r="D844" s="15" t="s">
        <v>81</v>
      </c>
      <c r="E844" s="16">
        <v>110097</v>
      </c>
      <c r="F844" s="15" t="s">
        <v>3822</v>
      </c>
      <c r="G844" s="15" t="s">
        <v>3823</v>
      </c>
      <c r="H844" s="15" t="s">
        <v>3824</v>
      </c>
      <c r="I844" s="16">
        <v>33.370283999999998</v>
      </c>
      <c r="J844" s="16">
        <v>43.612797</v>
      </c>
      <c r="K844" s="15" t="s">
        <v>1364</v>
      </c>
    </row>
    <row r="845" spans="1:11" ht="12" hidden="1" customHeight="1">
      <c r="A845" s="15" t="s">
        <v>49</v>
      </c>
      <c r="B845" s="15" t="s">
        <v>38</v>
      </c>
      <c r="C845" s="15" t="s">
        <v>83</v>
      </c>
      <c r="D845" s="15" t="s">
        <v>81</v>
      </c>
      <c r="E845" s="16">
        <v>109949</v>
      </c>
      <c r="F845" s="15" t="s">
        <v>3825</v>
      </c>
      <c r="G845" s="15" t="s">
        <v>3826</v>
      </c>
      <c r="H845" s="15" t="s">
        <v>3827</v>
      </c>
      <c r="I845" s="16">
        <v>33.4298</v>
      </c>
      <c r="J845" s="16">
        <v>43.277200000000001</v>
      </c>
      <c r="K845" s="15" t="s">
        <v>1364</v>
      </c>
    </row>
    <row r="846" spans="1:11" ht="12" hidden="1" customHeight="1">
      <c r="A846" s="15" t="s">
        <v>49</v>
      </c>
      <c r="B846" s="15" t="s">
        <v>38</v>
      </c>
      <c r="C846" s="15" t="s">
        <v>83</v>
      </c>
      <c r="D846" s="15" t="s">
        <v>81</v>
      </c>
      <c r="E846" s="16">
        <v>110299</v>
      </c>
      <c r="F846" s="15" t="s">
        <v>3828</v>
      </c>
      <c r="G846" s="15" t="s">
        <v>3829</v>
      </c>
      <c r="H846" s="15" t="s">
        <v>3830</v>
      </c>
      <c r="I846" s="16">
        <v>33.386231000000002</v>
      </c>
      <c r="J846" s="16">
        <v>43.524839</v>
      </c>
      <c r="K846" s="15" t="s">
        <v>1364</v>
      </c>
    </row>
    <row r="847" spans="1:11" ht="12" hidden="1" customHeight="1">
      <c r="A847" s="15" t="s">
        <v>49</v>
      </c>
      <c r="B847" s="15" t="s">
        <v>38</v>
      </c>
      <c r="C847" s="15" t="s">
        <v>86</v>
      </c>
      <c r="D847" s="15" t="s">
        <v>1360</v>
      </c>
      <c r="E847" s="16">
        <v>109930</v>
      </c>
      <c r="F847" s="15" t="s">
        <v>3831</v>
      </c>
      <c r="G847" s="15" t="s">
        <v>3832</v>
      </c>
      <c r="H847" s="15" t="s">
        <v>3461</v>
      </c>
      <c r="I847" s="16">
        <v>33.038952000000002</v>
      </c>
      <c r="J847" s="16">
        <v>40.277075000000004</v>
      </c>
      <c r="K847" s="15" t="s">
        <v>1364</v>
      </c>
    </row>
    <row r="848" spans="1:11" ht="12" hidden="1" customHeight="1">
      <c r="A848" s="15" t="s">
        <v>49</v>
      </c>
      <c r="B848" s="15" t="s">
        <v>38</v>
      </c>
      <c r="C848" s="15" t="s">
        <v>86</v>
      </c>
      <c r="D848" s="15" t="s">
        <v>1360</v>
      </c>
      <c r="E848" s="16">
        <v>109915</v>
      </c>
      <c r="F848" s="15" t="s">
        <v>3833</v>
      </c>
      <c r="G848" s="15" t="s">
        <v>3834</v>
      </c>
      <c r="H848" s="15" t="s">
        <v>3835</v>
      </c>
      <c r="I848" s="16">
        <v>33.038459000000003</v>
      </c>
      <c r="J848" s="16">
        <v>40.293289999999999</v>
      </c>
      <c r="K848" s="15" t="s">
        <v>1364</v>
      </c>
    </row>
    <row r="849" spans="1:11" ht="12" hidden="1" customHeight="1">
      <c r="A849" s="15" t="s">
        <v>49</v>
      </c>
      <c r="B849" s="15" t="s">
        <v>38</v>
      </c>
      <c r="C849" s="15" t="s">
        <v>86</v>
      </c>
      <c r="D849" s="15" t="s">
        <v>1360</v>
      </c>
      <c r="E849" s="16">
        <v>109996</v>
      </c>
      <c r="F849" s="15" t="s">
        <v>3836</v>
      </c>
      <c r="G849" s="15" t="s">
        <v>3837</v>
      </c>
      <c r="H849" s="15" t="s">
        <v>3838</v>
      </c>
      <c r="I849" s="16">
        <v>33.036414000000001</v>
      </c>
      <c r="J849" s="16">
        <v>40.284368999999998</v>
      </c>
      <c r="K849" s="15" t="s">
        <v>1364</v>
      </c>
    </row>
    <row r="850" spans="1:11" ht="12" hidden="1" customHeight="1">
      <c r="A850" s="15" t="s">
        <v>49</v>
      </c>
      <c r="B850" s="15" t="s">
        <v>38</v>
      </c>
      <c r="C850" s="15" t="s">
        <v>86</v>
      </c>
      <c r="D850" s="15" t="s">
        <v>1360</v>
      </c>
      <c r="E850" s="16">
        <v>110316</v>
      </c>
      <c r="F850" s="15" t="s">
        <v>3839</v>
      </c>
      <c r="G850" s="15" t="s">
        <v>3840</v>
      </c>
      <c r="H850" s="15" t="s">
        <v>3841</v>
      </c>
      <c r="I850" s="16">
        <v>33.038586000000002</v>
      </c>
      <c r="J850" s="16">
        <v>40.285558000000002</v>
      </c>
      <c r="K850" s="15" t="s">
        <v>1364</v>
      </c>
    </row>
    <row r="851" spans="1:11" ht="12" hidden="1" customHeight="1">
      <c r="A851" s="15" t="s">
        <v>49</v>
      </c>
      <c r="B851" s="15" t="s">
        <v>38</v>
      </c>
      <c r="C851" s="15" t="s">
        <v>86</v>
      </c>
      <c r="D851" s="15" t="s">
        <v>1360</v>
      </c>
      <c r="E851" s="16">
        <v>109932</v>
      </c>
      <c r="F851" s="15" t="s">
        <v>841</v>
      </c>
      <c r="G851" s="15" t="s">
        <v>385</v>
      </c>
      <c r="H851" s="15" t="s">
        <v>3842</v>
      </c>
      <c r="I851" s="16">
        <v>33.041953999999997</v>
      </c>
      <c r="J851" s="16">
        <v>40.275979999999997</v>
      </c>
      <c r="K851" s="15" t="s">
        <v>1364</v>
      </c>
    </row>
    <row r="852" spans="1:11" ht="12" hidden="1" customHeight="1">
      <c r="A852" s="15" t="s">
        <v>49</v>
      </c>
      <c r="B852" s="15" t="s">
        <v>38</v>
      </c>
      <c r="C852" s="15" t="s">
        <v>86</v>
      </c>
      <c r="D852" s="15" t="s">
        <v>1360</v>
      </c>
      <c r="E852" s="16">
        <v>109954</v>
      </c>
      <c r="F852" s="15" t="s">
        <v>3843</v>
      </c>
      <c r="G852" s="15" t="s">
        <v>3844</v>
      </c>
      <c r="H852" s="15" t="s">
        <v>3845</v>
      </c>
      <c r="I852" s="16">
        <v>33.042614999999998</v>
      </c>
      <c r="J852" s="16">
        <v>40.341484000000001</v>
      </c>
      <c r="K852" s="15" t="s">
        <v>1364</v>
      </c>
    </row>
    <row r="853" spans="1:11" ht="12" hidden="1" customHeight="1">
      <c r="A853" s="15" t="s">
        <v>49</v>
      </c>
      <c r="B853" s="15" t="s">
        <v>38</v>
      </c>
      <c r="C853" s="15" t="s">
        <v>86</v>
      </c>
      <c r="D853" s="15" t="s">
        <v>1360</v>
      </c>
      <c r="E853" s="16">
        <v>110308</v>
      </c>
      <c r="F853" s="15" t="s">
        <v>3846</v>
      </c>
      <c r="G853" s="15" t="s">
        <v>3847</v>
      </c>
      <c r="H853" s="15" t="s">
        <v>3848</v>
      </c>
      <c r="I853" s="16">
        <v>33.037021000000003</v>
      </c>
      <c r="J853" s="16">
        <v>40.279730999999998</v>
      </c>
      <c r="K853" s="15" t="s">
        <v>1364</v>
      </c>
    </row>
    <row r="854" spans="1:11" ht="12" hidden="1" customHeight="1">
      <c r="A854" s="15" t="s">
        <v>49</v>
      </c>
      <c r="B854" s="15" t="s">
        <v>38</v>
      </c>
      <c r="C854" s="15" t="s">
        <v>86</v>
      </c>
      <c r="D854" s="15" t="s">
        <v>1360</v>
      </c>
      <c r="E854" s="16">
        <v>109998</v>
      </c>
      <c r="F854" s="15" t="s">
        <v>842</v>
      </c>
      <c r="G854" s="15" t="s">
        <v>386</v>
      </c>
      <c r="H854" s="15" t="s">
        <v>3849</v>
      </c>
      <c r="I854" s="16">
        <v>33.038566000000003</v>
      </c>
      <c r="J854" s="16">
        <v>40.285538000000003</v>
      </c>
      <c r="K854" s="15" t="s">
        <v>1364</v>
      </c>
    </row>
    <row r="855" spans="1:11" ht="12" hidden="1" customHeight="1">
      <c r="A855" s="15" t="s">
        <v>49</v>
      </c>
      <c r="B855" s="15" t="s">
        <v>38</v>
      </c>
      <c r="C855" s="15" t="s">
        <v>86</v>
      </c>
      <c r="D855" s="15" t="s">
        <v>1360</v>
      </c>
      <c r="E855" s="16">
        <v>109931</v>
      </c>
      <c r="F855" s="15" t="s">
        <v>3850</v>
      </c>
      <c r="G855" s="15" t="s">
        <v>3851</v>
      </c>
      <c r="H855" s="15" t="s">
        <v>3852</v>
      </c>
      <c r="I855" s="16">
        <v>33.039800999999997</v>
      </c>
      <c r="J855" s="16">
        <v>40.282946000000003</v>
      </c>
      <c r="K855" s="15" t="s">
        <v>1364</v>
      </c>
    </row>
    <row r="856" spans="1:11" ht="12" hidden="1" customHeight="1">
      <c r="A856" s="15" t="s">
        <v>49</v>
      </c>
      <c r="B856" s="15" t="s">
        <v>38</v>
      </c>
      <c r="C856" s="15" t="s">
        <v>86</v>
      </c>
      <c r="D856" s="15" t="s">
        <v>1360</v>
      </c>
      <c r="E856" s="16">
        <v>100065</v>
      </c>
      <c r="F856" s="15" t="s">
        <v>3853</v>
      </c>
      <c r="G856" s="15" t="s">
        <v>3854</v>
      </c>
      <c r="H856" s="15" t="s">
        <v>3855</v>
      </c>
      <c r="I856" s="16">
        <v>32.03</v>
      </c>
      <c r="J856" s="16">
        <v>42.25</v>
      </c>
      <c r="K856" s="15" t="s">
        <v>1364</v>
      </c>
    </row>
    <row r="857" spans="1:11" ht="12" hidden="1" customHeight="1">
      <c r="A857" s="15" t="s">
        <v>49</v>
      </c>
      <c r="B857" s="15" t="s">
        <v>38</v>
      </c>
      <c r="C857" s="15" t="s">
        <v>86</v>
      </c>
      <c r="D857" s="15" t="s">
        <v>1360</v>
      </c>
      <c r="E857" s="16">
        <v>110317</v>
      </c>
      <c r="F857" s="15" t="s">
        <v>3856</v>
      </c>
      <c r="G857" s="15" t="s">
        <v>3857</v>
      </c>
      <c r="H857" s="15" t="s">
        <v>3858</v>
      </c>
      <c r="I857" s="16">
        <v>33.036434</v>
      </c>
      <c r="J857" s="16">
        <v>40.284388999999997</v>
      </c>
      <c r="K857" s="15" t="s">
        <v>1364</v>
      </c>
    </row>
    <row r="858" spans="1:11" ht="12" hidden="1" customHeight="1">
      <c r="A858" s="15" t="s">
        <v>49</v>
      </c>
      <c r="B858" s="15" t="s">
        <v>38</v>
      </c>
      <c r="C858" s="15" t="s">
        <v>88</v>
      </c>
      <c r="D858" s="15" t="s">
        <v>3859</v>
      </c>
      <c r="E858" s="16">
        <v>109965</v>
      </c>
      <c r="F858" s="15" t="s">
        <v>3860</v>
      </c>
      <c r="G858" s="15" t="s">
        <v>3832</v>
      </c>
      <c r="H858" s="15" t="s">
        <v>3461</v>
      </c>
      <c r="I858" s="16">
        <v>34.370032999999999</v>
      </c>
      <c r="J858" s="16">
        <v>41.988391999999997</v>
      </c>
      <c r="K858" s="15" t="s">
        <v>1364</v>
      </c>
    </row>
    <row r="859" spans="1:11" ht="12" hidden="1" customHeight="1">
      <c r="A859" s="15" t="s">
        <v>49</v>
      </c>
      <c r="B859" s="15" t="s">
        <v>38</v>
      </c>
      <c r="C859" s="15" t="s">
        <v>88</v>
      </c>
      <c r="D859" s="15" t="s">
        <v>3859</v>
      </c>
      <c r="E859" s="16">
        <v>110029</v>
      </c>
      <c r="F859" s="15" t="s">
        <v>3861</v>
      </c>
      <c r="G859" s="15" t="s">
        <v>3862</v>
      </c>
      <c r="H859" s="15" t="s">
        <v>3863</v>
      </c>
      <c r="I859" s="16">
        <v>34.463354000000002</v>
      </c>
      <c r="J859" s="16">
        <v>41.914002000000004</v>
      </c>
      <c r="K859" s="15" t="s">
        <v>1364</v>
      </c>
    </row>
    <row r="860" spans="1:11" ht="12" hidden="1" customHeight="1">
      <c r="A860" s="15" t="s">
        <v>49</v>
      </c>
      <c r="B860" s="15" t="s">
        <v>38</v>
      </c>
      <c r="C860" s="15" t="s">
        <v>88</v>
      </c>
      <c r="D860" s="15" t="s">
        <v>3859</v>
      </c>
      <c r="E860" s="16">
        <v>110304</v>
      </c>
      <c r="F860" s="15" t="s">
        <v>843</v>
      </c>
      <c r="G860" s="15" t="s">
        <v>398</v>
      </c>
      <c r="H860" s="15" t="s">
        <v>3864</v>
      </c>
      <c r="I860" s="16">
        <v>34.490068000000001</v>
      </c>
      <c r="J860" s="16">
        <v>41.906717999999998</v>
      </c>
      <c r="K860" s="15" t="s">
        <v>1364</v>
      </c>
    </row>
    <row r="861" spans="1:11" ht="12" hidden="1" customHeight="1">
      <c r="A861" s="15" t="s">
        <v>49</v>
      </c>
      <c r="B861" s="15" t="s">
        <v>38</v>
      </c>
      <c r="C861" s="15" t="s">
        <v>88</v>
      </c>
      <c r="D861" s="15" t="s">
        <v>3859</v>
      </c>
      <c r="E861" s="16">
        <v>110032</v>
      </c>
      <c r="F861" s="15" t="s">
        <v>3865</v>
      </c>
      <c r="G861" s="15" t="s">
        <v>3275</v>
      </c>
      <c r="H861" s="15" t="s">
        <v>2731</v>
      </c>
      <c r="I861" s="16">
        <v>34.488339000000003</v>
      </c>
      <c r="J861" s="16">
        <v>41.907477999999998</v>
      </c>
      <c r="K861" s="15" t="s">
        <v>1364</v>
      </c>
    </row>
    <row r="862" spans="1:11" ht="12" hidden="1" customHeight="1">
      <c r="A862" s="15" t="s">
        <v>49</v>
      </c>
      <c r="B862" s="15" t="s">
        <v>38</v>
      </c>
      <c r="C862" s="15" t="s">
        <v>88</v>
      </c>
      <c r="D862" s="15" t="s">
        <v>3859</v>
      </c>
      <c r="E862" s="16">
        <v>110225</v>
      </c>
      <c r="F862" s="15" t="s">
        <v>3866</v>
      </c>
      <c r="G862" s="15" t="s">
        <v>387</v>
      </c>
      <c r="H862" s="15" t="s">
        <v>3867</v>
      </c>
      <c r="I862" s="16">
        <v>34.490068000000001</v>
      </c>
      <c r="J862" s="16">
        <v>41.906717999999998</v>
      </c>
      <c r="K862" s="15" t="s">
        <v>1364</v>
      </c>
    </row>
    <row r="863" spans="1:11" ht="12" hidden="1" customHeight="1">
      <c r="A863" s="15" t="s">
        <v>49</v>
      </c>
      <c r="B863" s="15" t="s">
        <v>38</v>
      </c>
      <c r="C863" s="15" t="s">
        <v>88</v>
      </c>
      <c r="D863" s="15" t="s">
        <v>3859</v>
      </c>
      <c r="E863" s="16">
        <v>110027</v>
      </c>
      <c r="F863" s="15" t="s">
        <v>3868</v>
      </c>
      <c r="G863" s="15" t="s">
        <v>3869</v>
      </c>
      <c r="H863" s="15" t="s">
        <v>3870</v>
      </c>
      <c r="I863" s="16">
        <v>34.468631999999999</v>
      </c>
      <c r="J863" s="16">
        <v>41.918467999999997</v>
      </c>
      <c r="K863" s="15" t="s">
        <v>1364</v>
      </c>
    </row>
    <row r="864" spans="1:11" ht="12" hidden="1" customHeight="1">
      <c r="A864" s="15" t="s">
        <v>49</v>
      </c>
      <c r="B864" s="15" t="s">
        <v>38</v>
      </c>
      <c r="C864" s="15" t="s">
        <v>88</v>
      </c>
      <c r="D864" s="15" t="s">
        <v>3859</v>
      </c>
      <c r="E864" s="16">
        <v>110303</v>
      </c>
      <c r="F864" s="15" t="s">
        <v>3871</v>
      </c>
      <c r="G864" s="15" t="s">
        <v>383</v>
      </c>
      <c r="H864" s="15" t="s">
        <v>1743</v>
      </c>
      <c r="I864" s="16">
        <v>34.490068000000001</v>
      </c>
      <c r="J864" s="16">
        <v>41.906717999999998</v>
      </c>
      <c r="K864" s="15" t="s">
        <v>1364</v>
      </c>
    </row>
    <row r="865" spans="1:11" ht="12" hidden="1" customHeight="1">
      <c r="A865" s="15" t="s">
        <v>49</v>
      </c>
      <c r="B865" s="15" t="s">
        <v>38</v>
      </c>
      <c r="C865" s="15" t="s">
        <v>88</v>
      </c>
      <c r="D865" s="15" t="s">
        <v>3859</v>
      </c>
      <c r="E865" s="16">
        <v>110302</v>
      </c>
      <c r="F865" s="15" t="s">
        <v>3872</v>
      </c>
      <c r="G865" s="15" t="s">
        <v>3873</v>
      </c>
      <c r="H865" s="15" t="s">
        <v>3874</v>
      </c>
      <c r="I865" s="16">
        <v>34.490068000000001</v>
      </c>
      <c r="J865" s="16">
        <v>41.906717999999998</v>
      </c>
      <c r="K865" s="15" t="s">
        <v>1364</v>
      </c>
    </row>
    <row r="866" spans="1:11" ht="12" hidden="1" customHeight="1">
      <c r="A866" s="15" t="s">
        <v>49</v>
      </c>
      <c r="B866" s="15" t="s">
        <v>38</v>
      </c>
      <c r="C866" s="15" t="s">
        <v>88</v>
      </c>
      <c r="D866" s="15" t="s">
        <v>3859</v>
      </c>
      <c r="E866" s="16">
        <v>110030</v>
      </c>
      <c r="F866" s="15" t="s">
        <v>3875</v>
      </c>
      <c r="G866" s="15" t="s">
        <v>3876</v>
      </c>
      <c r="H866" s="15" t="s">
        <v>3877</v>
      </c>
      <c r="I866" s="16">
        <v>34.474778999999998</v>
      </c>
      <c r="J866" s="16">
        <v>41.915934999999998</v>
      </c>
      <c r="K866" s="15" t="s">
        <v>1364</v>
      </c>
    </row>
    <row r="867" spans="1:11" ht="12" hidden="1" customHeight="1">
      <c r="A867" s="15" t="s">
        <v>52</v>
      </c>
      <c r="B867" s="15" t="s">
        <v>40</v>
      </c>
      <c r="C867" s="15" t="s">
        <v>91</v>
      </c>
      <c r="D867" s="15" t="s">
        <v>89</v>
      </c>
      <c r="E867" s="16">
        <v>205962</v>
      </c>
      <c r="F867" s="15" t="s">
        <v>844</v>
      </c>
      <c r="G867" s="15" t="s">
        <v>484</v>
      </c>
      <c r="H867" s="15" t="s">
        <v>3878</v>
      </c>
      <c r="I867" s="16">
        <v>30.462900000000001</v>
      </c>
      <c r="J867" s="16">
        <v>47.907800000000002</v>
      </c>
      <c r="K867" s="15" t="s">
        <v>1364</v>
      </c>
    </row>
    <row r="868" spans="1:11" ht="12" hidden="1" customHeight="1">
      <c r="A868" s="15" t="s">
        <v>52</v>
      </c>
      <c r="B868" s="15" t="s">
        <v>40</v>
      </c>
      <c r="C868" s="15" t="s">
        <v>91</v>
      </c>
      <c r="D868" s="15" t="s">
        <v>89</v>
      </c>
      <c r="E868" s="16">
        <v>205219</v>
      </c>
      <c r="F868" s="15" t="s">
        <v>3879</v>
      </c>
      <c r="G868" s="15" t="s">
        <v>3880</v>
      </c>
      <c r="H868" s="15" t="s">
        <v>3881</v>
      </c>
      <c r="I868" s="16">
        <v>30.441110999999999</v>
      </c>
      <c r="J868" s="16">
        <v>48.011667000000003</v>
      </c>
      <c r="K868" s="15" t="s">
        <v>1364</v>
      </c>
    </row>
    <row r="869" spans="1:11" ht="12" hidden="1" customHeight="1">
      <c r="A869" s="15" t="s">
        <v>52</v>
      </c>
      <c r="B869" s="15" t="s">
        <v>40</v>
      </c>
      <c r="C869" s="15" t="s">
        <v>91</v>
      </c>
      <c r="D869" s="15" t="s">
        <v>89</v>
      </c>
      <c r="E869" s="16">
        <v>205028</v>
      </c>
      <c r="F869" s="15" t="s">
        <v>3882</v>
      </c>
      <c r="G869" s="15" t="s">
        <v>3883</v>
      </c>
      <c r="H869" s="15" t="s">
        <v>3884</v>
      </c>
      <c r="I869" s="16">
        <v>30.462778</v>
      </c>
      <c r="J869" s="16">
        <v>47.960833000000001</v>
      </c>
      <c r="K869" s="15" t="s">
        <v>1364</v>
      </c>
    </row>
    <row r="870" spans="1:11" ht="12" hidden="1" customHeight="1">
      <c r="A870" s="15" t="s">
        <v>52</v>
      </c>
      <c r="B870" s="15" t="s">
        <v>40</v>
      </c>
      <c r="C870" s="15" t="s">
        <v>91</v>
      </c>
      <c r="D870" s="15" t="s">
        <v>89</v>
      </c>
      <c r="E870" s="16">
        <v>205862</v>
      </c>
      <c r="F870" s="15" t="s">
        <v>3885</v>
      </c>
      <c r="G870" s="15" t="s">
        <v>3886</v>
      </c>
      <c r="H870" s="15" t="s">
        <v>3887</v>
      </c>
      <c r="I870" s="16">
        <v>30.453610999999999</v>
      </c>
      <c r="J870" s="16">
        <v>47.890278000000002</v>
      </c>
      <c r="K870" s="15" t="s">
        <v>1364</v>
      </c>
    </row>
    <row r="871" spans="1:11" ht="12" hidden="1" customHeight="1">
      <c r="A871" s="15" t="s">
        <v>52</v>
      </c>
      <c r="B871" s="15" t="s">
        <v>40</v>
      </c>
      <c r="C871" s="15" t="s">
        <v>91</v>
      </c>
      <c r="D871" s="15" t="s">
        <v>89</v>
      </c>
      <c r="E871" s="16">
        <v>205944</v>
      </c>
      <c r="F871" s="15" t="s">
        <v>3888</v>
      </c>
      <c r="G871" s="15" t="s">
        <v>3889</v>
      </c>
      <c r="H871" s="15" t="s">
        <v>3890</v>
      </c>
      <c r="I871" s="16">
        <v>30.4803</v>
      </c>
      <c r="J871" s="16">
        <v>47.868600000000001</v>
      </c>
      <c r="K871" s="15" t="s">
        <v>1364</v>
      </c>
    </row>
    <row r="872" spans="1:11" ht="12" hidden="1" customHeight="1">
      <c r="A872" s="15" t="s">
        <v>52</v>
      </c>
      <c r="B872" s="15" t="s">
        <v>40</v>
      </c>
      <c r="C872" s="15" t="s">
        <v>91</v>
      </c>
      <c r="D872" s="15" t="s">
        <v>89</v>
      </c>
      <c r="E872" s="16">
        <v>205943</v>
      </c>
      <c r="F872" s="15" t="s">
        <v>3891</v>
      </c>
      <c r="G872" s="15" t="s">
        <v>3892</v>
      </c>
      <c r="H872" s="15" t="s">
        <v>3893</v>
      </c>
      <c r="I872" s="16">
        <v>30.978055999999999</v>
      </c>
      <c r="J872" s="16">
        <v>47.325277999999997</v>
      </c>
      <c r="K872" s="15" t="s">
        <v>1364</v>
      </c>
    </row>
    <row r="873" spans="1:11" ht="12" hidden="1" customHeight="1">
      <c r="A873" s="15" t="s">
        <v>52</v>
      </c>
      <c r="B873" s="15" t="s">
        <v>40</v>
      </c>
      <c r="C873" s="15" t="s">
        <v>91</v>
      </c>
      <c r="D873" s="15" t="s">
        <v>89</v>
      </c>
      <c r="E873" s="16">
        <v>205014</v>
      </c>
      <c r="F873" s="15" t="s">
        <v>3894</v>
      </c>
      <c r="G873" s="15" t="s">
        <v>3895</v>
      </c>
      <c r="H873" s="15" t="s">
        <v>3896</v>
      </c>
      <c r="I873" s="16">
        <v>30.458333</v>
      </c>
      <c r="J873" s="16">
        <v>47.908332999999999</v>
      </c>
      <c r="K873" s="15" t="s">
        <v>1364</v>
      </c>
    </row>
    <row r="874" spans="1:11" ht="12" hidden="1" customHeight="1">
      <c r="A874" s="15" t="s">
        <v>52</v>
      </c>
      <c r="B874" s="15" t="s">
        <v>40</v>
      </c>
      <c r="C874" s="15" t="s">
        <v>91</v>
      </c>
      <c r="D874" s="15" t="s">
        <v>89</v>
      </c>
      <c r="E874" s="16">
        <v>205247</v>
      </c>
      <c r="F874" s="15" t="s">
        <v>3897</v>
      </c>
      <c r="G874" s="15" t="s">
        <v>3898</v>
      </c>
      <c r="H874" s="15" t="s">
        <v>3899</v>
      </c>
      <c r="I874" s="16">
        <v>30.452777999999999</v>
      </c>
      <c r="J874" s="16">
        <v>47.906666999999999</v>
      </c>
      <c r="K874" s="15" t="s">
        <v>1364</v>
      </c>
    </row>
    <row r="875" spans="1:11" ht="12" hidden="1" customHeight="1">
      <c r="A875" s="15" t="s">
        <v>52</v>
      </c>
      <c r="B875" s="15" t="s">
        <v>40</v>
      </c>
      <c r="C875" s="15" t="s">
        <v>91</v>
      </c>
      <c r="D875" s="15" t="s">
        <v>89</v>
      </c>
      <c r="E875" s="16">
        <v>205019</v>
      </c>
      <c r="F875" s="15" t="s">
        <v>3900</v>
      </c>
      <c r="G875" s="15" t="s">
        <v>3901</v>
      </c>
      <c r="H875" s="15" t="s">
        <v>3902</v>
      </c>
      <c r="I875" s="16">
        <v>30.460277999999999</v>
      </c>
      <c r="J875" s="16">
        <v>47.988889</v>
      </c>
      <c r="K875" s="15" t="s">
        <v>1364</v>
      </c>
    </row>
    <row r="876" spans="1:11" ht="12" hidden="1" customHeight="1">
      <c r="A876" s="15" t="s">
        <v>52</v>
      </c>
      <c r="B876" s="15" t="s">
        <v>40</v>
      </c>
      <c r="C876" s="15" t="s">
        <v>91</v>
      </c>
      <c r="D876" s="15" t="s">
        <v>89</v>
      </c>
      <c r="E876" s="16">
        <v>205269</v>
      </c>
      <c r="F876" s="15" t="s">
        <v>3903</v>
      </c>
      <c r="G876" s="15" t="s">
        <v>3904</v>
      </c>
      <c r="H876" s="15" t="s">
        <v>3905</v>
      </c>
      <c r="I876" s="16">
        <v>30.487221999999999</v>
      </c>
      <c r="J876" s="16">
        <v>47.857500000000002</v>
      </c>
      <c r="K876" s="15" t="s">
        <v>1364</v>
      </c>
    </row>
    <row r="877" spans="1:11" ht="12" hidden="1" customHeight="1">
      <c r="A877" s="15" t="s">
        <v>52</v>
      </c>
      <c r="B877" s="15" t="s">
        <v>40</v>
      </c>
      <c r="C877" s="15" t="s">
        <v>91</v>
      </c>
      <c r="D877" s="15" t="s">
        <v>89</v>
      </c>
      <c r="E877" s="16">
        <v>205236</v>
      </c>
      <c r="F877" s="15" t="s">
        <v>845</v>
      </c>
      <c r="G877" s="15" t="s">
        <v>485</v>
      </c>
      <c r="H877" s="15" t="s">
        <v>3906</v>
      </c>
      <c r="I877" s="16">
        <v>30.449166999999999</v>
      </c>
      <c r="J877" s="16">
        <v>47.994166999999997</v>
      </c>
      <c r="K877" s="15" t="s">
        <v>1364</v>
      </c>
    </row>
    <row r="878" spans="1:11" ht="12" hidden="1" customHeight="1">
      <c r="A878" s="15" t="s">
        <v>52</v>
      </c>
      <c r="B878" s="15" t="s">
        <v>40</v>
      </c>
      <c r="C878" s="15" t="s">
        <v>91</v>
      </c>
      <c r="D878" s="15" t="s">
        <v>89</v>
      </c>
      <c r="E878" s="16">
        <v>204939</v>
      </c>
      <c r="F878" s="15" t="s">
        <v>3907</v>
      </c>
      <c r="G878" s="15" t="s">
        <v>3908</v>
      </c>
      <c r="H878" s="15" t="s">
        <v>3909</v>
      </c>
      <c r="I878" s="16">
        <v>30.46</v>
      </c>
      <c r="J878" s="16">
        <v>47.99</v>
      </c>
      <c r="K878" s="15" t="s">
        <v>1364</v>
      </c>
    </row>
    <row r="879" spans="1:11" ht="12" hidden="1" customHeight="1">
      <c r="A879" s="15" t="s">
        <v>52</v>
      </c>
      <c r="B879" s="15" t="s">
        <v>40</v>
      </c>
      <c r="C879" s="15" t="s">
        <v>91</v>
      </c>
      <c r="D879" s="15" t="s">
        <v>89</v>
      </c>
      <c r="E879" s="16">
        <v>205224</v>
      </c>
      <c r="F879" s="15" t="s">
        <v>846</v>
      </c>
      <c r="G879" s="15" t="s">
        <v>486</v>
      </c>
      <c r="H879" s="15" t="s">
        <v>3910</v>
      </c>
      <c r="I879" s="16">
        <v>30.443611000000001</v>
      </c>
      <c r="J879" s="16">
        <v>47.99</v>
      </c>
      <c r="K879" s="15" t="s">
        <v>1364</v>
      </c>
    </row>
    <row r="880" spans="1:11" ht="12" hidden="1" customHeight="1">
      <c r="A880" s="15" t="s">
        <v>52</v>
      </c>
      <c r="B880" s="15" t="s">
        <v>40</v>
      </c>
      <c r="C880" s="15" t="s">
        <v>91</v>
      </c>
      <c r="D880" s="15" t="s">
        <v>89</v>
      </c>
      <c r="E880" s="16">
        <v>200172</v>
      </c>
      <c r="F880" s="15" t="s">
        <v>847</v>
      </c>
      <c r="G880" s="15" t="s">
        <v>487</v>
      </c>
      <c r="H880" s="15" t="s">
        <v>3911</v>
      </c>
      <c r="I880" s="16">
        <v>30.44</v>
      </c>
      <c r="J880" s="16">
        <v>47.9</v>
      </c>
      <c r="K880" s="15" t="s">
        <v>1364</v>
      </c>
    </row>
    <row r="881" spans="1:11" ht="12" hidden="1" customHeight="1">
      <c r="A881" s="15" t="s">
        <v>52</v>
      </c>
      <c r="B881" s="15" t="s">
        <v>40</v>
      </c>
      <c r="C881" s="15" t="s">
        <v>91</v>
      </c>
      <c r="D881" s="15" t="s">
        <v>89</v>
      </c>
      <c r="E881" s="16">
        <v>204932</v>
      </c>
      <c r="F881" s="15" t="s">
        <v>3912</v>
      </c>
      <c r="G881" s="15" t="s">
        <v>3913</v>
      </c>
      <c r="H881" s="15" t="s">
        <v>3914</v>
      </c>
      <c r="I881" s="16">
        <v>30.438055559999999</v>
      </c>
      <c r="J881" s="16">
        <v>47.941111110000001</v>
      </c>
      <c r="K881" s="15" t="s">
        <v>1364</v>
      </c>
    </row>
    <row r="882" spans="1:11" ht="12" hidden="1" customHeight="1">
      <c r="A882" s="15" t="s">
        <v>52</v>
      </c>
      <c r="B882" s="15" t="s">
        <v>40</v>
      </c>
      <c r="C882" s="15" t="s">
        <v>91</v>
      </c>
      <c r="D882" s="15" t="s">
        <v>89</v>
      </c>
      <c r="E882" s="16">
        <v>205956</v>
      </c>
      <c r="F882" s="15" t="s">
        <v>3915</v>
      </c>
      <c r="G882" s="15" t="s">
        <v>3916</v>
      </c>
      <c r="H882" s="15" t="s">
        <v>3917</v>
      </c>
      <c r="I882" s="16">
        <v>30.450199999999999</v>
      </c>
      <c r="J882" s="16">
        <v>47.903799999999997</v>
      </c>
      <c r="K882" s="15" t="s">
        <v>1364</v>
      </c>
    </row>
    <row r="883" spans="1:11" ht="12" hidden="1" customHeight="1">
      <c r="A883" s="15" t="s">
        <v>52</v>
      </c>
      <c r="B883" s="15" t="s">
        <v>40</v>
      </c>
      <c r="C883" s="15" t="s">
        <v>91</v>
      </c>
      <c r="D883" s="15" t="s">
        <v>89</v>
      </c>
      <c r="E883" s="16">
        <v>205026</v>
      </c>
      <c r="F883" s="15" t="s">
        <v>848</v>
      </c>
      <c r="G883" s="15" t="s">
        <v>488</v>
      </c>
      <c r="H883" s="15" t="s">
        <v>3918</v>
      </c>
      <c r="I883" s="16">
        <v>30.461943999999999</v>
      </c>
      <c r="J883" s="16">
        <v>47.969166999999999</v>
      </c>
      <c r="K883" s="15" t="s">
        <v>1364</v>
      </c>
    </row>
    <row r="884" spans="1:11" ht="12" hidden="1" customHeight="1">
      <c r="A884" s="15" t="s">
        <v>52</v>
      </c>
      <c r="B884" s="15" t="s">
        <v>40</v>
      </c>
      <c r="C884" s="15" t="s">
        <v>91</v>
      </c>
      <c r="D884" s="15" t="s">
        <v>89</v>
      </c>
      <c r="E884" s="16">
        <v>205049</v>
      </c>
      <c r="F884" s="15" t="s">
        <v>3919</v>
      </c>
      <c r="G884" s="15" t="s">
        <v>3920</v>
      </c>
      <c r="H884" s="15" t="s">
        <v>3921</v>
      </c>
      <c r="I884" s="16">
        <v>30.473610999999998</v>
      </c>
      <c r="J884" s="16">
        <v>47.899721999999997</v>
      </c>
      <c r="K884" s="15" t="s">
        <v>1364</v>
      </c>
    </row>
    <row r="885" spans="1:11" ht="12" hidden="1" customHeight="1">
      <c r="A885" s="15" t="s">
        <v>52</v>
      </c>
      <c r="B885" s="15" t="s">
        <v>40</v>
      </c>
      <c r="C885" s="15" t="s">
        <v>93</v>
      </c>
      <c r="D885" s="15" t="s">
        <v>40</v>
      </c>
      <c r="E885" s="16">
        <v>205420</v>
      </c>
      <c r="F885" s="15" t="s">
        <v>3922</v>
      </c>
      <c r="G885" s="15" t="s">
        <v>3923</v>
      </c>
      <c r="H885" s="15" t="s">
        <v>3924</v>
      </c>
      <c r="I885" s="16">
        <v>30.55</v>
      </c>
      <c r="J885" s="16">
        <v>47.789166999999999</v>
      </c>
      <c r="K885" s="15" t="s">
        <v>1364</v>
      </c>
    </row>
    <row r="886" spans="1:11" ht="12" hidden="1" customHeight="1">
      <c r="A886" s="15" t="s">
        <v>52</v>
      </c>
      <c r="B886" s="15" t="s">
        <v>40</v>
      </c>
      <c r="C886" s="15" t="s">
        <v>93</v>
      </c>
      <c r="D886" s="15" t="s">
        <v>40</v>
      </c>
      <c r="E886" s="16">
        <v>205844</v>
      </c>
      <c r="F886" s="15" t="s">
        <v>3925</v>
      </c>
      <c r="G886" s="15" t="s">
        <v>3926</v>
      </c>
      <c r="H886" s="15" t="s">
        <v>3927</v>
      </c>
      <c r="I886" s="16">
        <v>30.578888890000002</v>
      </c>
      <c r="J886" s="16">
        <v>47.746388889999999</v>
      </c>
      <c r="K886" s="15" t="s">
        <v>1364</v>
      </c>
    </row>
    <row r="887" spans="1:11" ht="12" hidden="1" customHeight="1">
      <c r="A887" s="15" t="s">
        <v>52</v>
      </c>
      <c r="B887" s="15" t="s">
        <v>40</v>
      </c>
      <c r="C887" s="15" t="s">
        <v>93</v>
      </c>
      <c r="D887" s="15" t="s">
        <v>40</v>
      </c>
      <c r="E887" s="16">
        <v>205436</v>
      </c>
      <c r="F887" s="15" t="s">
        <v>3928</v>
      </c>
      <c r="G887" s="15" t="s">
        <v>3929</v>
      </c>
      <c r="H887" s="15" t="s">
        <v>3930</v>
      </c>
      <c r="I887" s="16">
        <v>30.56</v>
      </c>
      <c r="J887" s="16">
        <v>47.734444000000003</v>
      </c>
      <c r="K887" s="15" t="s">
        <v>1364</v>
      </c>
    </row>
    <row r="888" spans="1:11" ht="12" hidden="1" customHeight="1">
      <c r="A888" s="15" t="s">
        <v>52</v>
      </c>
      <c r="B888" s="15" t="s">
        <v>40</v>
      </c>
      <c r="C888" s="15" t="s">
        <v>93</v>
      </c>
      <c r="D888" s="15" t="s">
        <v>40</v>
      </c>
      <c r="E888" s="16">
        <v>200267</v>
      </c>
      <c r="F888" s="15" t="s">
        <v>849</v>
      </c>
      <c r="G888" s="15" t="s">
        <v>503</v>
      </c>
      <c r="H888" s="15" t="s">
        <v>3931</v>
      </c>
      <c r="I888" s="16">
        <v>30.51</v>
      </c>
      <c r="J888" s="16">
        <v>47.83</v>
      </c>
      <c r="K888" s="15" t="s">
        <v>1364</v>
      </c>
    </row>
    <row r="889" spans="1:11" ht="12" hidden="1" customHeight="1">
      <c r="A889" s="15" t="s">
        <v>52</v>
      </c>
      <c r="B889" s="15" t="s">
        <v>40</v>
      </c>
      <c r="C889" s="15" t="s">
        <v>93</v>
      </c>
      <c r="D889" s="15" t="s">
        <v>40</v>
      </c>
      <c r="E889" s="16">
        <v>205957</v>
      </c>
      <c r="F889" s="15" t="s">
        <v>850</v>
      </c>
      <c r="G889" s="15" t="s">
        <v>504</v>
      </c>
      <c r="H889" s="15" t="s">
        <v>3932</v>
      </c>
      <c r="I889" s="16">
        <v>30.547799999999999</v>
      </c>
      <c r="J889" s="16">
        <v>47.777500000000003</v>
      </c>
      <c r="K889" s="15" t="s">
        <v>1364</v>
      </c>
    </row>
    <row r="890" spans="1:11" ht="12" hidden="1" customHeight="1">
      <c r="A890" s="15" t="s">
        <v>52</v>
      </c>
      <c r="B890" s="15" t="s">
        <v>40</v>
      </c>
      <c r="C890" s="15" t="s">
        <v>93</v>
      </c>
      <c r="D890" s="15" t="s">
        <v>40</v>
      </c>
      <c r="E890" s="16">
        <v>205788</v>
      </c>
      <c r="F890" s="15" t="s">
        <v>851</v>
      </c>
      <c r="G890" s="15" t="s">
        <v>505</v>
      </c>
      <c r="H890" s="15" t="s">
        <v>3933</v>
      </c>
      <c r="I890" s="16">
        <v>30.4694</v>
      </c>
      <c r="J890" s="16">
        <v>47.774999999999999</v>
      </c>
      <c r="K890" s="15" t="s">
        <v>1364</v>
      </c>
    </row>
    <row r="891" spans="1:11" ht="12" hidden="1" customHeight="1">
      <c r="A891" s="15" t="s">
        <v>52</v>
      </c>
      <c r="B891" s="15" t="s">
        <v>40</v>
      </c>
      <c r="C891" s="15" t="s">
        <v>93</v>
      </c>
      <c r="D891" s="15" t="s">
        <v>40</v>
      </c>
      <c r="E891" s="16">
        <v>200125</v>
      </c>
      <c r="F891" s="15" t="s">
        <v>3934</v>
      </c>
      <c r="G891" s="15" t="s">
        <v>3935</v>
      </c>
      <c r="H891" s="15" t="s">
        <v>3936</v>
      </c>
      <c r="I891" s="16">
        <v>30.58</v>
      </c>
      <c r="J891" s="16">
        <v>47.76</v>
      </c>
      <c r="K891" s="15" t="s">
        <v>1364</v>
      </c>
    </row>
    <row r="892" spans="1:11" ht="12" hidden="1" customHeight="1">
      <c r="A892" s="15" t="s">
        <v>52</v>
      </c>
      <c r="B892" s="15" t="s">
        <v>40</v>
      </c>
      <c r="C892" s="15" t="s">
        <v>93</v>
      </c>
      <c r="D892" s="15" t="s">
        <v>40</v>
      </c>
      <c r="E892" s="16">
        <v>205813</v>
      </c>
      <c r="F892" s="15" t="s">
        <v>852</v>
      </c>
      <c r="G892" s="15" t="s">
        <v>507</v>
      </c>
      <c r="H892" s="15" t="s">
        <v>3937</v>
      </c>
      <c r="I892" s="16">
        <v>30.503611110000001</v>
      </c>
      <c r="J892" s="16">
        <v>47.832777780000001</v>
      </c>
      <c r="K892" s="15" t="s">
        <v>1364</v>
      </c>
    </row>
    <row r="893" spans="1:11" ht="12" hidden="1" customHeight="1">
      <c r="A893" s="15" t="s">
        <v>52</v>
      </c>
      <c r="B893" s="15" t="s">
        <v>40</v>
      </c>
      <c r="C893" s="15" t="s">
        <v>93</v>
      </c>
      <c r="D893" s="15" t="s">
        <v>40</v>
      </c>
      <c r="E893" s="16">
        <v>205356</v>
      </c>
      <c r="F893" s="15" t="s">
        <v>853</v>
      </c>
      <c r="G893" s="15" t="s">
        <v>508</v>
      </c>
      <c r="H893" s="15" t="s">
        <v>3938</v>
      </c>
      <c r="I893" s="16">
        <v>30.522138999999999</v>
      </c>
      <c r="J893" s="16">
        <v>47.797542999999997</v>
      </c>
      <c r="K893" s="15" t="s">
        <v>1364</v>
      </c>
    </row>
    <row r="894" spans="1:11" ht="12" hidden="1" customHeight="1">
      <c r="A894" s="15" t="s">
        <v>52</v>
      </c>
      <c r="B894" s="15" t="s">
        <v>40</v>
      </c>
      <c r="C894" s="15" t="s">
        <v>93</v>
      </c>
      <c r="D894" s="15" t="s">
        <v>40</v>
      </c>
      <c r="E894" s="16">
        <v>204938</v>
      </c>
      <c r="F894" s="15" t="s">
        <v>3939</v>
      </c>
      <c r="G894" s="15" t="s">
        <v>3940</v>
      </c>
      <c r="H894" s="15" t="s">
        <v>3941</v>
      </c>
      <c r="I894" s="16">
        <v>30.49</v>
      </c>
      <c r="J894" s="16">
        <v>47.78</v>
      </c>
      <c r="K894" s="15" t="s">
        <v>1364</v>
      </c>
    </row>
    <row r="895" spans="1:11" ht="12" hidden="1" customHeight="1">
      <c r="A895" s="15" t="s">
        <v>52</v>
      </c>
      <c r="B895" s="15" t="s">
        <v>40</v>
      </c>
      <c r="C895" s="15" t="s">
        <v>93</v>
      </c>
      <c r="D895" s="15" t="s">
        <v>40</v>
      </c>
      <c r="E895" s="16">
        <v>205428</v>
      </c>
      <c r="F895" s="15" t="s">
        <v>3942</v>
      </c>
      <c r="G895" s="15" t="s">
        <v>3943</v>
      </c>
      <c r="H895" s="15" t="s">
        <v>3944</v>
      </c>
      <c r="I895" s="16">
        <v>30.553453000000001</v>
      </c>
      <c r="J895" s="16">
        <v>47.783346999999999</v>
      </c>
      <c r="K895" s="15" t="s">
        <v>1364</v>
      </c>
    </row>
    <row r="896" spans="1:11" ht="12" hidden="1" customHeight="1">
      <c r="A896" s="15" t="s">
        <v>52</v>
      </c>
      <c r="B896" s="15" t="s">
        <v>40</v>
      </c>
      <c r="C896" s="15" t="s">
        <v>93</v>
      </c>
      <c r="D896" s="15" t="s">
        <v>40</v>
      </c>
      <c r="E896" s="16">
        <v>205395</v>
      </c>
      <c r="F896" s="15" t="s">
        <v>854</v>
      </c>
      <c r="G896" s="15" t="s">
        <v>509</v>
      </c>
      <c r="H896" s="15" t="s">
        <v>3945</v>
      </c>
      <c r="I896" s="16">
        <v>30.543126000000001</v>
      </c>
      <c r="J896" s="16">
        <v>47.766061999999998</v>
      </c>
      <c r="K896" s="15" t="s">
        <v>1364</v>
      </c>
    </row>
    <row r="897" spans="1:11" ht="12" hidden="1" customHeight="1">
      <c r="A897" s="15" t="s">
        <v>52</v>
      </c>
      <c r="B897" s="15" t="s">
        <v>40</v>
      </c>
      <c r="C897" s="15" t="s">
        <v>93</v>
      </c>
      <c r="D897" s="15" t="s">
        <v>40</v>
      </c>
      <c r="E897" s="16">
        <v>205829</v>
      </c>
      <c r="F897" s="15" t="s">
        <v>3946</v>
      </c>
      <c r="G897" s="15" t="s">
        <v>3947</v>
      </c>
      <c r="H897" s="15" t="s">
        <v>3948</v>
      </c>
      <c r="I897" s="16">
        <v>30.464444440000001</v>
      </c>
      <c r="J897" s="16">
        <v>47.804166670000001</v>
      </c>
      <c r="K897" s="15" t="s">
        <v>1364</v>
      </c>
    </row>
    <row r="898" spans="1:11" ht="12" hidden="1" customHeight="1">
      <c r="A898" s="15" t="s">
        <v>52</v>
      </c>
      <c r="B898" s="15" t="s">
        <v>40</v>
      </c>
      <c r="C898" s="15" t="s">
        <v>93</v>
      </c>
      <c r="D898" s="15" t="s">
        <v>40</v>
      </c>
      <c r="E898" s="16">
        <v>205865</v>
      </c>
      <c r="F898" s="15" t="s">
        <v>3949</v>
      </c>
      <c r="G898" s="15" t="s">
        <v>3950</v>
      </c>
      <c r="H898" s="15" t="s">
        <v>3951</v>
      </c>
      <c r="I898" s="16">
        <v>30.53916667</v>
      </c>
      <c r="J898" s="16">
        <v>47.75305556</v>
      </c>
      <c r="K898" s="15" t="s">
        <v>1364</v>
      </c>
    </row>
    <row r="899" spans="1:11" ht="12" hidden="1" customHeight="1">
      <c r="A899" s="15" t="s">
        <v>52</v>
      </c>
      <c r="B899" s="15" t="s">
        <v>40</v>
      </c>
      <c r="C899" s="15" t="s">
        <v>93</v>
      </c>
      <c r="D899" s="15" t="s">
        <v>40</v>
      </c>
      <c r="E899" s="16">
        <v>205958</v>
      </c>
      <c r="F899" s="15" t="s">
        <v>855</v>
      </c>
      <c r="G899" s="15" t="s">
        <v>510</v>
      </c>
      <c r="H899" s="15" t="s">
        <v>3952</v>
      </c>
      <c r="I899" s="16">
        <v>30.523299999999999</v>
      </c>
      <c r="J899" s="16">
        <v>47.773600000000002</v>
      </c>
      <c r="K899" s="15" t="s">
        <v>1364</v>
      </c>
    </row>
    <row r="900" spans="1:11" ht="12" hidden="1" customHeight="1">
      <c r="A900" s="15" t="s">
        <v>52</v>
      </c>
      <c r="B900" s="15" t="s">
        <v>40</v>
      </c>
      <c r="C900" s="15" t="s">
        <v>93</v>
      </c>
      <c r="D900" s="15" t="s">
        <v>40</v>
      </c>
      <c r="E900" s="16">
        <v>205959</v>
      </c>
      <c r="F900" s="15" t="s">
        <v>856</v>
      </c>
      <c r="G900" s="15" t="s">
        <v>511</v>
      </c>
      <c r="H900" s="15" t="s">
        <v>3953</v>
      </c>
      <c r="I900" s="16">
        <v>30.464600000000001</v>
      </c>
      <c r="J900" s="16">
        <v>47.941299999999998</v>
      </c>
      <c r="K900" s="15" t="s">
        <v>1364</v>
      </c>
    </row>
    <row r="901" spans="1:11" ht="12" hidden="1" customHeight="1">
      <c r="A901" s="15" t="s">
        <v>52</v>
      </c>
      <c r="B901" s="15" t="s">
        <v>40</v>
      </c>
      <c r="C901" s="15" t="s">
        <v>93</v>
      </c>
      <c r="D901" s="15" t="s">
        <v>40</v>
      </c>
      <c r="E901" s="16">
        <v>205815</v>
      </c>
      <c r="F901" s="15" t="s">
        <v>857</v>
      </c>
      <c r="G901" s="15" t="s">
        <v>512</v>
      </c>
      <c r="H901" s="15" t="s">
        <v>3954</v>
      </c>
      <c r="I901" s="16">
        <v>30.526944440000001</v>
      </c>
      <c r="J901" s="16">
        <v>47.829166669999999</v>
      </c>
      <c r="K901" s="15" t="s">
        <v>1364</v>
      </c>
    </row>
    <row r="902" spans="1:11" ht="12" hidden="1" customHeight="1">
      <c r="A902" s="15" t="s">
        <v>52</v>
      </c>
      <c r="B902" s="15" t="s">
        <v>40</v>
      </c>
      <c r="C902" s="15" t="s">
        <v>93</v>
      </c>
      <c r="D902" s="15" t="s">
        <v>40</v>
      </c>
      <c r="E902" s="16">
        <v>205349</v>
      </c>
      <c r="F902" s="15" t="s">
        <v>3955</v>
      </c>
      <c r="G902" s="15" t="s">
        <v>3956</v>
      </c>
      <c r="H902" s="15" t="s">
        <v>3957</v>
      </c>
      <c r="I902" s="16">
        <v>30.51756</v>
      </c>
      <c r="J902" s="16">
        <v>47.818848000000003</v>
      </c>
      <c r="K902" s="15" t="s">
        <v>1364</v>
      </c>
    </row>
    <row r="903" spans="1:11" ht="12" hidden="1" customHeight="1">
      <c r="A903" s="15" t="s">
        <v>52</v>
      </c>
      <c r="B903" s="15" t="s">
        <v>40</v>
      </c>
      <c r="C903" s="15" t="s">
        <v>93</v>
      </c>
      <c r="D903" s="15" t="s">
        <v>40</v>
      </c>
      <c r="E903" s="16">
        <v>205318</v>
      </c>
      <c r="F903" s="15" t="s">
        <v>3958</v>
      </c>
      <c r="G903" s="15" t="s">
        <v>3959</v>
      </c>
      <c r="H903" s="15" t="s">
        <v>3960</v>
      </c>
      <c r="I903" s="16">
        <v>30.504999999999999</v>
      </c>
      <c r="J903" s="16">
        <v>47.835278000000002</v>
      </c>
      <c r="K903" s="15" t="s">
        <v>1364</v>
      </c>
    </row>
    <row r="904" spans="1:11" ht="12" hidden="1" customHeight="1">
      <c r="A904" s="15" t="s">
        <v>52</v>
      </c>
      <c r="B904" s="15" t="s">
        <v>40</v>
      </c>
      <c r="C904" s="15" t="s">
        <v>93</v>
      </c>
      <c r="D904" s="15" t="s">
        <v>40</v>
      </c>
      <c r="E904" s="16">
        <v>205333</v>
      </c>
      <c r="F904" s="15" t="s">
        <v>858</v>
      </c>
      <c r="G904" s="15" t="s">
        <v>514</v>
      </c>
      <c r="H904" s="15" t="s">
        <v>3961</v>
      </c>
      <c r="I904" s="16">
        <v>30.511389000000001</v>
      </c>
      <c r="J904" s="16">
        <v>47.791944000000001</v>
      </c>
      <c r="K904" s="15" t="s">
        <v>1364</v>
      </c>
    </row>
    <row r="905" spans="1:11" ht="12" hidden="1" customHeight="1">
      <c r="A905" s="15" t="s">
        <v>52</v>
      </c>
      <c r="B905" s="15" t="s">
        <v>40</v>
      </c>
      <c r="C905" s="15" t="s">
        <v>93</v>
      </c>
      <c r="D905" s="15" t="s">
        <v>40</v>
      </c>
      <c r="E905" s="16">
        <v>205463</v>
      </c>
      <c r="F905" s="15" t="s">
        <v>859</v>
      </c>
      <c r="G905" s="15" t="s">
        <v>515</v>
      </c>
      <c r="H905" s="15" t="s">
        <v>3962</v>
      </c>
      <c r="I905" s="16">
        <v>30.582222000000002</v>
      </c>
      <c r="J905" s="16">
        <v>47.764721999999999</v>
      </c>
      <c r="K905" s="15" t="s">
        <v>1364</v>
      </c>
    </row>
    <row r="906" spans="1:11" ht="12" hidden="1" customHeight="1">
      <c r="A906" s="15" t="s">
        <v>52</v>
      </c>
      <c r="B906" s="15" t="s">
        <v>40</v>
      </c>
      <c r="C906" s="15" t="s">
        <v>93</v>
      </c>
      <c r="D906" s="15" t="s">
        <v>40</v>
      </c>
      <c r="E906" s="16">
        <v>205827</v>
      </c>
      <c r="F906" s="15" t="s">
        <v>3963</v>
      </c>
      <c r="G906" s="15" t="s">
        <v>3964</v>
      </c>
      <c r="H906" s="15" t="s">
        <v>3965</v>
      </c>
      <c r="I906" s="16">
        <v>30.501666669999999</v>
      </c>
      <c r="J906" s="16">
        <v>47.812777779999998</v>
      </c>
      <c r="K906" s="15" t="s">
        <v>1364</v>
      </c>
    </row>
    <row r="907" spans="1:11" ht="12" hidden="1" customHeight="1">
      <c r="A907" s="15" t="s">
        <v>52</v>
      </c>
      <c r="B907" s="15" t="s">
        <v>40</v>
      </c>
      <c r="C907" s="15" t="s">
        <v>93</v>
      </c>
      <c r="D907" s="15" t="s">
        <v>40</v>
      </c>
      <c r="E907" s="16">
        <v>205300</v>
      </c>
      <c r="F907" s="15" t="s">
        <v>860</v>
      </c>
      <c r="G907" s="15" t="s">
        <v>516</v>
      </c>
      <c r="H907" s="15" t="s">
        <v>3966</v>
      </c>
      <c r="I907" s="16">
        <v>30.498888999999998</v>
      </c>
      <c r="J907" s="16">
        <v>47.846666999999997</v>
      </c>
      <c r="K907" s="15" t="s">
        <v>1364</v>
      </c>
    </row>
    <row r="908" spans="1:11" ht="12" hidden="1" customHeight="1">
      <c r="A908" s="15" t="s">
        <v>52</v>
      </c>
      <c r="B908" s="15" t="s">
        <v>40</v>
      </c>
      <c r="C908" s="15" t="s">
        <v>93</v>
      </c>
      <c r="D908" s="15" t="s">
        <v>40</v>
      </c>
      <c r="E908" s="16">
        <v>205406</v>
      </c>
      <c r="F908" s="15" t="s">
        <v>3967</v>
      </c>
      <c r="G908" s="15" t="s">
        <v>3968</v>
      </c>
      <c r="H908" s="15" t="s">
        <v>3969</v>
      </c>
      <c r="I908" s="16">
        <v>30.543199999999999</v>
      </c>
      <c r="J908" s="16">
        <v>47.766300000000001</v>
      </c>
      <c r="K908" s="15" t="s">
        <v>1364</v>
      </c>
    </row>
    <row r="909" spans="1:11" ht="12" hidden="1" customHeight="1">
      <c r="A909" s="15" t="s">
        <v>52</v>
      </c>
      <c r="B909" s="15" t="s">
        <v>40</v>
      </c>
      <c r="C909" s="15" t="s">
        <v>93</v>
      </c>
      <c r="D909" s="15" t="s">
        <v>40</v>
      </c>
      <c r="E909" s="16">
        <v>205431</v>
      </c>
      <c r="F909" s="15" t="s">
        <v>861</v>
      </c>
      <c r="G909" s="15" t="s">
        <v>517</v>
      </c>
      <c r="H909" s="15" t="s">
        <v>3970</v>
      </c>
      <c r="I909" s="16">
        <v>30.556111000000001</v>
      </c>
      <c r="J909" s="16">
        <v>47.791389000000002</v>
      </c>
      <c r="K909" s="15" t="s">
        <v>1364</v>
      </c>
    </row>
    <row r="910" spans="1:11" ht="12" hidden="1" customHeight="1">
      <c r="A910" s="15" t="s">
        <v>52</v>
      </c>
      <c r="B910" s="15" t="s">
        <v>40</v>
      </c>
      <c r="C910" s="15" t="s">
        <v>93</v>
      </c>
      <c r="D910" s="15" t="s">
        <v>40</v>
      </c>
      <c r="E910" s="16">
        <v>205381</v>
      </c>
      <c r="F910" s="15" t="s">
        <v>862</v>
      </c>
      <c r="G910" s="15" t="s">
        <v>518</v>
      </c>
      <c r="H910" s="15" t="s">
        <v>3971</v>
      </c>
      <c r="I910" s="16">
        <v>30.534167</v>
      </c>
      <c r="J910" s="16">
        <v>47.817222000000001</v>
      </c>
      <c r="K910" s="15" t="s">
        <v>1364</v>
      </c>
    </row>
    <row r="911" spans="1:11" ht="12" hidden="1" customHeight="1">
      <c r="A911" s="15" t="s">
        <v>52</v>
      </c>
      <c r="B911" s="15" t="s">
        <v>40</v>
      </c>
      <c r="C911" s="15" t="s">
        <v>93</v>
      </c>
      <c r="D911" s="15" t="s">
        <v>40</v>
      </c>
      <c r="E911" s="16">
        <v>205794</v>
      </c>
      <c r="F911" s="15" t="s">
        <v>3972</v>
      </c>
      <c r="G911" s="15" t="s">
        <v>3973</v>
      </c>
      <c r="H911" s="15" t="s">
        <v>3974</v>
      </c>
      <c r="I911" s="16">
        <v>30.552199999999999</v>
      </c>
      <c r="J911" s="16">
        <v>47.8</v>
      </c>
      <c r="K911" s="15" t="s">
        <v>1364</v>
      </c>
    </row>
    <row r="912" spans="1:11" ht="12" hidden="1" customHeight="1">
      <c r="A912" s="15" t="s">
        <v>52</v>
      </c>
      <c r="B912" s="15" t="s">
        <v>40</v>
      </c>
      <c r="C912" s="15" t="s">
        <v>93</v>
      </c>
      <c r="D912" s="15" t="s">
        <v>40</v>
      </c>
      <c r="E912" s="16">
        <v>205418</v>
      </c>
      <c r="F912" s="15" t="s">
        <v>863</v>
      </c>
      <c r="G912" s="15" t="s">
        <v>519</v>
      </c>
      <c r="H912" s="15" t="s">
        <v>3975</v>
      </c>
      <c r="I912" s="16">
        <v>30.548055999999999</v>
      </c>
      <c r="J912" s="16">
        <v>47.81</v>
      </c>
      <c r="K912" s="15" t="s">
        <v>1364</v>
      </c>
    </row>
    <row r="913" spans="1:11" ht="12" hidden="1" customHeight="1">
      <c r="A913" s="15" t="s">
        <v>52</v>
      </c>
      <c r="B913" s="15" t="s">
        <v>40</v>
      </c>
      <c r="C913" s="15" t="s">
        <v>93</v>
      </c>
      <c r="D913" s="15" t="s">
        <v>40</v>
      </c>
      <c r="E913" s="16">
        <v>205290</v>
      </c>
      <c r="F913" s="15" t="s">
        <v>3976</v>
      </c>
      <c r="G913" s="15" t="s">
        <v>3977</v>
      </c>
      <c r="H913" s="15" t="s">
        <v>3978</v>
      </c>
      <c r="I913" s="16">
        <v>30.495833000000001</v>
      </c>
      <c r="J913" s="16">
        <v>47.821666999999998</v>
      </c>
      <c r="K913" s="15" t="s">
        <v>1364</v>
      </c>
    </row>
    <row r="914" spans="1:11" ht="12" hidden="1" customHeight="1">
      <c r="A914" s="15" t="s">
        <v>52</v>
      </c>
      <c r="B914" s="15" t="s">
        <v>40</v>
      </c>
      <c r="C914" s="15" t="s">
        <v>93</v>
      </c>
      <c r="D914" s="15" t="s">
        <v>40</v>
      </c>
      <c r="E914" s="16">
        <v>205421</v>
      </c>
      <c r="F914" s="15" t="s">
        <v>3979</v>
      </c>
      <c r="G914" s="15" t="s">
        <v>3980</v>
      </c>
      <c r="H914" s="15" t="s">
        <v>3981</v>
      </c>
      <c r="I914" s="16">
        <v>30.550556</v>
      </c>
      <c r="J914" s="16">
        <v>47.77</v>
      </c>
      <c r="K914" s="15" t="s">
        <v>1364</v>
      </c>
    </row>
    <row r="915" spans="1:11" ht="12" hidden="1" customHeight="1">
      <c r="A915" s="15" t="s">
        <v>52</v>
      </c>
      <c r="B915" s="15" t="s">
        <v>40</v>
      </c>
      <c r="C915" s="15" t="s">
        <v>93</v>
      </c>
      <c r="D915" s="15" t="s">
        <v>40</v>
      </c>
      <c r="E915" s="16">
        <v>205275</v>
      </c>
      <c r="F915" s="15" t="s">
        <v>864</v>
      </c>
      <c r="G915" s="15" t="s">
        <v>520</v>
      </c>
      <c r="H915" s="15" t="s">
        <v>3982</v>
      </c>
      <c r="I915" s="16">
        <v>30.490832999999999</v>
      </c>
      <c r="J915" s="16">
        <v>47.822221999999996</v>
      </c>
      <c r="K915" s="15" t="s">
        <v>1364</v>
      </c>
    </row>
    <row r="916" spans="1:11" ht="12" hidden="1" customHeight="1">
      <c r="A916" s="15" t="s">
        <v>52</v>
      </c>
      <c r="B916" s="15" t="s">
        <v>40</v>
      </c>
      <c r="C916" s="15" t="s">
        <v>93</v>
      </c>
      <c r="D916" s="15" t="s">
        <v>40</v>
      </c>
      <c r="E916" s="16">
        <v>205825</v>
      </c>
      <c r="F916" s="15" t="s">
        <v>865</v>
      </c>
      <c r="G916" s="15" t="s">
        <v>521</v>
      </c>
      <c r="H916" s="15" t="s">
        <v>3983</v>
      </c>
      <c r="I916" s="16">
        <v>30.484722219999998</v>
      </c>
      <c r="J916" s="16">
        <v>47.812777779999998</v>
      </c>
      <c r="K916" s="15" t="s">
        <v>1364</v>
      </c>
    </row>
    <row r="917" spans="1:11" ht="12" hidden="1" customHeight="1">
      <c r="A917" s="15" t="s">
        <v>52</v>
      </c>
      <c r="B917" s="15" t="s">
        <v>40</v>
      </c>
      <c r="C917" s="15" t="s">
        <v>93</v>
      </c>
      <c r="D917" s="15" t="s">
        <v>40</v>
      </c>
      <c r="E917" s="16">
        <v>205277</v>
      </c>
      <c r="F917" s="15" t="s">
        <v>3984</v>
      </c>
      <c r="G917" s="15" t="s">
        <v>3985</v>
      </c>
      <c r="H917" s="15" t="s">
        <v>3986</v>
      </c>
      <c r="I917" s="16">
        <v>30.491667</v>
      </c>
      <c r="J917" s="16">
        <v>47.829444000000002</v>
      </c>
      <c r="K917" s="15" t="s">
        <v>1364</v>
      </c>
    </row>
    <row r="918" spans="1:11" ht="12" hidden="1" customHeight="1">
      <c r="A918" s="15" t="s">
        <v>52</v>
      </c>
      <c r="B918" s="15" t="s">
        <v>40</v>
      </c>
      <c r="C918" s="15" t="s">
        <v>93</v>
      </c>
      <c r="D918" s="15" t="s">
        <v>40</v>
      </c>
      <c r="E918" s="16">
        <v>205365</v>
      </c>
      <c r="F918" s="15" t="s">
        <v>3987</v>
      </c>
      <c r="G918" s="15" t="s">
        <v>3988</v>
      </c>
      <c r="H918" s="15" t="s">
        <v>3989</v>
      </c>
      <c r="I918" s="16">
        <v>30.526111</v>
      </c>
      <c r="J918" s="16">
        <v>47.834721999999999</v>
      </c>
      <c r="K918" s="15" t="s">
        <v>1364</v>
      </c>
    </row>
    <row r="919" spans="1:11" ht="12" hidden="1" customHeight="1">
      <c r="A919" s="15" t="s">
        <v>52</v>
      </c>
      <c r="B919" s="15" t="s">
        <v>40</v>
      </c>
      <c r="C919" s="15" t="s">
        <v>93</v>
      </c>
      <c r="D919" s="15" t="s">
        <v>40</v>
      </c>
      <c r="E919" s="16">
        <v>205324</v>
      </c>
      <c r="F919" s="15" t="s">
        <v>3990</v>
      </c>
      <c r="G919" s="15" t="s">
        <v>3991</v>
      </c>
      <c r="H919" s="15" t="s">
        <v>3992</v>
      </c>
      <c r="I919" s="16">
        <v>30.506944000000001</v>
      </c>
      <c r="J919" s="16">
        <v>47.821111000000002</v>
      </c>
      <c r="K919" s="15" t="s">
        <v>1364</v>
      </c>
    </row>
    <row r="920" spans="1:11" ht="12" hidden="1" customHeight="1">
      <c r="A920" s="15" t="s">
        <v>52</v>
      </c>
      <c r="B920" s="15" t="s">
        <v>40</v>
      </c>
      <c r="C920" s="15" t="s">
        <v>93</v>
      </c>
      <c r="D920" s="15" t="s">
        <v>40</v>
      </c>
      <c r="E920" s="16">
        <v>205355</v>
      </c>
      <c r="F920" s="15" t="s">
        <v>866</v>
      </c>
      <c r="G920" s="15" t="s">
        <v>522</v>
      </c>
      <c r="H920" s="15" t="s">
        <v>3993</v>
      </c>
      <c r="I920" s="16">
        <v>30.521388999999999</v>
      </c>
      <c r="J920" s="16">
        <v>47.802778000000004</v>
      </c>
      <c r="K920" s="15" t="s">
        <v>1364</v>
      </c>
    </row>
    <row r="921" spans="1:11" ht="12" hidden="1" customHeight="1">
      <c r="A921" s="15" t="s">
        <v>52</v>
      </c>
      <c r="B921" s="15" t="s">
        <v>40</v>
      </c>
      <c r="C921" s="15" t="s">
        <v>93</v>
      </c>
      <c r="D921" s="15" t="s">
        <v>40</v>
      </c>
      <c r="E921" s="16">
        <v>205347</v>
      </c>
      <c r="F921" s="15" t="s">
        <v>3994</v>
      </c>
      <c r="G921" s="15" t="s">
        <v>3995</v>
      </c>
      <c r="H921" s="15" t="s">
        <v>3996</v>
      </c>
      <c r="I921" s="16">
        <v>30.516110999999999</v>
      </c>
      <c r="J921" s="16">
        <v>47.831667000000003</v>
      </c>
      <c r="K921" s="15" t="s">
        <v>1364</v>
      </c>
    </row>
    <row r="922" spans="1:11" ht="12" hidden="1" customHeight="1">
      <c r="A922" s="15" t="s">
        <v>52</v>
      </c>
      <c r="B922" s="15" t="s">
        <v>40</v>
      </c>
      <c r="C922" s="15" t="s">
        <v>93</v>
      </c>
      <c r="D922" s="15" t="s">
        <v>40</v>
      </c>
      <c r="E922" s="16">
        <v>205285</v>
      </c>
      <c r="F922" s="15" t="s">
        <v>3997</v>
      </c>
      <c r="G922" s="15" t="s">
        <v>3998</v>
      </c>
      <c r="H922" s="15" t="s">
        <v>3999</v>
      </c>
      <c r="I922" s="16">
        <v>30.494444000000001</v>
      </c>
      <c r="J922" s="16">
        <v>47.817777999999997</v>
      </c>
      <c r="K922" s="15" t="s">
        <v>1364</v>
      </c>
    </row>
    <row r="923" spans="1:11" ht="12" hidden="1" customHeight="1">
      <c r="A923" s="15" t="s">
        <v>52</v>
      </c>
      <c r="B923" s="15" t="s">
        <v>40</v>
      </c>
      <c r="C923" s="15" t="s">
        <v>93</v>
      </c>
      <c r="D923" s="15" t="s">
        <v>40</v>
      </c>
      <c r="E923" s="16">
        <v>205308</v>
      </c>
      <c r="F923" s="15" t="s">
        <v>4000</v>
      </c>
      <c r="G923" s="15" t="s">
        <v>4001</v>
      </c>
      <c r="H923" s="15" t="s">
        <v>4002</v>
      </c>
      <c r="I923" s="16">
        <v>30.501389</v>
      </c>
      <c r="J923" s="16">
        <v>47.820278000000002</v>
      </c>
      <c r="K923" s="15" t="s">
        <v>1364</v>
      </c>
    </row>
    <row r="924" spans="1:11" ht="12" hidden="1" customHeight="1">
      <c r="A924" s="15" t="s">
        <v>52</v>
      </c>
      <c r="B924" s="15" t="s">
        <v>40</v>
      </c>
      <c r="C924" s="15" t="s">
        <v>93</v>
      </c>
      <c r="D924" s="15" t="s">
        <v>40</v>
      </c>
      <c r="E924" s="16">
        <v>205331</v>
      </c>
      <c r="F924" s="15" t="s">
        <v>867</v>
      </c>
      <c r="G924" s="15" t="s">
        <v>523</v>
      </c>
      <c r="H924" s="15" t="s">
        <v>4003</v>
      </c>
      <c r="I924" s="16">
        <v>30.510833000000002</v>
      </c>
      <c r="J924" s="16">
        <v>47.825555999999999</v>
      </c>
      <c r="K924" s="15" t="s">
        <v>1364</v>
      </c>
    </row>
    <row r="925" spans="1:11" ht="12" hidden="1" customHeight="1">
      <c r="A925" s="15" t="s">
        <v>52</v>
      </c>
      <c r="B925" s="15" t="s">
        <v>40</v>
      </c>
      <c r="C925" s="15" t="s">
        <v>93</v>
      </c>
      <c r="D925" s="15" t="s">
        <v>40</v>
      </c>
      <c r="E925" s="16">
        <v>205335</v>
      </c>
      <c r="F925" s="15" t="s">
        <v>4004</v>
      </c>
      <c r="G925" s="15" t="s">
        <v>4005</v>
      </c>
      <c r="H925" s="15" t="s">
        <v>4006</v>
      </c>
      <c r="I925" s="16">
        <v>30.511666999999999</v>
      </c>
      <c r="J925" s="16">
        <v>47.842500000000001</v>
      </c>
      <c r="K925" s="15" t="s">
        <v>1364</v>
      </c>
    </row>
    <row r="926" spans="1:11" ht="12" hidden="1" customHeight="1">
      <c r="A926" s="15" t="s">
        <v>52</v>
      </c>
      <c r="B926" s="15" t="s">
        <v>40</v>
      </c>
      <c r="C926" s="15" t="s">
        <v>93</v>
      </c>
      <c r="D926" s="15" t="s">
        <v>40</v>
      </c>
      <c r="E926" s="16">
        <v>205960</v>
      </c>
      <c r="F926" s="15" t="s">
        <v>868</v>
      </c>
      <c r="G926" s="15" t="s">
        <v>524</v>
      </c>
      <c r="H926" s="15" t="s">
        <v>4007</v>
      </c>
      <c r="I926" s="16">
        <v>30.508600000000001</v>
      </c>
      <c r="J926" s="16">
        <v>47.810099999999998</v>
      </c>
      <c r="K926" s="15" t="s">
        <v>1364</v>
      </c>
    </row>
    <row r="927" spans="1:11" ht="12" hidden="1" customHeight="1">
      <c r="A927" s="15" t="s">
        <v>52</v>
      </c>
      <c r="B927" s="15" t="s">
        <v>40</v>
      </c>
      <c r="C927" s="15" t="s">
        <v>93</v>
      </c>
      <c r="D927" s="15" t="s">
        <v>40</v>
      </c>
      <c r="E927" s="16">
        <v>205814</v>
      </c>
      <c r="F927" s="15" t="s">
        <v>4008</v>
      </c>
      <c r="G927" s="15" t="s">
        <v>4009</v>
      </c>
      <c r="H927" s="15" t="s">
        <v>4010</v>
      </c>
      <c r="I927" s="16">
        <v>30.536388890000001</v>
      </c>
      <c r="J927" s="16">
        <v>47.78916667</v>
      </c>
      <c r="K927" s="15" t="s">
        <v>1364</v>
      </c>
    </row>
    <row r="928" spans="1:11" ht="12" hidden="1" customHeight="1">
      <c r="A928" s="15" t="s">
        <v>52</v>
      </c>
      <c r="B928" s="15" t="s">
        <v>40</v>
      </c>
      <c r="C928" s="15" t="s">
        <v>93</v>
      </c>
      <c r="D928" s="15" t="s">
        <v>40</v>
      </c>
      <c r="E928" s="16">
        <v>205415</v>
      </c>
      <c r="F928" s="15" t="s">
        <v>4011</v>
      </c>
      <c r="G928" s="15" t="s">
        <v>4012</v>
      </c>
      <c r="H928" s="15" t="s">
        <v>4013</v>
      </c>
      <c r="I928" s="16">
        <v>30.546389000000001</v>
      </c>
      <c r="J928" s="16">
        <v>47.791111000000001</v>
      </c>
      <c r="K928" s="15" t="s">
        <v>1364</v>
      </c>
    </row>
    <row r="929" spans="1:11" ht="12" hidden="1" customHeight="1">
      <c r="A929" s="15" t="s">
        <v>52</v>
      </c>
      <c r="B929" s="15" t="s">
        <v>40</v>
      </c>
      <c r="C929" s="15" t="s">
        <v>93</v>
      </c>
      <c r="D929" s="15" t="s">
        <v>40</v>
      </c>
      <c r="E929" s="16">
        <v>205803</v>
      </c>
      <c r="F929" s="15" t="s">
        <v>4014</v>
      </c>
      <c r="G929" s="15" t="s">
        <v>4015</v>
      </c>
      <c r="H929" s="15" t="s">
        <v>4016</v>
      </c>
      <c r="I929" s="16">
        <v>30.494166</v>
      </c>
      <c r="J929" s="16">
        <v>47.810276999999999</v>
      </c>
      <c r="K929" s="15" t="s">
        <v>1364</v>
      </c>
    </row>
    <row r="930" spans="1:11" ht="12" hidden="1" customHeight="1">
      <c r="A930" s="15" t="s">
        <v>52</v>
      </c>
      <c r="B930" s="15" t="s">
        <v>40</v>
      </c>
      <c r="C930" s="15" t="s">
        <v>93</v>
      </c>
      <c r="D930" s="15" t="s">
        <v>40</v>
      </c>
      <c r="E930" s="16">
        <v>205398</v>
      </c>
      <c r="F930" s="15" t="s">
        <v>4017</v>
      </c>
      <c r="G930" s="15" t="s">
        <v>4018</v>
      </c>
      <c r="H930" s="15" t="s">
        <v>4019</v>
      </c>
      <c r="I930" s="16">
        <v>30.543333000000001</v>
      </c>
      <c r="J930" s="16">
        <v>47.817500000000003</v>
      </c>
      <c r="K930" s="15" t="s">
        <v>1364</v>
      </c>
    </row>
    <row r="931" spans="1:11" ht="12" hidden="1" customHeight="1">
      <c r="A931" s="15" t="s">
        <v>52</v>
      </c>
      <c r="B931" s="15" t="s">
        <v>40</v>
      </c>
      <c r="C931" s="15" t="s">
        <v>93</v>
      </c>
      <c r="D931" s="15" t="s">
        <v>40</v>
      </c>
      <c r="E931" s="16">
        <v>205481</v>
      </c>
      <c r="F931" s="15" t="s">
        <v>4020</v>
      </c>
      <c r="G931" s="15" t="s">
        <v>4021</v>
      </c>
      <c r="H931" s="15" t="s">
        <v>4022</v>
      </c>
      <c r="I931" s="16">
        <v>30.675277999999999</v>
      </c>
      <c r="J931" s="16">
        <v>47.751944000000002</v>
      </c>
      <c r="K931" s="15" t="s">
        <v>1364</v>
      </c>
    </row>
    <row r="932" spans="1:11" ht="12" hidden="1" customHeight="1">
      <c r="A932" s="15" t="s">
        <v>52</v>
      </c>
      <c r="B932" s="15" t="s">
        <v>40</v>
      </c>
      <c r="C932" s="15" t="s">
        <v>93</v>
      </c>
      <c r="D932" s="15" t="s">
        <v>40</v>
      </c>
      <c r="E932" s="16">
        <v>205819</v>
      </c>
      <c r="F932" s="15" t="s">
        <v>4023</v>
      </c>
      <c r="G932" s="15" t="s">
        <v>4024</v>
      </c>
      <c r="H932" s="15" t="s">
        <v>4025</v>
      </c>
      <c r="I932" s="16">
        <v>30.529166669999999</v>
      </c>
      <c r="J932" s="16">
        <v>47.77416667</v>
      </c>
      <c r="K932" s="15" t="s">
        <v>1364</v>
      </c>
    </row>
    <row r="933" spans="1:11" ht="12" hidden="1" customHeight="1">
      <c r="A933" s="15" t="s">
        <v>52</v>
      </c>
      <c r="B933" s="15" t="s">
        <v>40</v>
      </c>
      <c r="C933" s="15" t="s">
        <v>93</v>
      </c>
      <c r="D933" s="15" t="s">
        <v>40</v>
      </c>
      <c r="E933" s="16">
        <v>205364</v>
      </c>
      <c r="F933" s="15" t="s">
        <v>869</v>
      </c>
      <c r="G933" s="15" t="s">
        <v>525</v>
      </c>
      <c r="H933" s="15" t="s">
        <v>4026</v>
      </c>
      <c r="I933" s="16">
        <v>30.526098000000001</v>
      </c>
      <c r="J933" s="16">
        <v>47.790971999999996</v>
      </c>
      <c r="K933" s="15" t="s">
        <v>1364</v>
      </c>
    </row>
    <row r="934" spans="1:11" ht="12" hidden="1" customHeight="1">
      <c r="A934" s="15" t="s">
        <v>52</v>
      </c>
      <c r="B934" s="15" t="s">
        <v>40</v>
      </c>
      <c r="C934" s="15" t="s">
        <v>93</v>
      </c>
      <c r="D934" s="15" t="s">
        <v>40</v>
      </c>
      <c r="E934" s="16">
        <v>205419</v>
      </c>
      <c r="F934" s="15" t="s">
        <v>4027</v>
      </c>
      <c r="G934" s="15" t="s">
        <v>4028</v>
      </c>
      <c r="H934" s="15" t="s">
        <v>4029</v>
      </c>
      <c r="I934" s="16">
        <v>30.548888999999999</v>
      </c>
      <c r="J934" s="16">
        <v>47.783889000000002</v>
      </c>
      <c r="K934" s="15" t="s">
        <v>1364</v>
      </c>
    </row>
    <row r="935" spans="1:11" ht="12" hidden="1" customHeight="1">
      <c r="A935" s="15" t="s">
        <v>52</v>
      </c>
      <c r="B935" s="15" t="s">
        <v>40</v>
      </c>
      <c r="C935" s="15" t="s">
        <v>93</v>
      </c>
      <c r="D935" s="15" t="s">
        <v>40</v>
      </c>
      <c r="E935" s="16">
        <v>205382</v>
      </c>
      <c r="F935" s="15" t="s">
        <v>4030</v>
      </c>
      <c r="G935" s="15" t="s">
        <v>4031</v>
      </c>
      <c r="H935" s="15" t="s">
        <v>4032</v>
      </c>
      <c r="I935" s="16">
        <v>30.535</v>
      </c>
      <c r="J935" s="16">
        <v>47.799444000000001</v>
      </c>
      <c r="K935" s="15" t="s">
        <v>1364</v>
      </c>
    </row>
    <row r="936" spans="1:11" ht="12" hidden="1" customHeight="1">
      <c r="A936" s="15" t="s">
        <v>52</v>
      </c>
      <c r="B936" s="15" t="s">
        <v>40</v>
      </c>
      <c r="C936" s="15" t="s">
        <v>93</v>
      </c>
      <c r="D936" s="15" t="s">
        <v>40</v>
      </c>
      <c r="E936" s="16">
        <v>205384</v>
      </c>
      <c r="F936" s="15" t="s">
        <v>4033</v>
      </c>
      <c r="G936" s="15" t="s">
        <v>4034</v>
      </c>
      <c r="H936" s="15" t="s">
        <v>4035</v>
      </c>
      <c r="I936" s="16">
        <v>30.536389</v>
      </c>
      <c r="J936" s="16">
        <v>47.781388999999997</v>
      </c>
      <c r="K936" s="15" t="s">
        <v>1364</v>
      </c>
    </row>
    <row r="937" spans="1:11" ht="12" hidden="1" customHeight="1">
      <c r="A937" s="15" t="s">
        <v>52</v>
      </c>
      <c r="B937" s="15" t="s">
        <v>40</v>
      </c>
      <c r="C937" s="15" t="s">
        <v>93</v>
      </c>
      <c r="D937" s="15" t="s">
        <v>40</v>
      </c>
      <c r="E937" s="16">
        <v>205297</v>
      </c>
      <c r="F937" s="15" t="s">
        <v>4036</v>
      </c>
      <c r="G937" s="15" t="s">
        <v>4037</v>
      </c>
      <c r="H937" s="15" t="s">
        <v>4038</v>
      </c>
      <c r="I937" s="16">
        <v>30.498055999999998</v>
      </c>
      <c r="J937" s="16">
        <v>47.779722</v>
      </c>
      <c r="K937" s="15" t="s">
        <v>1364</v>
      </c>
    </row>
    <row r="938" spans="1:11" ht="12" hidden="1" customHeight="1">
      <c r="A938" s="15" t="s">
        <v>52</v>
      </c>
      <c r="B938" s="15" t="s">
        <v>40</v>
      </c>
      <c r="C938" s="15" t="s">
        <v>93</v>
      </c>
      <c r="D938" s="15" t="s">
        <v>40</v>
      </c>
      <c r="E938" s="16">
        <v>205282</v>
      </c>
      <c r="F938" s="15" t="s">
        <v>870</v>
      </c>
      <c r="G938" s="15" t="s">
        <v>526</v>
      </c>
      <c r="H938" s="15" t="s">
        <v>4039</v>
      </c>
      <c r="I938" s="16">
        <v>30.493333</v>
      </c>
      <c r="J938" s="16">
        <v>47.797778000000001</v>
      </c>
      <c r="K938" s="15" t="s">
        <v>1364</v>
      </c>
    </row>
    <row r="939" spans="1:11" ht="12" hidden="1" customHeight="1">
      <c r="A939" s="15" t="s">
        <v>52</v>
      </c>
      <c r="B939" s="15" t="s">
        <v>40</v>
      </c>
      <c r="C939" s="15" t="s">
        <v>93</v>
      </c>
      <c r="D939" s="15" t="s">
        <v>40</v>
      </c>
      <c r="E939" s="16">
        <v>205280</v>
      </c>
      <c r="F939" s="15" t="s">
        <v>871</v>
      </c>
      <c r="G939" s="15" t="s">
        <v>527</v>
      </c>
      <c r="H939" s="15" t="s">
        <v>4040</v>
      </c>
      <c r="I939" s="16">
        <v>30.492778000000001</v>
      </c>
      <c r="J939" s="16">
        <v>47.792777999999998</v>
      </c>
      <c r="K939" s="15" t="s">
        <v>1364</v>
      </c>
    </row>
    <row r="940" spans="1:11" ht="12" hidden="1" customHeight="1">
      <c r="A940" s="15" t="s">
        <v>52</v>
      </c>
      <c r="B940" s="15" t="s">
        <v>40</v>
      </c>
      <c r="C940" s="15" t="s">
        <v>93</v>
      </c>
      <c r="D940" s="15" t="s">
        <v>40</v>
      </c>
      <c r="E940" s="16">
        <v>205029</v>
      </c>
      <c r="F940" s="15" t="s">
        <v>872</v>
      </c>
      <c r="G940" s="15" t="s">
        <v>528</v>
      </c>
      <c r="H940" s="15" t="s">
        <v>4041</v>
      </c>
      <c r="I940" s="16">
        <v>30.463056000000002</v>
      </c>
      <c r="J940" s="16">
        <v>47.808889000000001</v>
      </c>
      <c r="K940" s="15" t="s">
        <v>1364</v>
      </c>
    </row>
    <row r="941" spans="1:11" ht="12" hidden="1" customHeight="1">
      <c r="A941" s="15" t="s">
        <v>52</v>
      </c>
      <c r="B941" s="15" t="s">
        <v>40</v>
      </c>
      <c r="C941" s="15" t="s">
        <v>93</v>
      </c>
      <c r="D941" s="15" t="s">
        <v>40</v>
      </c>
      <c r="E941" s="16">
        <v>205302</v>
      </c>
      <c r="F941" s="15" t="s">
        <v>4042</v>
      </c>
      <c r="G941" s="15" t="s">
        <v>4043</v>
      </c>
      <c r="H941" s="15" t="s">
        <v>4044</v>
      </c>
      <c r="I941" s="16">
        <v>30.499721999999998</v>
      </c>
      <c r="J941" s="16">
        <v>47.810555999999998</v>
      </c>
      <c r="K941" s="15" t="s">
        <v>1364</v>
      </c>
    </row>
    <row r="942" spans="1:11" ht="12" hidden="1" customHeight="1">
      <c r="A942" s="15" t="s">
        <v>52</v>
      </c>
      <c r="B942" s="15" t="s">
        <v>40</v>
      </c>
      <c r="C942" s="15" t="s">
        <v>93</v>
      </c>
      <c r="D942" s="15" t="s">
        <v>40</v>
      </c>
      <c r="E942" s="16">
        <v>205314</v>
      </c>
      <c r="F942" s="15" t="s">
        <v>4045</v>
      </c>
      <c r="G942" s="15" t="s">
        <v>4046</v>
      </c>
      <c r="H942" s="15" t="s">
        <v>4047</v>
      </c>
      <c r="I942" s="16">
        <v>30.503333000000001</v>
      </c>
      <c r="J942" s="16">
        <v>47.841110999999998</v>
      </c>
      <c r="K942" s="15" t="s">
        <v>1364</v>
      </c>
    </row>
    <row r="943" spans="1:11" ht="12" hidden="1" customHeight="1">
      <c r="A943" s="15" t="s">
        <v>52</v>
      </c>
      <c r="B943" s="15" t="s">
        <v>40</v>
      </c>
      <c r="C943" s="15" t="s">
        <v>93</v>
      </c>
      <c r="D943" s="15" t="s">
        <v>40</v>
      </c>
      <c r="E943" s="16">
        <v>205299</v>
      </c>
      <c r="F943" s="15" t="s">
        <v>4048</v>
      </c>
      <c r="G943" s="15" t="s">
        <v>4049</v>
      </c>
      <c r="H943" s="15" t="s">
        <v>4050</v>
      </c>
      <c r="I943" s="16">
        <v>30.5977</v>
      </c>
      <c r="J943" s="16">
        <v>47.752200000000002</v>
      </c>
      <c r="K943" s="15" t="s">
        <v>1364</v>
      </c>
    </row>
    <row r="944" spans="1:11" ht="12" hidden="1" customHeight="1">
      <c r="A944" s="15" t="s">
        <v>52</v>
      </c>
      <c r="B944" s="15" t="s">
        <v>40</v>
      </c>
      <c r="C944" s="15" t="s">
        <v>93</v>
      </c>
      <c r="D944" s="15" t="s">
        <v>40</v>
      </c>
      <c r="E944" s="16">
        <v>205367</v>
      </c>
      <c r="F944" s="15" t="s">
        <v>873</v>
      </c>
      <c r="G944" s="15" t="s">
        <v>529</v>
      </c>
      <c r="H944" s="15" t="s">
        <v>4051</v>
      </c>
      <c r="I944" s="16">
        <v>30.527778000000001</v>
      </c>
      <c r="J944" s="16">
        <v>47.814722000000003</v>
      </c>
      <c r="K944" s="15" t="s">
        <v>1364</v>
      </c>
    </row>
    <row r="945" spans="1:11" ht="12" hidden="1" customHeight="1">
      <c r="A945" s="15" t="s">
        <v>52</v>
      </c>
      <c r="B945" s="15" t="s">
        <v>40</v>
      </c>
      <c r="C945" s="15" t="s">
        <v>93</v>
      </c>
      <c r="D945" s="15" t="s">
        <v>40</v>
      </c>
      <c r="E945" s="16">
        <v>205278</v>
      </c>
      <c r="F945" s="15" t="s">
        <v>4052</v>
      </c>
      <c r="G945" s="15" t="s">
        <v>4053</v>
      </c>
      <c r="H945" s="15" t="s">
        <v>4054</v>
      </c>
      <c r="I945" s="16">
        <v>30.491667</v>
      </c>
      <c r="J945" s="16">
        <v>47.830556000000001</v>
      </c>
      <c r="K945" s="15" t="s">
        <v>1364</v>
      </c>
    </row>
    <row r="946" spans="1:11" ht="12" hidden="1" customHeight="1">
      <c r="A946" s="15" t="s">
        <v>52</v>
      </c>
      <c r="B946" s="15" t="s">
        <v>40</v>
      </c>
      <c r="C946" s="15" t="s">
        <v>93</v>
      </c>
      <c r="D946" s="15" t="s">
        <v>40</v>
      </c>
      <c r="E946" s="16">
        <v>205840</v>
      </c>
      <c r="F946" s="15" t="s">
        <v>4055</v>
      </c>
      <c r="G946" s="15" t="s">
        <v>4056</v>
      </c>
      <c r="H946" s="15" t="s">
        <v>4057</v>
      </c>
      <c r="I946" s="16">
        <v>30.482222220000001</v>
      </c>
      <c r="J946" s="16">
        <v>47.785277780000001</v>
      </c>
      <c r="K946" s="15" t="s">
        <v>1364</v>
      </c>
    </row>
    <row r="947" spans="1:11" ht="12" hidden="1" customHeight="1">
      <c r="A947" s="15" t="s">
        <v>52</v>
      </c>
      <c r="B947" s="15" t="s">
        <v>40</v>
      </c>
      <c r="C947" s="15" t="s">
        <v>93</v>
      </c>
      <c r="D947" s="15" t="s">
        <v>40</v>
      </c>
      <c r="E947" s="16">
        <v>205945</v>
      </c>
      <c r="F947" s="15" t="s">
        <v>4058</v>
      </c>
      <c r="G947" s="15" t="s">
        <v>4059</v>
      </c>
      <c r="H947" s="15" t="s">
        <v>4060</v>
      </c>
      <c r="I947" s="16">
        <v>30.482700000000001</v>
      </c>
      <c r="J947" s="16">
        <v>47.822499999999998</v>
      </c>
      <c r="K947" s="15" t="s">
        <v>1364</v>
      </c>
    </row>
    <row r="948" spans="1:11" ht="12" hidden="1" customHeight="1">
      <c r="A948" s="15" t="s">
        <v>52</v>
      </c>
      <c r="B948" s="15" t="s">
        <v>40</v>
      </c>
      <c r="C948" s="15" t="s">
        <v>93</v>
      </c>
      <c r="D948" s="15" t="s">
        <v>40</v>
      </c>
      <c r="E948" s="16">
        <v>205953</v>
      </c>
      <c r="F948" s="15" t="s">
        <v>874</v>
      </c>
      <c r="G948" s="15" t="s">
        <v>530</v>
      </c>
      <c r="H948" s="15" t="s">
        <v>4061</v>
      </c>
      <c r="I948" s="16">
        <v>30.4742</v>
      </c>
      <c r="J948" s="16">
        <v>47.802300000000002</v>
      </c>
      <c r="K948" s="15" t="s">
        <v>1364</v>
      </c>
    </row>
    <row r="949" spans="1:11" ht="12" hidden="1" customHeight="1">
      <c r="A949" s="15" t="s">
        <v>52</v>
      </c>
      <c r="B949" s="15" t="s">
        <v>40</v>
      </c>
      <c r="C949" s="15" t="s">
        <v>93</v>
      </c>
      <c r="D949" s="15" t="s">
        <v>40</v>
      </c>
      <c r="E949" s="16">
        <v>205837</v>
      </c>
      <c r="F949" s="15" t="s">
        <v>4062</v>
      </c>
      <c r="G949" s="15" t="s">
        <v>4063</v>
      </c>
      <c r="H949" s="15" t="s">
        <v>4064</v>
      </c>
      <c r="I949" s="16">
        <v>30.475277779999999</v>
      </c>
      <c r="J949" s="16">
        <v>47.820555560000003</v>
      </c>
      <c r="K949" s="15" t="s">
        <v>1364</v>
      </c>
    </row>
    <row r="950" spans="1:11" ht="12" hidden="1" customHeight="1">
      <c r="A950" s="15" t="s">
        <v>52</v>
      </c>
      <c r="B950" s="15" t="s">
        <v>40</v>
      </c>
      <c r="C950" s="15" t="s">
        <v>93</v>
      </c>
      <c r="D950" s="15" t="s">
        <v>40</v>
      </c>
      <c r="E950" s="16">
        <v>205895</v>
      </c>
      <c r="F950" s="15" t="s">
        <v>4065</v>
      </c>
      <c r="G950" s="15" t="s">
        <v>4066</v>
      </c>
      <c r="H950" s="15" t="s">
        <v>4067</v>
      </c>
      <c r="I950" s="16">
        <v>30.477789000000001</v>
      </c>
      <c r="J950" s="16">
        <v>47.817383999999997</v>
      </c>
      <c r="K950" s="15" t="s">
        <v>1364</v>
      </c>
    </row>
    <row r="951" spans="1:11" ht="12" hidden="1" customHeight="1">
      <c r="A951" s="15" t="s">
        <v>52</v>
      </c>
      <c r="B951" s="15" t="s">
        <v>40</v>
      </c>
      <c r="C951" s="15" t="s">
        <v>93</v>
      </c>
      <c r="D951" s="15" t="s">
        <v>40</v>
      </c>
      <c r="E951" s="16">
        <v>205288</v>
      </c>
      <c r="F951" s="15" t="s">
        <v>875</v>
      </c>
      <c r="G951" s="15" t="s">
        <v>531</v>
      </c>
      <c r="H951" s="15" t="s">
        <v>4068</v>
      </c>
      <c r="I951" s="16">
        <v>30.495418000000001</v>
      </c>
      <c r="J951" s="16">
        <v>47.800798</v>
      </c>
      <c r="K951" s="15" t="s">
        <v>1364</v>
      </c>
    </row>
    <row r="952" spans="1:11" ht="12" hidden="1" customHeight="1">
      <c r="A952" s="15" t="s">
        <v>52</v>
      </c>
      <c r="B952" s="15" t="s">
        <v>40</v>
      </c>
      <c r="C952" s="15" t="s">
        <v>93</v>
      </c>
      <c r="D952" s="15" t="s">
        <v>40</v>
      </c>
      <c r="E952" s="16">
        <v>205791</v>
      </c>
      <c r="F952" s="15" t="s">
        <v>4069</v>
      </c>
      <c r="G952" s="15" t="s">
        <v>4070</v>
      </c>
      <c r="H952" s="15" t="s">
        <v>4071</v>
      </c>
      <c r="I952" s="16">
        <v>30.524999999999999</v>
      </c>
      <c r="J952" s="16">
        <v>47.777700000000003</v>
      </c>
      <c r="K952" s="15" t="s">
        <v>1364</v>
      </c>
    </row>
    <row r="953" spans="1:11" ht="12" hidden="1" customHeight="1">
      <c r="A953" s="15" t="s">
        <v>52</v>
      </c>
      <c r="B953" s="15" t="s">
        <v>40</v>
      </c>
      <c r="C953" s="15" t="s">
        <v>93</v>
      </c>
      <c r="D953" s="15" t="s">
        <v>40</v>
      </c>
      <c r="E953" s="16">
        <v>205849</v>
      </c>
      <c r="F953" s="15" t="s">
        <v>4072</v>
      </c>
      <c r="G953" s="15" t="s">
        <v>4073</v>
      </c>
      <c r="H953" s="15" t="s">
        <v>4074</v>
      </c>
      <c r="I953" s="16">
        <v>30.503611110000001</v>
      </c>
      <c r="J953" s="16">
        <v>47.797777779999997</v>
      </c>
      <c r="K953" s="15" t="s">
        <v>1364</v>
      </c>
    </row>
    <row r="954" spans="1:11" ht="12" hidden="1" customHeight="1">
      <c r="A954" s="15" t="s">
        <v>52</v>
      </c>
      <c r="B954" s="15" t="s">
        <v>40</v>
      </c>
      <c r="C954" s="15" t="s">
        <v>93</v>
      </c>
      <c r="D954" s="15" t="s">
        <v>40</v>
      </c>
      <c r="E954" s="16">
        <v>205790</v>
      </c>
      <c r="F954" s="15" t="s">
        <v>4075</v>
      </c>
      <c r="G954" s="15" t="s">
        <v>4076</v>
      </c>
      <c r="H954" s="15" t="s">
        <v>4077</v>
      </c>
      <c r="I954" s="16">
        <v>30.493600000000001</v>
      </c>
      <c r="J954" s="16">
        <v>47.787999999999997</v>
      </c>
      <c r="K954" s="15" t="s">
        <v>1364</v>
      </c>
    </row>
    <row r="955" spans="1:11" ht="12" hidden="1" customHeight="1">
      <c r="A955" s="15" t="s">
        <v>52</v>
      </c>
      <c r="B955" s="15" t="s">
        <v>40</v>
      </c>
      <c r="C955" s="15" t="s">
        <v>93</v>
      </c>
      <c r="D955" s="15" t="s">
        <v>40</v>
      </c>
      <c r="E955" s="16">
        <v>205851</v>
      </c>
      <c r="F955" s="15" t="s">
        <v>4078</v>
      </c>
      <c r="G955" s="15" t="s">
        <v>4079</v>
      </c>
      <c r="H955" s="15" t="s">
        <v>4080</v>
      </c>
      <c r="I955" s="16">
        <v>30.46055556</v>
      </c>
      <c r="J955" s="16">
        <v>47.805277779999997</v>
      </c>
      <c r="K955" s="15" t="s">
        <v>1364</v>
      </c>
    </row>
    <row r="956" spans="1:11" ht="12" hidden="1" customHeight="1">
      <c r="A956" s="15" t="s">
        <v>52</v>
      </c>
      <c r="B956" s="15" t="s">
        <v>40</v>
      </c>
      <c r="C956" s="15" t="s">
        <v>93</v>
      </c>
      <c r="D956" s="15" t="s">
        <v>40</v>
      </c>
      <c r="E956" s="16">
        <v>205340</v>
      </c>
      <c r="F956" s="15" t="s">
        <v>876</v>
      </c>
      <c r="G956" s="15" t="s">
        <v>532</v>
      </c>
      <c r="H956" s="15" t="s">
        <v>4081</v>
      </c>
      <c r="I956" s="16">
        <v>30.513055999999999</v>
      </c>
      <c r="J956" s="16">
        <v>47.845556000000002</v>
      </c>
      <c r="K956" s="15" t="s">
        <v>1364</v>
      </c>
    </row>
    <row r="957" spans="1:11" ht="12" hidden="1" customHeight="1">
      <c r="A957" s="15" t="s">
        <v>52</v>
      </c>
      <c r="B957" s="15" t="s">
        <v>40</v>
      </c>
      <c r="C957" s="15" t="s">
        <v>93</v>
      </c>
      <c r="D957" s="15" t="s">
        <v>40</v>
      </c>
      <c r="E957" s="16">
        <v>205801</v>
      </c>
      <c r="F957" s="15" t="s">
        <v>4082</v>
      </c>
      <c r="G957" s="15" t="s">
        <v>4083</v>
      </c>
      <c r="H957" s="15" t="s">
        <v>4084</v>
      </c>
      <c r="I957" s="16">
        <v>30.5489</v>
      </c>
      <c r="J957" s="16">
        <v>47.758200000000002</v>
      </c>
      <c r="K957" s="15" t="s">
        <v>1364</v>
      </c>
    </row>
    <row r="958" spans="1:11" ht="12" hidden="1" customHeight="1">
      <c r="A958" s="15" t="s">
        <v>52</v>
      </c>
      <c r="B958" s="15" t="s">
        <v>40</v>
      </c>
      <c r="C958" s="15" t="s">
        <v>93</v>
      </c>
      <c r="D958" s="15" t="s">
        <v>40</v>
      </c>
      <c r="E958" s="16">
        <v>205964</v>
      </c>
      <c r="F958" s="15" t="s">
        <v>877</v>
      </c>
      <c r="G958" s="15" t="s">
        <v>533</v>
      </c>
      <c r="H958" s="15" t="s">
        <v>4085</v>
      </c>
      <c r="I958" s="16">
        <v>30.507899999999999</v>
      </c>
      <c r="J958" s="16">
        <v>47.799100000000003</v>
      </c>
      <c r="K958" s="15" t="s">
        <v>1364</v>
      </c>
    </row>
    <row r="959" spans="1:11" ht="12" hidden="1" customHeight="1">
      <c r="A959" s="15" t="s">
        <v>52</v>
      </c>
      <c r="B959" s="15" t="s">
        <v>40</v>
      </c>
      <c r="C959" s="15" t="s">
        <v>93</v>
      </c>
      <c r="D959" s="15" t="s">
        <v>40</v>
      </c>
      <c r="E959" s="16">
        <v>200184</v>
      </c>
      <c r="F959" s="15" t="s">
        <v>4086</v>
      </c>
      <c r="G959" s="15" t="s">
        <v>4087</v>
      </c>
      <c r="H959" s="15" t="s">
        <v>4088</v>
      </c>
      <c r="I959" s="16">
        <v>30.56</v>
      </c>
      <c r="J959" s="16">
        <v>47.76</v>
      </c>
      <c r="K959" s="15" t="s">
        <v>1364</v>
      </c>
    </row>
    <row r="960" spans="1:11" ht="12" hidden="1" customHeight="1">
      <c r="A960" s="15" t="s">
        <v>52</v>
      </c>
      <c r="B960" s="15" t="s">
        <v>40</v>
      </c>
      <c r="C960" s="15" t="s">
        <v>93</v>
      </c>
      <c r="D960" s="15" t="s">
        <v>40</v>
      </c>
      <c r="E960" s="16">
        <v>205321</v>
      </c>
      <c r="F960" s="15" t="s">
        <v>4089</v>
      </c>
      <c r="G960" s="15" t="s">
        <v>4090</v>
      </c>
      <c r="H960" s="15" t="s">
        <v>4091</v>
      </c>
      <c r="I960" s="16">
        <v>30.505278000000001</v>
      </c>
      <c r="J960" s="16">
        <v>47.803055999999998</v>
      </c>
      <c r="K960" s="15" t="s">
        <v>1364</v>
      </c>
    </row>
    <row r="961" spans="1:11" ht="12" hidden="1" customHeight="1">
      <c r="A961" s="15" t="s">
        <v>52</v>
      </c>
      <c r="B961" s="15" t="s">
        <v>40</v>
      </c>
      <c r="C961" s="15" t="s">
        <v>93</v>
      </c>
      <c r="D961" s="15" t="s">
        <v>40</v>
      </c>
      <c r="E961" s="16">
        <v>205838</v>
      </c>
      <c r="F961" s="15" t="s">
        <v>878</v>
      </c>
      <c r="G961" s="15" t="s">
        <v>534</v>
      </c>
      <c r="H961" s="15" t="s">
        <v>4092</v>
      </c>
      <c r="I961" s="16">
        <v>30.500277780000001</v>
      </c>
      <c r="J961" s="16">
        <v>47.843055560000003</v>
      </c>
      <c r="K961" s="15" t="s">
        <v>1364</v>
      </c>
    </row>
    <row r="962" spans="1:11" ht="12" hidden="1" customHeight="1">
      <c r="A962" s="15" t="s">
        <v>52</v>
      </c>
      <c r="B962" s="15" t="s">
        <v>40</v>
      </c>
      <c r="C962" s="15" t="s">
        <v>93</v>
      </c>
      <c r="D962" s="15" t="s">
        <v>40</v>
      </c>
      <c r="E962" s="16">
        <v>205319</v>
      </c>
      <c r="F962" s="15" t="s">
        <v>4093</v>
      </c>
      <c r="G962" s="15" t="s">
        <v>4094</v>
      </c>
      <c r="H962" s="15" t="s">
        <v>4095</v>
      </c>
      <c r="I962" s="16">
        <v>30.504999999999999</v>
      </c>
      <c r="J962" s="16">
        <v>47.850555999999997</v>
      </c>
      <c r="K962" s="15" t="s">
        <v>1364</v>
      </c>
    </row>
    <row r="963" spans="1:11" ht="12" hidden="1" customHeight="1">
      <c r="A963" s="15" t="s">
        <v>52</v>
      </c>
      <c r="B963" s="15" t="s">
        <v>40</v>
      </c>
      <c r="C963" s="15" t="s">
        <v>93</v>
      </c>
      <c r="D963" s="15" t="s">
        <v>40</v>
      </c>
      <c r="E963" s="16">
        <v>205947</v>
      </c>
      <c r="F963" s="15" t="s">
        <v>4096</v>
      </c>
      <c r="G963" s="15" t="s">
        <v>4097</v>
      </c>
      <c r="H963" s="15" t="s">
        <v>4098</v>
      </c>
      <c r="I963" s="16">
        <v>30.448499999999999</v>
      </c>
      <c r="J963" s="16">
        <v>47.801200000000001</v>
      </c>
      <c r="K963" s="15" t="s">
        <v>1364</v>
      </c>
    </row>
    <row r="964" spans="1:11" ht="12" hidden="1" customHeight="1">
      <c r="A964" s="15" t="s">
        <v>52</v>
      </c>
      <c r="B964" s="15" t="s">
        <v>40</v>
      </c>
      <c r="C964" s="15" t="s">
        <v>93</v>
      </c>
      <c r="D964" s="15" t="s">
        <v>40</v>
      </c>
      <c r="E964" s="16">
        <v>205317</v>
      </c>
      <c r="F964" s="15" t="s">
        <v>4099</v>
      </c>
      <c r="G964" s="15" t="s">
        <v>4100</v>
      </c>
      <c r="H964" s="15" t="s">
        <v>4101</v>
      </c>
      <c r="I964" s="16">
        <v>30.503889000000001</v>
      </c>
      <c r="J964" s="16">
        <v>47.804200000000002</v>
      </c>
      <c r="K964" s="15" t="s">
        <v>1364</v>
      </c>
    </row>
    <row r="965" spans="1:11" ht="12" hidden="1" customHeight="1">
      <c r="A965" s="15" t="s">
        <v>52</v>
      </c>
      <c r="B965" s="15" t="s">
        <v>40</v>
      </c>
      <c r="C965" s="15" t="s">
        <v>93</v>
      </c>
      <c r="D965" s="15" t="s">
        <v>40</v>
      </c>
      <c r="E965" s="16">
        <v>205458</v>
      </c>
      <c r="F965" s="15" t="s">
        <v>4102</v>
      </c>
      <c r="G965" s="15" t="s">
        <v>4103</v>
      </c>
      <c r="H965" s="15" t="s">
        <v>4104</v>
      </c>
      <c r="I965" s="16">
        <v>30.574324000000001</v>
      </c>
      <c r="J965" s="16">
        <v>47.768613999999999</v>
      </c>
      <c r="K965" s="15" t="s">
        <v>1364</v>
      </c>
    </row>
    <row r="966" spans="1:11" ht="12" hidden="1" customHeight="1">
      <c r="A966" s="15" t="s">
        <v>52</v>
      </c>
      <c r="B966" s="15" t="s">
        <v>40</v>
      </c>
      <c r="C966" s="15" t="s">
        <v>93</v>
      </c>
      <c r="D966" s="15" t="s">
        <v>40</v>
      </c>
      <c r="E966" s="16">
        <v>205327</v>
      </c>
      <c r="F966" s="15" t="s">
        <v>4105</v>
      </c>
      <c r="G966" s="15" t="s">
        <v>4106</v>
      </c>
      <c r="H966" s="15" t="s">
        <v>4107</v>
      </c>
      <c r="I966" s="16">
        <v>30.508056</v>
      </c>
      <c r="J966" s="16">
        <v>47.805278000000001</v>
      </c>
      <c r="K966" s="15" t="s">
        <v>1364</v>
      </c>
    </row>
    <row r="967" spans="1:11" ht="12" hidden="1" customHeight="1">
      <c r="A967" s="15" t="s">
        <v>52</v>
      </c>
      <c r="B967" s="15" t="s">
        <v>40</v>
      </c>
      <c r="C967" s="15" t="s">
        <v>93</v>
      </c>
      <c r="D967" s="15" t="s">
        <v>40</v>
      </c>
      <c r="E967" s="16">
        <v>205325</v>
      </c>
      <c r="F967" s="15" t="s">
        <v>4108</v>
      </c>
      <c r="G967" s="15" t="s">
        <v>4109</v>
      </c>
      <c r="H967" s="15" t="s">
        <v>4110</v>
      </c>
      <c r="I967" s="16">
        <v>30.5075</v>
      </c>
      <c r="J967" s="16">
        <v>47.796944000000003</v>
      </c>
      <c r="K967" s="15" t="s">
        <v>1364</v>
      </c>
    </row>
    <row r="968" spans="1:11" ht="12" hidden="1" customHeight="1">
      <c r="A968" s="15" t="s">
        <v>52</v>
      </c>
      <c r="B968" s="15" t="s">
        <v>40</v>
      </c>
      <c r="C968" s="15" t="s">
        <v>93</v>
      </c>
      <c r="D968" s="15" t="s">
        <v>40</v>
      </c>
      <c r="E968" s="16">
        <v>205948</v>
      </c>
      <c r="F968" s="15" t="s">
        <v>4111</v>
      </c>
      <c r="G968" s="15" t="s">
        <v>4112</v>
      </c>
      <c r="H968" s="15" t="s">
        <v>4113</v>
      </c>
      <c r="I968" s="16">
        <v>30.476400000000002</v>
      </c>
      <c r="J968" s="16">
        <v>47.838299999999997</v>
      </c>
      <c r="K968" s="15" t="s">
        <v>1364</v>
      </c>
    </row>
    <row r="969" spans="1:11" ht="12" hidden="1" customHeight="1">
      <c r="A969" s="15" t="s">
        <v>52</v>
      </c>
      <c r="B969" s="15" t="s">
        <v>40</v>
      </c>
      <c r="C969" s="15" t="s">
        <v>99</v>
      </c>
      <c r="D969" s="15" t="s">
        <v>2096</v>
      </c>
      <c r="E969" s="16">
        <v>205637</v>
      </c>
      <c r="F969" s="15" t="s">
        <v>4114</v>
      </c>
      <c r="G969" s="15" t="s">
        <v>4115</v>
      </c>
      <c r="H969" s="15" t="s">
        <v>4116</v>
      </c>
      <c r="I969" s="16">
        <v>30.978055999999999</v>
      </c>
      <c r="J969" s="16">
        <v>47.325277999999997</v>
      </c>
      <c r="K969" s="15" t="s">
        <v>1364</v>
      </c>
    </row>
    <row r="970" spans="1:11" ht="12" hidden="1" customHeight="1">
      <c r="A970" s="15" t="s">
        <v>52</v>
      </c>
      <c r="B970" s="15" t="s">
        <v>40</v>
      </c>
      <c r="C970" s="15" t="s">
        <v>99</v>
      </c>
      <c r="D970" s="15" t="s">
        <v>2096</v>
      </c>
      <c r="E970" s="16">
        <v>200145</v>
      </c>
      <c r="F970" s="15" t="s">
        <v>879</v>
      </c>
      <c r="G970" s="15" t="s">
        <v>489</v>
      </c>
      <c r="H970" s="15" t="s">
        <v>4117</v>
      </c>
      <c r="I970" s="16">
        <v>30.934699999999999</v>
      </c>
      <c r="J970" s="16">
        <v>47.259099999999997</v>
      </c>
      <c r="K970" s="15" t="s">
        <v>1364</v>
      </c>
    </row>
    <row r="971" spans="1:11" ht="12" hidden="1" customHeight="1">
      <c r="A971" s="15" t="s">
        <v>52</v>
      </c>
      <c r="B971" s="15" t="s">
        <v>40</v>
      </c>
      <c r="C971" s="15" t="s">
        <v>99</v>
      </c>
      <c r="D971" s="15" t="s">
        <v>2096</v>
      </c>
      <c r="E971" s="16">
        <v>205645</v>
      </c>
      <c r="F971" s="15" t="s">
        <v>4118</v>
      </c>
      <c r="G971" s="15" t="s">
        <v>4119</v>
      </c>
      <c r="H971" s="15" t="s">
        <v>4116</v>
      </c>
      <c r="I971" s="16">
        <v>30.985833</v>
      </c>
      <c r="J971" s="16">
        <v>47.347222000000002</v>
      </c>
      <c r="K971" s="15" t="s">
        <v>1364</v>
      </c>
    </row>
    <row r="972" spans="1:11" ht="12" hidden="1" customHeight="1">
      <c r="A972" s="15" t="s">
        <v>52</v>
      </c>
      <c r="B972" s="15" t="s">
        <v>40</v>
      </c>
      <c r="C972" s="15" t="s">
        <v>99</v>
      </c>
      <c r="D972" s="15" t="s">
        <v>2096</v>
      </c>
      <c r="E972" s="16">
        <v>200283</v>
      </c>
      <c r="F972" s="15" t="s">
        <v>4120</v>
      </c>
      <c r="G972" s="15" t="s">
        <v>4121</v>
      </c>
      <c r="H972" s="15" t="s">
        <v>4116</v>
      </c>
      <c r="I972" s="16">
        <v>31</v>
      </c>
      <c r="J972" s="16">
        <v>47.26</v>
      </c>
      <c r="K972" s="15" t="s">
        <v>1364</v>
      </c>
    </row>
    <row r="973" spans="1:11" ht="12" hidden="1" customHeight="1">
      <c r="A973" s="15" t="s">
        <v>52</v>
      </c>
      <c r="B973" s="15" t="s">
        <v>40</v>
      </c>
      <c r="C973" s="15" t="s">
        <v>102</v>
      </c>
      <c r="D973" s="15" t="s">
        <v>2106</v>
      </c>
      <c r="E973" s="16">
        <v>205961</v>
      </c>
      <c r="F973" s="15" t="s">
        <v>880</v>
      </c>
      <c r="G973" s="15" t="s">
        <v>490</v>
      </c>
      <c r="H973" s="15" t="s">
        <v>4122</v>
      </c>
      <c r="I973" s="16">
        <v>31.1462</v>
      </c>
      <c r="J973" s="16">
        <v>47.433199999999999</v>
      </c>
      <c r="K973" s="15" t="s">
        <v>1364</v>
      </c>
    </row>
    <row r="974" spans="1:11" ht="12" hidden="1" customHeight="1">
      <c r="A974" s="15" t="s">
        <v>52</v>
      </c>
      <c r="B974" s="15" t="s">
        <v>40</v>
      </c>
      <c r="C974" s="15" t="s">
        <v>102</v>
      </c>
      <c r="D974" s="15" t="s">
        <v>2106</v>
      </c>
      <c r="E974" s="16">
        <v>205674</v>
      </c>
      <c r="F974" s="15" t="s">
        <v>881</v>
      </c>
      <c r="G974" s="15" t="s">
        <v>491</v>
      </c>
      <c r="H974" s="15" t="s">
        <v>4123</v>
      </c>
      <c r="I974" s="16">
        <v>30.89</v>
      </c>
      <c r="J974" s="16">
        <v>47.52</v>
      </c>
      <c r="K974" s="15" t="s">
        <v>1364</v>
      </c>
    </row>
    <row r="975" spans="1:11" ht="12" hidden="1" customHeight="1">
      <c r="A975" s="15" t="s">
        <v>52</v>
      </c>
      <c r="B975" s="15" t="s">
        <v>40</v>
      </c>
      <c r="C975" s="15" t="s">
        <v>102</v>
      </c>
      <c r="D975" s="15" t="s">
        <v>2106</v>
      </c>
      <c r="E975" s="16">
        <v>205544</v>
      </c>
      <c r="F975" s="15" t="s">
        <v>4124</v>
      </c>
      <c r="G975" s="15" t="s">
        <v>4125</v>
      </c>
      <c r="H975" s="15" t="s">
        <v>4126</v>
      </c>
      <c r="I975" s="16">
        <v>30.846299999999999</v>
      </c>
      <c r="J975" s="16">
        <v>47.542299999999997</v>
      </c>
      <c r="K975" s="15" t="s">
        <v>1364</v>
      </c>
    </row>
    <row r="976" spans="1:11" ht="12" hidden="1" customHeight="1">
      <c r="A976" s="15" t="s">
        <v>52</v>
      </c>
      <c r="B976" s="15" t="s">
        <v>40</v>
      </c>
      <c r="C976" s="15" t="s">
        <v>102</v>
      </c>
      <c r="D976" s="15" t="s">
        <v>2106</v>
      </c>
      <c r="E976" s="16">
        <v>200157</v>
      </c>
      <c r="F976" s="15" t="s">
        <v>4127</v>
      </c>
      <c r="G976" s="15" t="s">
        <v>4128</v>
      </c>
      <c r="H976" s="15" t="s">
        <v>4129</v>
      </c>
      <c r="I976" s="16">
        <v>30.79</v>
      </c>
      <c r="J976" s="16">
        <v>47.57</v>
      </c>
      <c r="K976" s="15" t="s">
        <v>1364</v>
      </c>
    </row>
    <row r="977" spans="1:11" ht="12" hidden="1" customHeight="1">
      <c r="A977" s="15" t="s">
        <v>52</v>
      </c>
      <c r="B977" s="15" t="s">
        <v>40</v>
      </c>
      <c r="C977" s="15" t="s">
        <v>102</v>
      </c>
      <c r="D977" s="15" t="s">
        <v>2106</v>
      </c>
      <c r="E977" s="16">
        <v>205675</v>
      </c>
      <c r="F977" s="15" t="s">
        <v>882</v>
      </c>
      <c r="G977" s="15" t="s">
        <v>492</v>
      </c>
      <c r="H977" s="15" t="s">
        <v>4130</v>
      </c>
      <c r="I977" s="16">
        <v>31.023333000000001</v>
      </c>
      <c r="J977" s="16">
        <v>47.428888999999998</v>
      </c>
      <c r="K977" s="15" t="s">
        <v>1364</v>
      </c>
    </row>
    <row r="978" spans="1:11" ht="12" hidden="1" customHeight="1">
      <c r="A978" s="15" t="s">
        <v>52</v>
      </c>
      <c r="B978" s="15" t="s">
        <v>40</v>
      </c>
      <c r="C978" s="15" t="s">
        <v>105</v>
      </c>
      <c r="D978" s="15" t="s">
        <v>103</v>
      </c>
      <c r="E978" s="16">
        <v>205937</v>
      </c>
      <c r="F978" s="15" t="s">
        <v>4131</v>
      </c>
      <c r="G978" s="15" t="s">
        <v>4132</v>
      </c>
      <c r="H978" s="15" t="s">
        <v>4133</v>
      </c>
      <c r="I978" s="16">
        <v>30.635200000000001</v>
      </c>
      <c r="J978" s="16">
        <v>47.773899999999998</v>
      </c>
      <c r="K978" s="15" t="s">
        <v>1364</v>
      </c>
    </row>
    <row r="979" spans="1:11" ht="12" hidden="1" customHeight="1">
      <c r="A979" s="15" t="s">
        <v>52</v>
      </c>
      <c r="B979" s="15" t="s">
        <v>40</v>
      </c>
      <c r="C979" s="15" t="s">
        <v>105</v>
      </c>
      <c r="D979" s="15" t="s">
        <v>103</v>
      </c>
      <c r="E979" s="16">
        <v>205864</v>
      </c>
      <c r="F979" s="15" t="s">
        <v>883</v>
      </c>
      <c r="G979" s="15" t="s">
        <v>535</v>
      </c>
      <c r="H979" s="15" t="s">
        <v>4134</v>
      </c>
      <c r="I979" s="16">
        <v>30.588333330000001</v>
      </c>
      <c r="J979" s="16">
        <v>47.793888889999998</v>
      </c>
      <c r="K979" s="15" t="s">
        <v>1364</v>
      </c>
    </row>
    <row r="980" spans="1:11" ht="12" hidden="1" customHeight="1">
      <c r="A980" s="15" t="s">
        <v>52</v>
      </c>
      <c r="B980" s="15" t="s">
        <v>40</v>
      </c>
      <c r="C980" s="15" t="s">
        <v>105</v>
      </c>
      <c r="D980" s="15" t="s">
        <v>103</v>
      </c>
      <c r="E980" s="16">
        <v>205873</v>
      </c>
      <c r="F980" s="15" t="s">
        <v>4135</v>
      </c>
      <c r="G980" s="15" t="s">
        <v>4136</v>
      </c>
      <c r="H980" s="15" t="s">
        <v>4137</v>
      </c>
      <c r="I980" s="16">
        <v>30.818034999999998</v>
      </c>
      <c r="J980" s="16">
        <v>47.602618999999997</v>
      </c>
      <c r="K980" s="15" t="s">
        <v>1364</v>
      </c>
    </row>
    <row r="981" spans="1:11" ht="12" hidden="1" customHeight="1">
      <c r="A981" s="15" t="s">
        <v>52</v>
      </c>
      <c r="B981" s="15" t="s">
        <v>40</v>
      </c>
      <c r="C981" s="15" t="s">
        <v>105</v>
      </c>
      <c r="D981" s="15" t="s">
        <v>103</v>
      </c>
      <c r="E981" s="16">
        <v>205933</v>
      </c>
      <c r="F981" s="15" t="s">
        <v>4138</v>
      </c>
      <c r="G981" s="15" t="s">
        <v>4139</v>
      </c>
      <c r="H981" s="15" t="s">
        <v>4140</v>
      </c>
      <c r="I981" s="16">
        <v>30.51</v>
      </c>
      <c r="J981" s="16">
        <v>47.85</v>
      </c>
      <c r="K981" s="15" t="s">
        <v>1364</v>
      </c>
    </row>
    <row r="982" spans="1:11" ht="12" hidden="1" customHeight="1">
      <c r="A982" s="15" t="s">
        <v>52</v>
      </c>
      <c r="B982" s="15" t="s">
        <v>40</v>
      </c>
      <c r="C982" s="15" t="s">
        <v>105</v>
      </c>
      <c r="D982" s="15" t="s">
        <v>103</v>
      </c>
      <c r="E982" s="16">
        <v>205377</v>
      </c>
      <c r="F982" s="15" t="s">
        <v>4141</v>
      </c>
      <c r="G982" s="15" t="s">
        <v>4142</v>
      </c>
      <c r="H982" s="15" t="s">
        <v>4143</v>
      </c>
      <c r="I982" s="16">
        <v>30.532222000000001</v>
      </c>
      <c r="J982" s="16">
        <v>47.859166999999999</v>
      </c>
      <c r="K982" s="15" t="s">
        <v>1364</v>
      </c>
    </row>
    <row r="983" spans="1:11" ht="12" hidden="1" customHeight="1">
      <c r="A983" s="15" t="s">
        <v>52</v>
      </c>
      <c r="B983" s="15" t="s">
        <v>40</v>
      </c>
      <c r="C983" s="15" t="s">
        <v>105</v>
      </c>
      <c r="D983" s="15" t="s">
        <v>103</v>
      </c>
      <c r="E983" s="16">
        <v>205446</v>
      </c>
      <c r="F983" s="15" t="s">
        <v>4144</v>
      </c>
      <c r="G983" s="15" t="s">
        <v>4145</v>
      </c>
      <c r="H983" s="15" t="s">
        <v>4146</v>
      </c>
      <c r="I983" s="16">
        <v>30.584800000000001</v>
      </c>
      <c r="J983" s="16">
        <v>47.813200000000002</v>
      </c>
      <c r="K983" s="15" t="s">
        <v>1364</v>
      </c>
    </row>
    <row r="984" spans="1:11" ht="12" hidden="1" customHeight="1">
      <c r="A984" s="15" t="s">
        <v>52</v>
      </c>
      <c r="B984" s="15" t="s">
        <v>40</v>
      </c>
      <c r="C984" s="15" t="s">
        <v>105</v>
      </c>
      <c r="D984" s="15" t="s">
        <v>103</v>
      </c>
      <c r="E984" s="16">
        <v>205433</v>
      </c>
      <c r="F984" s="15" t="s">
        <v>4147</v>
      </c>
      <c r="G984" s="15" t="s">
        <v>4148</v>
      </c>
      <c r="H984" s="15" t="s">
        <v>4149</v>
      </c>
      <c r="I984" s="16">
        <v>30.5945</v>
      </c>
      <c r="J984" s="16">
        <v>47.803100000000001</v>
      </c>
      <c r="K984" s="15" t="s">
        <v>1364</v>
      </c>
    </row>
    <row r="985" spans="1:11" ht="12" hidden="1" customHeight="1">
      <c r="A985" s="15" t="s">
        <v>52</v>
      </c>
      <c r="B985" s="15" t="s">
        <v>40</v>
      </c>
      <c r="C985" s="15" t="s">
        <v>105</v>
      </c>
      <c r="D985" s="15" t="s">
        <v>103</v>
      </c>
      <c r="E985" s="16">
        <v>205354</v>
      </c>
      <c r="F985" s="15" t="s">
        <v>4150</v>
      </c>
      <c r="G985" s="15" t="s">
        <v>4151</v>
      </c>
      <c r="H985" s="15" t="s">
        <v>4152</v>
      </c>
      <c r="I985" s="16">
        <v>30.520555999999999</v>
      </c>
      <c r="J985" s="16">
        <v>47.857778000000003</v>
      </c>
      <c r="K985" s="15" t="s">
        <v>1364</v>
      </c>
    </row>
    <row r="986" spans="1:11" ht="12" hidden="1" customHeight="1">
      <c r="A986" s="15" t="s">
        <v>52</v>
      </c>
      <c r="B986" s="15" t="s">
        <v>40</v>
      </c>
      <c r="C986" s="15" t="s">
        <v>105</v>
      </c>
      <c r="D986" s="15" t="s">
        <v>103</v>
      </c>
      <c r="E986" s="16">
        <v>205366</v>
      </c>
      <c r="F986" s="15" t="s">
        <v>4153</v>
      </c>
      <c r="G986" s="15" t="s">
        <v>4154</v>
      </c>
      <c r="H986" s="15" t="s">
        <v>4155</v>
      </c>
      <c r="I986" s="16">
        <v>30.5318</v>
      </c>
      <c r="J986" s="16">
        <v>47.845100000000002</v>
      </c>
      <c r="K986" s="15" t="s">
        <v>1364</v>
      </c>
    </row>
    <row r="987" spans="1:11" ht="12" hidden="1" customHeight="1">
      <c r="A987" s="15" t="s">
        <v>52</v>
      </c>
      <c r="B987" s="15" t="s">
        <v>40</v>
      </c>
      <c r="C987" s="15" t="s">
        <v>105</v>
      </c>
      <c r="D987" s="15" t="s">
        <v>103</v>
      </c>
      <c r="E987" s="16">
        <v>205861</v>
      </c>
      <c r="F987" s="15" t="s">
        <v>4156</v>
      </c>
      <c r="G987" s="15" t="s">
        <v>664</v>
      </c>
      <c r="H987" s="15" t="s">
        <v>4157</v>
      </c>
      <c r="I987" s="16">
        <v>30.47</v>
      </c>
      <c r="J987" s="16">
        <v>47.98</v>
      </c>
      <c r="K987" s="15" t="s">
        <v>1364</v>
      </c>
    </row>
    <row r="988" spans="1:11" ht="12" hidden="1" customHeight="1">
      <c r="A988" s="15" t="s">
        <v>52</v>
      </c>
      <c r="B988" s="15" t="s">
        <v>40</v>
      </c>
      <c r="C988" s="15" t="s">
        <v>105</v>
      </c>
      <c r="D988" s="15" t="s">
        <v>103</v>
      </c>
      <c r="E988" s="16">
        <v>205391</v>
      </c>
      <c r="F988" s="15" t="s">
        <v>884</v>
      </c>
      <c r="G988" s="15" t="s">
        <v>536</v>
      </c>
      <c r="H988" s="15" t="s">
        <v>4158</v>
      </c>
      <c r="I988" s="16">
        <v>30.54</v>
      </c>
      <c r="J988" s="16">
        <v>47.865278000000004</v>
      </c>
      <c r="K988" s="15" t="s">
        <v>1364</v>
      </c>
    </row>
    <row r="989" spans="1:11" ht="12" hidden="1" customHeight="1">
      <c r="A989" s="15" t="s">
        <v>52</v>
      </c>
      <c r="B989" s="15" t="s">
        <v>40</v>
      </c>
      <c r="C989" s="15" t="s">
        <v>105</v>
      </c>
      <c r="D989" s="15" t="s">
        <v>103</v>
      </c>
      <c r="E989" s="16">
        <v>205965</v>
      </c>
      <c r="F989" s="15" t="s">
        <v>885</v>
      </c>
      <c r="G989" s="15" t="s">
        <v>537</v>
      </c>
      <c r="H989" s="15" t="s">
        <v>4159</v>
      </c>
      <c r="I989" s="16">
        <v>30.528600000000001</v>
      </c>
      <c r="J989" s="16">
        <v>47.8536</v>
      </c>
      <c r="K989" s="15" t="s">
        <v>1364</v>
      </c>
    </row>
    <row r="990" spans="1:11" ht="12" hidden="1" customHeight="1">
      <c r="A990" s="15" t="s">
        <v>52</v>
      </c>
      <c r="B990" s="15" t="s">
        <v>40</v>
      </c>
      <c r="C990" s="15" t="s">
        <v>108</v>
      </c>
      <c r="D990" s="15" t="s">
        <v>2116</v>
      </c>
      <c r="E990" s="16">
        <v>204936</v>
      </c>
      <c r="F990" s="15" t="s">
        <v>886</v>
      </c>
      <c r="G990" s="15" t="s">
        <v>494</v>
      </c>
      <c r="H990" s="15" t="s">
        <v>4160</v>
      </c>
      <c r="I990" s="16">
        <v>30.404299999999999</v>
      </c>
      <c r="J990" s="16">
        <v>47.713000000000001</v>
      </c>
      <c r="K990" s="15" t="s">
        <v>1364</v>
      </c>
    </row>
    <row r="991" spans="1:11" ht="12" hidden="1" customHeight="1">
      <c r="A991" s="15" t="s">
        <v>52</v>
      </c>
      <c r="B991" s="15" t="s">
        <v>40</v>
      </c>
      <c r="C991" s="15" t="s">
        <v>108</v>
      </c>
      <c r="D991" s="15" t="s">
        <v>2116</v>
      </c>
      <c r="E991" s="16">
        <v>205179</v>
      </c>
      <c r="F991" s="15" t="s">
        <v>4161</v>
      </c>
      <c r="G991" s="15" t="s">
        <v>4162</v>
      </c>
      <c r="H991" s="15" t="s">
        <v>4163</v>
      </c>
      <c r="I991" s="16">
        <v>30.380832999999999</v>
      </c>
      <c r="J991" s="16">
        <v>47.693333000000003</v>
      </c>
      <c r="K991" s="15" t="s">
        <v>1364</v>
      </c>
    </row>
    <row r="992" spans="1:11" ht="12" hidden="1" customHeight="1">
      <c r="A992" s="15" t="s">
        <v>52</v>
      </c>
      <c r="B992" s="15" t="s">
        <v>40</v>
      </c>
      <c r="C992" s="15" t="s">
        <v>108</v>
      </c>
      <c r="D992" s="15" t="s">
        <v>2116</v>
      </c>
      <c r="E992" s="16">
        <v>205194</v>
      </c>
      <c r="F992" s="15" t="s">
        <v>4164</v>
      </c>
      <c r="G992" s="15" t="s">
        <v>4165</v>
      </c>
      <c r="H992" s="15" t="s">
        <v>4166</v>
      </c>
      <c r="I992" s="16">
        <v>30.395</v>
      </c>
      <c r="J992" s="16">
        <v>47.708333000000003</v>
      </c>
      <c r="K992" s="15" t="s">
        <v>1364</v>
      </c>
    </row>
    <row r="993" spans="1:11" ht="12" hidden="1" customHeight="1">
      <c r="A993" s="15" t="s">
        <v>52</v>
      </c>
      <c r="B993" s="15" t="s">
        <v>40</v>
      </c>
      <c r="C993" s="15" t="s">
        <v>108</v>
      </c>
      <c r="D993" s="15" t="s">
        <v>2116</v>
      </c>
      <c r="E993" s="16">
        <v>205187</v>
      </c>
      <c r="F993" s="15" t="s">
        <v>887</v>
      </c>
      <c r="G993" s="15" t="s">
        <v>495</v>
      </c>
      <c r="H993" s="15" t="s">
        <v>4167</v>
      </c>
      <c r="I993" s="16">
        <v>30.385833000000002</v>
      </c>
      <c r="J993" s="16">
        <v>47.714722000000002</v>
      </c>
      <c r="K993" s="15" t="s">
        <v>1364</v>
      </c>
    </row>
    <row r="994" spans="1:11" ht="12" hidden="1" customHeight="1">
      <c r="A994" s="15" t="s">
        <v>52</v>
      </c>
      <c r="B994" s="15" t="s">
        <v>40</v>
      </c>
      <c r="C994" s="15" t="s">
        <v>108</v>
      </c>
      <c r="D994" s="15" t="s">
        <v>2116</v>
      </c>
      <c r="E994" s="16">
        <v>205184</v>
      </c>
      <c r="F994" s="15" t="s">
        <v>4168</v>
      </c>
      <c r="G994" s="15" t="s">
        <v>4169</v>
      </c>
      <c r="H994" s="15" t="s">
        <v>4170</v>
      </c>
      <c r="I994" s="16">
        <v>30.383056</v>
      </c>
      <c r="J994" s="16">
        <v>47.688056000000003</v>
      </c>
      <c r="K994" s="15" t="s">
        <v>1364</v>
      </c>
    </row>
    <row r="995" spans="1:11" ht="12" hidden="1" customHeight="1">
      <c r="A995" s="15" t="s">
        <v>52</v>
      </c>
      <c r="B995" s="15" t="s">
        <v>40</v>
      </c>
      <c r="C995" s="15" t="s">
        <v>108</v>
      </c>
      <c r="D995" s="15" t="s">
        <v>2116</v>
      </c>
      <c r="E995" s="16">
        <v>205191</v>
      </c>
      <c r="F995" s="15" t="s">
        <v>4171</v>
      </c>
      <c r="G995" s="15" t="s">
        <v>4172</v>
      </c>
      <c r="H995" s="15" t="s">
        <v>4173</v>
      </c>
      <c r="I995" s="16">
        <v>30.391667000000002</v>
      </c>
      <c r="J995" s="16">
        <v>47.700833000000003</v>
      </c>
      <c r="K995" s="15" t="s">
        <v>1364</v>
      </c>
    </row>
    <row r="996" spans="1:11" ht="12" hidden="1" customHeight="1">
      <c r="A996" s="15" t="s">
        <v>52</v>
      </c>
      <c r="B996" s="15" t="s">
        <v>40</v>
      </c>
      <c r="C996" s="15" t="s">
        <v>108</v>
      </c>
      <c r="D996" s="15" t="s">
        <v>2116</v>
      </c>
      <c r="E996" s="16">
        <v>200158</v>
      </c>
      <c r="F996" s="15" t="s">
        <v>4174</v>
      </c>
      <c r="G996" s="15" t="s">
        <v>4175</v>
      </c>
      <c r="H996" s="15" t="s">
        <v>4176</v>
      </c>
      <c r="I996" s="16">
        <v>30.363299999999999</v>
      </c>
      <c r="J996" s="16">
        <v>47.716500000000003</v>
      </c>
      <c r="K996" s="15" t="s">
        <v>1364</v>
      </c>
    </row>
    <row r="997" spans="1:11" ht="12" hidden="1" customHeight="1">
      <c r="A997" s="15" t="s">
        <v>52</v>
      </c>
      <c r="B997" s="15" t="s">
        <v>40</v>
      </c>
      <c r="C997" s="15" t="s">
        <v>108</v>
      </c>
      <c r="D997" s="15" t="s">
        <v>2116</v>
      </c>
      <c r="E997" s="16">
        <v>205079</v>
      </c>
      <c r="F997" s="15" t="s">
        <v>4177</v>
      </c>
      <c r="G997" s="15" t="s">
        <v>4178</v>
      </c>
      <c r="H997" s="15" t="s">
        <v>4116</v>
      </c>
      <c r="I997" s="16">
        <v>30.038611</v>
      </c>
      <c r="J997" s="16">
        <v>47.908332999999999</v>
      </c>
      <c r="K997" s="15" t="s">
        <v>1364</v>
      </c>
    </row>
    <row r="998" spans="1:11" ht="12" hidden="1" customHeight="1">
      <c r="A998" s="15" t="s">
        <v>52</v>
      </c>
      <c r="B998" s="15" t="s">
        <v>40</v>
      </c>
      <c r="C998" s="15" t="s">
        <v>108</v>
      </c>
      <c r="D998" s="15" t="s">
        <v>2116</v>
      </c>
      <c r="E998" s="16">
        <v>205816</v>
      </c>
      <c r="F998" s="15" t="s">
        <v>888</v>
      </c>
      <c r="G998" s="15" t="s">
        <v>496</v>
      </c>
      <c r="H998" s="15" t="s">
        <v>4179</v>
      </c>
      <c r="I998" s="16">
        <v>30.474166669999999</v>
      </c>
      <c r="J998" s="16">
        <v>47.647222220000003</v>
      </c>
      <c r="K998" s="15" t="s">
        <v>1364</v>
      </c>
    </row>
    <row r="999" spans="1:11" ht="12" hidden="1" customHeight="1">
      <c r="A999" s="15" t="s">
        <v>52</v>
      </c>
      <c r="B999" s="15" t="s">
        <v>40</v>
      </c>
      <c r="C999" s="15" t="s">
        <v>108</v>
      </c>
      <c r="D999" s="15" t="s">
        <v>2116</v>
      </c>
      <c r="E999" s="16">
        <v>205078</v>
      </c>
      <c r="F999" s="15" t="s">
        <v>4180</v>
      </c>
      <c r="G999" s="15" t="s">
        <v>4181</v>
      </c>
      <c r="H999" s="15" t="s">
        <v>4116</v>
      </c>
      <c r="I999" s="16">
        <v>30.038333000000002</v>
      </c>
      <c r="J999" s="16">
        <v>47.915832999999999</v>
      </c>
      <c r="K999" s="15" t="s">
        <v>1364</v>
      </c>
    </row>
    <row r="1000" spans="1:11" ht="12" hidden="1" customHeight="1">
      <c r="A1000" s="15" t="s">
        <v>52</v>
      </c>
      <c r="B1000" s="15" t="s">
        <v>40</v>
      </c>
      <c r="C1000" s="15" t="s">
        <v>108</v>
      </c>
      <c r="D1000" s="15" t="s">
        <v>2116</v>
      </c>
      <c r="E1000" s="16">
        <v>205913</v>
      </c>
      <c r="F1000" s="15" t="s">
        <v>889</v>
      </c>
      <c r="G1000" s="15" t="s">
        <v>498</v>
      </c>
      <c r="H1000" s="15" t="s">
        <v>4182</v>
      </c>
      <c r="I1000" s="16">
        <v>30.379100000000001</v>
      </c>
      <c r="J1000" s="16">
        <v>47.722999999999999</v>
      </c>
      <c r="K1000" s="15" t="s">
        <v>1364</v>
      </c>
    </row>
    <row r="1001" spans="1:11" ht="12" hidden="1" customHeight="1">
      <c r="A1001" s="15" t="s">
        <v>52</v>
      </c>
      <c r="B1001" s="15" t="s">
        <v>40</v>
      </c>
      <c r="C1001" s="15" t="s">
        <v>108</v>
      </c>
      <c r="D1001" s="15" t="s">
        <v>2116</v>
      </c>
      <c r="E1001" s="16">
        <v>205796</v>
      </c>
      <c r="F1001" s="15" t="s">
        <v>890</v>
      </c>
      <c r="G1001" s="15" t="s">
        <v>499</v>
      </c>
      <c r="H1001" s="15" t="s">
        <v>4183</v>
      </c>
      <c r="I1001" s="16">
        <v>30.381599999999999</v>
      </c>
      <c r="J1001" s="16">
        <v>47.731400000000001</v>
      </c>
      <c r="K1001" s="15" t="s">
        <v>1364</v>
      </c>
    </row>
    <row r="1002" spans="1:11" ht="12" hidden="1" customHeight="1">
      <c r="A1002" s="15" t="s">
        <v>52</v>
      </c>
      <c r="B1002" s="15" t="s">
        <v>40</v>
      </c>
      <c r="C1002" s="15" t="s">
        <v>108</v>
      </c>
      <c r="D1002" s="15" t="s">
        <v>2116</v>
      </c>
      <c r="E1002" s="16">
        <v>205820</v>
      </c>
      <c r="F1002" s="15" t="s">
        <v>891</v>
      </c>
      <c r="G1002" s="15" t="s">
        <v>383</v>
      </c>
      <c r="H1002" s="15" t="s">
        <v>4184</v>
      </c>
      <c r="I1002" s="16">
        <v>30.37083333</v>
      </c>
      <c r="J1002" s="16">
        <v>47.723333330000003</v>
      </c>
      <c r="K1002" s="15" t="s">
        <v>1364</v>
      </c>
    </row>
    <row r="1003" spans="1:11" ht="12" hidden="1" customHeight="1">
      <c r="A1003" s="15" t="s">
        <v>52</v>
      </c>
      <c r="B1003" s="15" t="s">
        <v>40</v>
      </c>
      <c r="C1003" s="15" t="s">
        <v>108</v>
      </c>
      <c r="D1003" s="15" t="s">
        <v>2116</v>
      </c>
      <c r="E1003" s="16">
        <v>205828</v>
      </c>
      <c r="F1003" s="15" t="s">
        <v>4185</v>
      </c>
      <c r="G1003" s="15" t="s">
        <v>710</v>
      </c>
      <c r="H1003" s="15" t="s">
        <v>4186</v>
      </c>
      <c r="I1003" s="16">
        <v>30.375277780000001</v>
      </c>
      <c r="J1003" s="16">
        <v>47.722777780000001</v>
      </c>
      <c r="K1003" s="15" t="s">
        <v>1364</v>
      </c>
    </row>
    <row r="1004" spans="1:11" ht="12" hidden="1" customHeight="1">
      <c r="A1004" s="15" t="s">
        <v>52</v>
      </c>
      <c r="B1004" s="15" t="s">
        <v>40</v>
      </c>
      <c r="C1004" s="15" t="s">
        <v>108</v>
      </c>
      <c r="D1004" s="15" t="s">
        <v>2116</v>
      </c>
      <c r="E1004" s="16">
        <v>205963</v>
      </c>
      <c r="F1004" s="15" t="s">
        <v>892</v>
      </c>
      <c r="G1004" s="15" t="s">
        <v>500</v>
      </c>
      <c r="H1004" s="15" t="s">
        <v>4187</v>
      </c>
      <c r="I1004" s="16">
        <v>30.379200000000001</v>
      </c>
      <c r="J1004" s="16">
        <v>47.705199999999998</v>
      </c>
      <c r="K1004" s="15" t="s">
        <v>1364</v>
      </c>
    </row>
    <row r="1005" spans="1:11" ht="12" hidden="1" customHeight="1">
      <c r="A1005" s="15" t="s">
        <v>52</v>
      </c>
      <c r="B1005" s="15" t="s">
        <v>40</v>
      </c>
      <c r="C1005" s="15" t="s">
        <v>108</v>
      </c>
      <c r="D1005" s="15" t="s">
        <v>2116</v>
      </c>
      <c r="E1005" s="16">
        <v>205084</v>
      </c>
      <c r="F1005" s="15" t="s">
        <v>4188</v>
      </c>
      <c r="G1005" s="15" t="s">
        <v>4189</v>
      </c>
      <c r="H1005" s="15" t="s">
        <v>4116</v>
      </c>
      <c r="I1005" s="16">
        <v>30.045832999999998</v>
      </c>
      <c r="J1005" s="16">
        <v>47.911667000000001</v>
      </c>
      <c r="K1005" s="15" t="s">
        <v>1364</v>
      </c>
    </row>
    <row r="1006" spans="1:11" ht="12" hidden="1" customHeight="1">
      <c r="A1006" s="15" t="s">
        <v>52</v>
      </c>
      <c r="B1006" s="15" t="s">
        <v>40</v>
      </c>
      <c r="C1006" s="15" t="s">
        <v>108</v>
      </c>
      <c r="D1006" s="15" t="s">
        <v>2116</v>
      </c>
      <c r="E1006" s="16">
        <v>205946</v>
      </c>
      <c r="F1006" s="15" t="s">
        <v>4190</v>
      </c>
      <c r="G1006" s="15" t="s">
        <v>4191</v>
      </c>
      <c r="H1006" s="15" t="s">
        <v>4192</v>
      </c>
      <c r="I1006" s="16">
        <v>30.234000000000002</v>
      </c>
      <c r="J1006" s="16">
        <v>47.7682</v>
      </c>
      <c r="K1006" s="15" t="s">
        <v>1364</v>
      </c>
    </row>
    <row r="1007" spans="1:11" ht="12" hidden="1" customHeight="1">
      <c r="A1007" s="15" t="s">
        <v>52</v>
      </c>
      <c r="B1007" s="15" t="s">
        <v>40</v>
      </c>
      <c r="C1007" s="15" t="s">
        <v>108</v>
      </c>
      <c r="D1007" s="15" t="s">
        <v>2116</v>
      </c>
      <c r="E1007" s="16">
        <v>205805</v>
      </c>
      <c r="F1007" s="15" t="s">
        <v>893</v>
      </c>
      <c r="G1007" s="15" t="s">
        <v>501</v>
      </c>
      <c r="H1007" s="15" t="s">
        <v>4193</v>
      </c>
      <c r="I1007" s="16">
        <v>30.225000000000001</v>
      </c>
      <c r="J1007" s="16">
        <v>47.77</v>
      </c>
      <c r="K1007" s="15" t="s">
        <v>1364</v>
      </c>
    </row>
    <row r="1008" spans="1:11" ht="12" hidden="1" customHeight="1">
      <c r="A1008" s="15" t="s">
        <v>52</v>
      </c>
      <c r="B1008" s="15" t="s">
        <v>40</v>
      </c>
      <c r="C1008" s="15" t="s">
        <v>108</v>
      </c>
      <c r="D1008" s="15" t="s">
        <v>2116</v>
      </c>
      <c r="E1008" s="16">
        <v>205949</v>
      </c>
      <c r="F1008" s="15" t="s">
        <v>4194</v>
      </c>
      <c r="G1008" s="15" t="s">
        <v>4195</v>
      </c>
      <c r="H1008" s="15" t="s">
        <v>4196</v>
      </c>
      <c r="I1008" s="16">
        <v>30.395099999999999</v>
      </c>
      <c r="J1008" s="16">
        <v>47.683399999999999</v>
      </c>
      <c r="K1008" s="15" t="s">
        <v>1364</v>
      </c>
    </row>
    <row r="1009" spans="1:11" ht="12" hidden="1" customHeight="1">
      <c r="A1009" s="15" t="s">
        <v>52</v>
      </c>
      <c r="B1009" s="15" t="s">
        <v>40</v>
      </c>
      <c r="C1009" s="15" t="s">
        <v>108</v>
      </c>
      <c r="D1009" s="15" t="s">
        <v>2116</v>
      </c>
      <c r="E1009" s="16">
        <v>200121</v>
      </c>
      <c r="F1009" s="15" t="s">
        <v>4197</v>
      </c>
      <c r="G1009" s="15" t="s">
        <v>4198</v>
      </c>
      <c r="H1009" s="15" t="s">
        <v>4199</v>
      </c>
      <c r="I1009" s="16">
        <v>30.11</v>
      </c>
      <c r="J1009" s="16">
        <v>47.71</v>
      </c>
      <c r="K1009" s="15" t="s">
        <v>1364</v>
      </c>
    </row>
    <row r="1010" spans="1:11" ht="12" hidden="1" customHeight="1">
      <c r="A1010" s="15" t="s">
        <v>52</v>
      </c>
      <c r="B1010" s="15" t="s">
        <v>40</v>
      </c>
      <c r="C1010" s="15" t="s">
        <v>108</v>
      </c>
      <c r="D1010" s="15" t="s">
        <v>2116</v>
      </c>
      <c r="E1010" s="16">
        <v>200120</v>
      </c>
      <c r="F1010" s="15" t="s">
        <v>894</v>
      </c>
      <c r="G1010" s="15" t="s">
        <v>502</v>
      </c>
      <c r="H1010" s="15" t="s">
        <v>4200</v>
      </c>
      <c r="I1010" s="16">
        <v>30.03</v>
      </c>
      <c r="J1010" s="16">
        <v>47.92</v>
      </c>
      <c r="K1010" s="15" t="s">
        <v>1364</v>
      </c>
    </row>
    <row r="1011" spans="1:11" ht="12" hidden="1" customHeight="1">
      <c r="A1011" s="15" t="s">
        <v>62</v>
      </c>
      <c r="B1011" s="15" t="s">
        <v>43</v>
      </c>
      <c r="C1011" s="15" t="s">
        <v>122</v>
      </c>
      <c r="D1011" s="15" t="s">
        <v>13</v>
      </c>
      <c r="E1011" s="16">
        <v>411012</v>
      </c>
      <c r="F1011" s="15" t="s">
        <v>895</v>
      </c>
      <c r="G1011" s="15" t="s">
        <v>696</v>
      </c>
      <c r="H1011" s="15" t="s">
        <v>4201</v>
      </c>
      <c r="I1011" s="16">
        <v>32.152546999999998</v>
      </c>
      <c r="J1011" s="16">
        <v>45.016060000000003</v>
      </c>
      <c r="K1011" s="15" t="s">
        <v>1364</v>
      </c>
    </row>
    <row r="1012" spans="1:11" ht="12" hidden="1" customHeight="1">
      <c r="A1012" s="15" t="s">
        <v>62</v>
      </c>
      <c r="B1012" s="15" t="s">
        <v>43</v>
      </c>
      <c r="C1012" s="15" t="s">
        <v>122</v>
      </c>
      <c r="D1012" s="15" t="s">
        <v>13</v>
      </c>
      <c r="E1012" s="16">
        <v>410680</v>
      </c>
      <c r="F1012" s="15" t="s">
        <v>4202</v>
      </c>
      <c r="G1012" s="15" t="s">
        <v>4203</v>
      </c>
      <c r="H1012" s="15" t="s">
        <v>4204</v>
      </c>
      <c r="I1012" s="16">
        <v>32.048369000000001</v>
      </c>
      <c r="J1012" s="16">
        <v>45.139288000000001</v>
      </c>
      <c r="K1012" s="15" t="s">
        <v>1364</v>
      </c>
    </row>
    <row r="1013" spans="1:11" ht="12" hidden="1" customHeight="1">
      <c r="A1013" s="15" t="s">
        <v>62</v>
      </c>
      <c r="B1013" s="15" t="s">
        <v>43</v>
      </c>
      <c r="C1013" s="15" t="s">
        <v>122</v>
      </c>
      <c r="D1013" s="15" t="s">
        <v>13</v>
      </c>
      <c r="E1013" s="16">
        <v>410905</v>
      </c>
      <c r="F1013" s="15" t="s">
        <v>896</v>
      </c>
      <c r="G1013" s="15" t="s">
        <v>697</v>
      </c>
      <c r="H1013" s="15" t="s">
        <v>4205</v>
      </c>
      <c r="I1013" s="16">
        <v>32.060519999999997</v>
      </c>
      <c r="J1013" s="16">
        <v>45.231450000000002</v>
      </c>
      <c r="K1013" s="15" t="s">
        <v>1364</v>
      </c>
    </row>
    <row r="1014" spans="1:11" ht="12" hidden="1" customHeight="1">
      <c r="A1014" s="15" t="s">
        <v>62</v>
      </c>
      <c r="B1014" s="15" t="s">
        <v>43</v>
      </c>
      <c r="C1014" s="15" t="s">
        <v>122</v>
      </c>
      <c r="D1014" s="15" t="s">
        <v>13</v>
      </c>
      <c r="E1014" s="16">
        <v>410875</v>
      </c>
      <c r="F1014" s="15" t="s">
        <v>897</v>
      </c>
      <c r="G1014" s="15" t="s">
        <v>395</v>
      </c>
      <c r="H1014" s="15" t="s">
        <v>4206</v>
      </c>
      <c r="I1014" s="16">
        <v>32.056111110000003</v>
      </c>
      <c r="J1014" s="16">
        <v>45.257777779999998</v>
      </c>
      <c r="K1014" s="15" t="s">
        <v>1364</v>
      </c>
    </row>
    <row r="1015" spans="1:11" ht="12" hidden="1" customHeight="1">
      <c r="A1015" s="15" t="s">
        <v>62</v>
      </c>
      <c r="B1015" s="15" t="s">
        <v>43</v>
      </c>
      <c r="C1015" s="15" t="s">
        <v>122</v>
      </c>
      <c r="D1015" s="15" t="s">
        <v>13</v>
      </c>
      <c r="E1015" s="16">
        <v>410550</v>
      </c>
      <c r="F1015" s="15" t="s">
        <v>4207</v>
      </c>
      <c r="G1015" s="15" t="s">
        <v>4208</v>
      </c>
      <c r="H1015" s="15" t="s">
        <v>4209</v>
      </c>
      <c r="I1015" s="16">
        <v>32.050584000000001</v>
      </c>
      <c r="J1015" s="16">
        <v>45.143780999999997</v>
      </c>
      <c r="K1015" s="15" t="s">
        <v>1364</v>
      </c>
    </row>
    <row r="1016" spans="1:11" ht="12" hidden="1" customHeight="1">
      <c r="A1016" s="15" t="s">
        <v>62</v>
      </c>
      <c r="B1016" s="15" t="s">
        <v>43</v>
      </c>
      <c r="C1016" s="15" t="s">
        <v>122</v>
      </c>
      <c r="D1016" s="15" t="s">
        <v>13</v>
      </c>
      <c r="E1016" s="16">
        <v>410259</v>
      </c>
      <c r="F1016" s="15" t="s">
        <v>898</v>
      </c>
      <c r="G1016" s="15" t="s">
        <v>698</v>
      </c>
      <c r="H1016" s="15" t="s">
        <v>4210</v>
      </c>
      <c r="I1016" s="16">
        <v>31.972221999999999</v>
      </c>
      <c r="J1016" s="16">
        <v>45.413611000000003</v>
      </c>
      <c r="K1016" s="15" t="s">
        <v>1364</v>
      </c>
    </row>
    <row r="1017" spans="1:11" ht="12" hidden="1" customHeight="1">
      <c r="A1017" s="15" t="s">
        <v>62</v>
      </c>
      <c r="B1017" s="15" t="s">
        <v>43</v>
      </c>
      <c r="C1017" s="15" t="s">
        <v>122</v>
      </c>
      <c r="D1017" s="15" t="s">
        <v>13</v>
      </c>
      <c r="E1017" s="16">
        <v>410881</v>
      </c>
      <c r="F1017" s="15" t="s">
        <v>4211</v>
      </c>
      <c r="G1017" s="15" t="s">
        <v>4212</v>
      </c>
      <c r="H1017" s="15" t="s">
        <v>4213</v>
      </c>
      <c r="I1017" s="16">
        <v>32.062777779999998</v>
      </c>
      <c r="J1017" s="16">
        <v>45.253611110000001</v>
      </c>
      <c r="K1017" s="15" t="s">
        <v>1364</v>
      </c>
    </row>
    <row r="1018" spans="1:11" ht="12" hidden="1" customHeight="1">
      <c r="A1018" s="15" t="s">
        <v>62</v>
      </c>
      <c r="B1018" s="15" t="s">
        <v>43</v>
      </c>
      <c r="C1018" s="15" t="s">
        <v>122</v>
      </c>
      <c r="D1018" s="15" t="s">
        <v>13</v>
      </c>
      <c r="E1018" s="16">
        <v>410662</v>
      </c>
      <c r="F1018" s="15" t="s">
        <v>4214</v>
      </c>
      <c r="G1018" s="15" t="s">
        <v>4215</v>
      </c>
      <c r="H1018" s="15" t="s">
        <v>4216</v>
      </c>
      <c r="I1018" s="16">
        <v>32.054174000000003</v>
      </c>
      <c r="J1018" s="16">
        <v>45.152588000000002</v>
      </c>
      <c r="K1018" s="15" t="s">
        <v>1364</v>
      </c>
    </row>
    <row r="1019" spans="1:11" ht="12" hidden="1" customHeight="1">
      <c r="A1019" s="15" t="s">
        <v>62</v>
      </c>
      <c r="B1019" s="15" t="s">
        <v>43</v>
      </c>
      <c r="C1019" s="15" t="s">
        <v>125</v>
      </c>
      <c r="D1019" s="15" t="s">
        <v>123</v>
      </c>
      <c r="E1019" s="16">
        <v>410074</v>
      </c>
      <c r="F1019" s="15" t="s">
        <v>4217</v>
      </c>
      <c r="G1019" s="15" t="s">
        <v>4218</v>
      </c>
      <c r="H1019" s="15" t="s">
        <v>4219</v>
      </c>
      <c r="I1019" s="16">
        <v>32.020336999999998</v>
      </c>
      <c r="J1019" s="16">
        <v>44.841918</v>
      </c>
      <c r="K1019" s="15" t="s">
        <v>1364</v>
      </c>
    </row>
    <row r="1020" spans="1:11" ht="12" hidden="1" customHeight="1">
      <c r="A1020" s="15" t="s">
        <v>62</v>
      </c>
      <c r="B1020" s="15" t="s">
        <v>43</v>
      </c>
      <c r="C1020" s="15" t="s">
        <v>125</v>
      </c>
      <c r="D1020" s="15" t="s">
        <v>123</v>
      </c>
      <c r="E1020" s="16">
        <v>410960</v>
      </c>
      <c r="F1020" s="15" t="s">
        <v>4220</v>
      </c>
      <c r="G1020" s="15" t="s">
        <v>4221</v>
      </c>
      <c r="H1020" s="15" t="s">
        <v>4222</v>
      </c>
      <c r="I1020" s="16">
        <v>31.979984000000002</v>
      </c>
      <c r="J1020" s="16">
        <v>44.950699</v>
      </c>
      <c r="K1020" s="15" t="s">
        <v>1364</v>
      </c>
    </row>
    <row r="1021" spans="1:11" ht="12" hidden="1" customHeight="1">
      <c r="A1021" s="15" t="s">
        <v>62</v>
      </c>
      <c r="B1021" s="15" t="s">
        <v>43</v>
      </c>
      <c r="C1021" s="15" t="s">
        <v>125</v>
      </c>
      <c r="D1021" s="15" t="s">
        <v>123</v>
      </c>
      <c r="E1021" s="16">
        <v>410942</v>
      </c>
      <c r="F1021" s="15" t="s">
        <v>899</v>
      </c>
      <c r="G1021" s="15" t="s">
        <v>701</v>
      </c>
      <c r="H1021" s="15" t="s">
        <v>3054</v>
      </c>
      <c r="I1021" s="16">
        <v>31.968</v>
      </c>
      <c r="J1021" s="16">
        <v>44.959000000000003</v>
      </c>
      <c r="K1021" s="15" t="s">
        <v>1364</v>
      </c>
    </row>
    <row r="1022" spans="1:11" ht="12" hidden="1" customHeight="1">
      <c r="A1022" s="15" t="s">
        <v>62</v>
      </c>
      <c r="B1022" s="15" t="s">
        <v>43</v>
      </c>
      <c r="C1022" s="15" t="s">
        <v>125</v>
      </c>
      <c r="D1022" s="15" t="s">
        <v>123</v>
      </c>
      <c r="E1022" s="16">
        <v>410399</v>
      </c>
      <c r="F1022" s="15" t="s">
        <v>900</v>
      </c>
      <c r="G1022" s="15" t="s">
        <v>702</v>
      </c>
      <c r="H1022" s="15" t="s">
        <v>4223</v>
      </c>
      <c r="I1022" s="16">
        <v>32.002499999999998</v>
      </c>
      <c r="J1022" s="16">
        <v>44.994999999999997</v>
      </c>
      <c r="K1022" s="15" t="s">
        <v>1364</v>
      </c>
    </row>
    <row r="1023" spans="1:11" ht="12" hidden="1" customHeight="1">
      <c r="A1023" s="15" t="s">
        <v>62</v>
      </c>
      <c r="B1023" s="15" t="s">
        <v>43</v>
      </c>
      <c r="C1023" s="15" t="s">
        <v>125</v>
      </c>
      <c r="D1023" s="15" t="s">
        <v>123</v>
      </c>
      <c r="E1023" s="16">
        <v>410975</v>
      </c>
      <c r="F1023" s="15" t="s">
        <v>4224</v>
      </c>
      <c r="G1023" s="15" t="s">
        <v>4225</v>
      </c>
      <c r="H1023" s="15" t="s">
        <v>4226</v>
      </c>
      <c r="I1023" s="16">
        <v>31.992398999999999</v>
      </c>
      <c r="J1023" s="16">
        <v>44.929237999999998</v>
      </c>
      <c r="K1023" s="15" t="s">
        <v>1364</v>
      </c>
    </row>
    <row r="1024" spans="1:11" ht="12" hidden="1" customHeight="1">
      <c r="A1024" s="15" t="s">
        <v>62</v>
      </c>
      <c r="B1024" s="15" t="s">
        <v>43</v>
      </c>
      <c r="C1024" s="15" t="s">
        <v>125</v>
      </c>
      <c r="D1024" s="15" t="s">
        <v>123</v>
      </c>
      <c r="E1024" s="16">
        <v>410946</v>
      </c>
      <c r="F1024" s="15" t="s">
        <v>901</v>
      </c>
      <c r="G1024" s="15" t="s">
        <v>703</v>
      </c>
      <c r="H1024" s="15" t="s">
        <v>4227</v>
      </c>
      <c r="I1024" s="16">
        <v>31.99</v>
      </c>
      <c r="J1024" s="16">
        <v>44.945</v>
      </c>
      <c r="K1024" s="15" t="s">
        <v>1364</v>
      </c>
    </row>
    <row r="1025" spans="1:11" ht="12" hidden="1" customHeight="1">
      <c r="A1025" s="15" t="s">
        <v>62</v>
      </c>
      <c r="B1025" s="15" t="s">
        <v>43</v>
      </c>
      <c r="C1025" s="15" t="s">
        <v>125</v>
      </c>
      <c r="D1025" s="15" t="s">
        <v>123</v>
      </c>
      <c r="E1025" s="16">
        <v>410894</v>
      </c>
      <c r="F1025" s="15" t="s">
        <v>902</v>
      </c>
      <c r="G1025" s="15" t="s">
        <v>704</v>
      </c>
      <c r="H1025" s="15" t="s">
        <v>3639</v>
      </c>
      <c r="I1025" s="16">
        <v>32.00085</v>
      </c>
      <c r="J1025" s="16">
        <v>44.930900000000001</v>
      </c>
      <c r="K1025" s="15" t="s">
        <v>1364</v>
      </c>
    </row>
    <row r="1026" spans="1:11" ht="12" hidden="1" customHeight="1">
      <c r="A1026" s="15" t="s">
        <v>62</v>
      </c>
      <c r="B1026" s="15" t="s">
        <v>43</v>
      </c>
      <c r="C1026" s="15" t="s">
        <v>125</v>
      </c>
      <c r="D1026" s="15" t="s">
        <v>123</v>
      </c>
      <c r="E1026" s="16">
        <v>410341</v>
      </c>
      <c r="F1026" s="15" t="s">
        <v>4228</v>
      </c>
      <c r="G1026" s="15" t="s">
        <v>4229</v>
      </c>
      <c r="H1026" s="15" t="s">
        <v>4230</v>
      </c>
      <c r="I1026" s="16">
        <v>31.987777999999999</v>
      </c>
      <c r="J1026" s="16">
        <v>44.908332999999999</v>
      </c>
      <c r="K1026" s="15" t="s">
        <v>1364</v>
      </c>
    </row>
    <row r="1027" spans="1:11" ht="12" hidden="1" customHeight="1">
      <c r="A1027" s="15" t="s">
        <v>62</v>
      </c>
      <c r="B1027" s="15" t="s">
        <v>43</v>
      </c>
      <c r="C1027" s="15" t="s">
        <v>125</v>
      </c>
      <c r="D1027" s="15" t="s">
        <v>123</v>
      </c>
      <c r="E1027" s="16">
        <v>410468</v>
      </c>
      <c r="F1027" s="15" t="s">
        <v>4231</v>
      </c>
      <c r="G1027" s="15" t="s">
        <v>4232</v>
      </c>
      <c r="H1027" s="15" t="s">
        <v>4233</v>
      </c>
      <c r="I1027" s="16">
        <v>32.021110999999998</v>
      </c>
      <c r="J1027" s="16">
        <v>44.822221999999996</v>
      </c>
      <c r="K1027" s="15" t="s">
        <v>1364</v>
      </c>
    </row>
    <row r="1028" spans="1:11" ht="12" hidden="1" customHeight="1">
      <c r="A1028" s="15" t="s">
        <v>62</v>
      </c>
      <c r="B1028" s="15" t="s">
        <v>43</v>
      </c>
      <c r="C1028" s="15" t="s">
        <v>125</v>
      </c>
      <c r="D1028" s="15" t="s">
        <v>123</v>
      </c>
      <c r="E1028" s="16">
        <v>410877</v>
      </c>
      <c r="F1028" s="15" t="s">
        <v>4234</v>
      </c>
      <c r="G1028" s="15" t="s">
        <v>4235</v>
      </c>
      <c r="H1028" s="15" t="s">
        <v>4236</v>
      </c>
      <c r="I1028" s="16">
        <v>31.991111109999999</v>
      </c>
      <c r="J1028" s="16">
        <v>44.933611110000001</v>
      </c>
      <c r="K1028" s="15" t="s">
        <v>1364</v>
      </c>
    </row>
    <row r="1029" spans="1:11" ht="12" hidden="1" customHeight="1">
      <c r="A1029" s="15" t="s">
        <v>62</v>
      </c>
      <c r="B1029" s="15" t="s">
        <v>43</v>
      </c>
      <c r="C1029" s="15" t="s">
        <v>125</v>
      </c>
      <c r="D1029" s="15" t="s">
        <v>123</v>
      </c>
      <c r="E1029" s="16">
        <v>410184</v>
      </c>
      <c r="F1029" s="15" t="s">
        <v>903</v>
      </c>
      <c r="G1029" s="15" t="s">
        <v>705</v>
      </c>
      <c r="H1029" s="15" t="s">
        <v>4237</v>
      </c>
      <c r="I1029" s="16">
        <v>31.950832999999999</v>
      </c>
      <c r="J1029" s="16">
        <v>44.839722000000002</v>
      </c>
      <c r="K1029" s="15" t="s">
        <v>1364</v>
      </c>
    </row>
    <row r="1030" spans="1:11" ht="12" hidden="1" customHeight="1">
      <c r="A1030" s="15" t="s">
        <v>62</v>
      </c>
      <c r="B1030" s="15" t="s">
        <v>43</v>
      </c>
      <c r="C1030" s="15" t="s">
        <v>125</v>
      </c>
      <c r="D1030" s="15" t="s">
        <v>123</v>
      </c>
      <c r="E1030" s="16">
        <v>410159</v>
      </c>
      <c r="F1030" s="15" t="s">
        <v>4238</v>
      </c>
      <c r="G1030" s="15" t="s">
        <v>4239</v>
      </c>
      <c r="H1030" s="15" t="s">
        <v>4240</v>
      </c>
      <c r="I1030" s="16">
        <v>31.941666999999999</v>
      </c>
      <c r="J1030" s="16">
        <v>44.753610999999999</v>
      </c>
      <c r="K1030" s="15" t="s">
        <v>1364</v>
      </c>
    </row>
    <row r="1031" spans="1:11" ht="12" hidden="1" customHeight="1">
      <c r="A1031" s="15" t="s">
        <v>62</v>
      </c>
      <c r="B1031" s="15" t="s">
        <v>43</v>
      </c>
      <c r="C1031" s="15" t="s">
        <v>125</v>
      </c>
      <c r="D1031" s="15" t="s">
        <v>123</v>
      </c>
      <c r="E1031" s="16">
        <v>411002</v>
      </c>
      <c r="F1031" s="15" t="s">
        <v>904</v>
      </c>
      <c r="G1031" s="15" t="s">
        <v>706</v>
      </c>
      <c r="H1031" s="15" t="s">
        <v>4241</v>
      </c>
      <c r="I1031" s="16">
        <v>32.019229000000003</v>
      </c>
      <c r="J1031" s="16">
        <v>44.902470999999998</v>
      </c>
      <c r="K1031" s="15" t="s">
        <v>1364</v>
      </c>
    </row>
    <row r="1032" spans="1:11" ht="12" hidden="1" customHeight="1">
      <c r="A1032" s="15" t="s">
        <v>62</v>
      </c>
      <c r="B1032" s="15" t="s">
        <v>43</v>
      </c>
      <c r="C1032" s="15" t="s">
        <v>125</v>
      </c>
      <c r="D1032" s="15" t="s">
        <v>123</v>
      </c>
      <c r="E1032" s="16">
        <v>411000</v>
      </c>
      <c r="F1032" s="15" t="s">
        <v>905</v>
      </c>
      <c r="G1032" s="15" t="s">
        <v>707</v>
      </c>
      <c r="H1032" s="15" t="s">
        <v>4242</v>
      </c>
      <c r="I1032" s="16">
        <v>32.002760000000002</v>
      </c>
      <c r="J1032" s="16">
        <v>44.874853999999999</v>
      </c>
      <c r="K1032" s="15" t="s">
        <v>1364</v>
      </c>
    </row>
    <row r="1033" spans="1:11" ht="12" hidden="1" customHeight="1">
      <c r="A1033" s="15" t="s">
        <v>62</v>
      </c>
      <c r="B1033" s="15" t="s">
        <v>43</v>
      </c>
      <c r="C1033" s="15" t="s">
        <v>125</v>
      </c>
      <c r="D1033" s="15" t="s">
        <v>123</v>
      </c>
      <c r="E1033" s="16">
        <v>411001</v>
      </c>
      <c r="F1033" s="15" t="s">
        <v>906</v>
      </c>
      <c r="G1033" s="15" t="s">
        <v>708</v>
      </c>
      <c r="H1033" s="15" t="s">
        <v>4243</v>
      </c>
      <c r="I1033" s="16">
        <v>32.006824999999999</v>
      </c>
      <c r="J1033" s="16">
        <v>44.927616</v>
      </c>
      <c r="K1033" s="15" t="s">
        <v>1364</v>
      </c>
    </row>
    <row r="1034" spans="1:11" ht="12" hidden="1" customHeight="1">
      <c r="A1034" s="15" t="s">
        <v>62</v>
      </c>
      <c r="B1034" s="15" t="s">
        <v>43</v>
      </c>
      <c r="C1034" s="15" t="s">
        <v>125</v>
      </c>
      <c r="D1034" s="15" t="s">
        <v>123</v>
      </c>
      <c r="E1034" s="16">
        <v>411013</v>
      </c>
      <c r="F1034" s="15" t="s">
        <v>907</v>
      </c>
      <c r="G1034" s="15" t="s">
        <v>709</v>
      </c>
      <c r="H1034" s="15" t="s">
        <v>4244</v>
      </c>
      <c r="I1034" s="16">
        <v>32.004840999999999</v>
      </c>
      <c r="J1034" s="16">
        <v>44.945258000000003</v>
      </c>
      <c r="K1034" s="15" t="s">
        <v>1364</v>
      </c>
    </row>
    <row r="1035" spans="1:11" ht="12" hidden="1" customHeight="1">
      <c r="A1035" s="15" t="s">
        <v>62</v>
      </c>
      <c r="B1035" s="15" t="s">
        <v>43</v>
      </c>
      <c r="C1035" s="15" t="s">
        <v>125</v>
      </c>
      <c r="D1035" s="15" t="s">
        <v>123</v>
      </c>
      <c r="E1035" s="16">
        <v>410899</v>
      </c>
      <c r="F1035" s="15" t="s">
        <v>4245</v>
      </c>
      <c r="G1035" s="15" t="s">
        <v>4246</v>
      </c>
      <c r="H1035" s="15" t="s">
        <v>2554</v>
      </c>
      <c r="I1035" s="16">
        <v>32.005330000000001</v>
      </c>
      <c r="J1035" s="16">
        <v>44.856000000000002</v>
      </c>
      <c r="K1035" s="15" t="s">
        <v>1364</v>
      </c>
    </row>
    <row r="1036" spans="1:11" ht="12" hidden="1" customHeight="1">
      <c r="A1036" s="15" t="s">
        <v>62</v>
      </c>
      <c r="B1036" s="15" t="s">
        <v>43</v>
      </c>
      <c r="C1036" s="15" t="s">
        <v>125</v>
      </c>
      <c r="D1036" s="15" t="s">
        <v>123</v>
      </c>
      <c r="E1036" s="16">
        <v>410931</v>
      </c>
      <c r="F1036" s="15" t="s">
        <v>908</v>
      </c>
      <c r="G1036" s="15" t="s">
        <v>710</v>
      </c>
      <c r="H1036" s="15" t="s">
        <v>4186</v>
      </c>
      <c r="I1036" s="16">
        <v>31.993912999999999</v>
      </c>
      <c r="J1036" s="16">
        <v>44.958153000000003</v>
      </c>
      <c r="K1036" s="15" t="s">
        <v>1364</v>
      </c>
    </row>
    <row r="1037" spans="1:11" ht="12" hidden="1" customHeight="1">
      <c r="A1037" s="15" t="s">
        <v>62</v>
      </c>
      <c r="B1037" s="15" t="s">
        <v>43</v>
      </c>
      <c r="C1037" s="15" t="s">
        <v>125</v>
      </c>
      <c r="D1037" s="15" t="s">
        <v>123</v>
      </c>
      <c r="E1037" s="16">
        <v>410821</v>
      </c>
      <c r="F1037" s="15" t="s">
        <v>909</v>
      </c>
      <c r="G1037" s="15" t="s">
        <v>711</v>
      </c>
      <c r="H1037" s="15" t="s">
        <v>4247</v>
      </c>
      <c r="I1037" s="16">
        <v>32.137</v>
      </c>
      <c r="J1037" s="16">
        <v>44.929000000000002</v>
      </c>
      <c r="K1037" s="15" t="s">
        <v>1364</v>
      </c>
    </row>
    <row r="1038" spans="1:11" ht="12" hidden="1" customHeight="1">
      <c r="A1038" s="15" t="s">
        <v>62</v>
      </c>
      <c r="B1038" s="15" t="s">
        <v>43</v>
      </c>
      <c r="C1038" s="15" t="s">
        <v>125</v>
      </c>
      <c r="D1038" s="15" t="s">
        <v>123</v>
      </c>
      <c r="E1038" s="16">
        <v>411005</v>
      </c>
      <c r="F1038" s="15" t="s">
        <v>4248</v>
      </c>
      <c r="G1038" s="15" t="s">
        <v>4249</v>
      </c>
      <c r="H1038" s="15" t="s">
        <v>4250</v>
      </c>
      <c r="I1038" s="16">
        <v>31.98865</v>
      </c>
      <c r="J1038" s="16">
        <v>44.932327999999998</v>
      </c>
      <c r="K1038" s="15" t="s">
        <v>1364</v>
      </c>
    </row>
    <row r="1039" spans="1:11" ht="12" hidden="1" customHeight="1">
      <c r="A1039" s="15" t="s">
        <v>62</v>
      </c>
      <c r="B1039" s="15" t="s">
        <v>43</v>
      </c>
      <c r="C1039" s="15" t="s">
        <v>125</v>
      </c>
      <c r="D1039" s="15" t="s">
        <v>123</v>
      </c>
      <c r="E1039" s="16">
        <v>410880</v>
      </c>
      <c r="F1039" s="15" t="s">
        <v>910</v>
      </c>
      <c r="G1039" s="15" t="s">
        <v>712</v>
      </c>
      <c r="H1039" s="15" t="s">
        <v>4251</v>
      </c>
      <c r="I1039" s="16">
        <v>32.001666669999999</v>
      </c>
      <c r="J1039" s="16">
        <v>44.933333330000004</v>
      </c>
      <c r="K1039" s="15" t="s">
        <v>1364</v>
      </c>
    </row>
    <row r="1040" spans="1:11" ht="12" hidden="1" customHeight="1">
      <c r="A1040" s="15" t="s">
        <v>62</v>
      </c>
      <c r="B1040" s="15" t="s">
        <v>43</v>
      </c>
      <c r="C1040" s="15" t="s">
        <v>125</v>
      </c>
      <c r="D1040" s="15" t="s">
        <v>123</v>
      </c>
      <c r="E1040" s="16">
        <v>411003</v>
      </c>
      <c r="F1040" s="15" t="s">
        <v>911</v>
      </c>
      <c r="G1040" s="15" t="s">
        <v>713</v>
      </c>
      <c r="H1040" s="15" t="s">
        <v>4252</v>
      </c>
      <c r="I1040" s="16">
        <v>32.004086000000001</v>
      </c>
      <c r="J1040" s="16">
        <v>44.896642</v>
      </c>
      <c r="K1040" s="15" t="s">
        <v>1364</v>
      </c>
    </row>
    <row r="1041" spans="1:11" ht="12" hidden="1" customHeight="1">
      <c r="A1041" s="15" t="s">
        <v>62</v>
      </c>
      <c r="B1041" s="15" t="s">
        <v>43</v>
      </c>
      <c r="C1041" s="15" t="s">
        <v>125</v>
      </c>
      <c r="D1041" s="15" t="s">
        <v>123</v>
      </c>
      <c r="E1041" s="16">
        <v>410939</v>
      </c>
      <c r="F1041" s="15" t="s">
        <v>912</v>
      </c>
      <c r="G1041" s="15" t="s">
        <v>715</v>
      </c>
      <c r="H1041" s="15" t="s">
        <v>4253</v>
      </c>
      <c r="I1041" s="16">
        <v>31.996500000000001</v>
      </c>
      <c r="J1041" s="16">
        <v>44.954484000000001</v>
      </c>
      <c r="K1041" s="15" t="s">
        <v>1364</v>
      </c>
    </row>
    <row r="1042" spans="1:11" ht="12" hidden="1" customHeight="1">
      <c r="A1042" s="15" t="s">
        <v>62</v>
      </c>
      <c r="B1042" s="15" t="s">
        <v>43</v>
      </c>
      <c r="C1042" s="15" t="s">
        <v>125</v>
      </c>
      <c r="D1042" s="15" t="s">
        <v>123</v>
      </c>
      <c r="E1042" s="16">
        <v>411014</v>
      </c>
      <c r="F1042" s="15" t="s">
        <v>913</v>
      </c>
      <c r="G1042" s="15" t="s">
        <v>716</v>
      </c>
      <c r="H1042" s="15" t="s">
        <v>4254</v>
      </c>
      <c r="I1042" s="16">
        <v>31.953140999999999</v>
      </c>
      <c r="J1042" s="16">
        <v>44.826506999999999</v>
      </c>
      <c r="K1042" s="15" t="s">
        <v>1364</v>
      </c>
    </row>
    <row r="1043" spans="1:11" ht="12" hidden="1" customHeight="1">
      <c r="A1043" s="15" t="s">
        <v>62</v>
      </c>
      <c r="B1043" s="15" t="s">
        <v>43</v>
      </c>
      <c r="C1043" s="15" t="s">
        <v>125</v>
      </c>
      <c r="D1043" s="15" t="s">
        <v>123</v>
      </c>
      <c r="E1043" s="16">
        <v>411006</v>
      </c>
      <c r="F1043" s="15" t="s">
        <v>914</v>
      </c>
      <c r="G1043" s="15" t="s">
        <v>717</v>
      </c>
      <c r="H1043" s="15" t="s">
        <v>4255</v>
      </c>
      <c r="I1043" s="16">
        <v>31.994479999999999</v>
      </c>
      <c r="J1043" s="16">
        <v>44.899985000000001</v>
      </c>
      <c r="K1043" s="15" t="s">
        <v>1364</v>
      </c>
    </row>
    <row r="1044" spans="1:11" ht="12" hidden="1" customHeight="1">
      <c r="A1044" s="15" t="s">
        <v>62</v>
      </c>
      <c r="B1044" s="15" t="s">
        <v>43</v>
      </c>
      <c r="C1044" s="15" t="s">
        <v>128</v>
      </c>
      <c r="D1044" s="15" t="s">
        <v>126</v>
      </c>
      <c r="E1044" s="16">
        <v>410924</v>
      </c>
      <c r="F1044" s="15" t="s">
        <v>4256</v>
      </c>
      <c r="G1044" s="15" t="s">
        <v>4257</v>
      </c>
      <c r="H1044" s="15" t="s">
        <v>4258</v>
      </c>
      <c r="I1044" s="16">
        <v>31.732669999999999</v>
      </c>
      <c r="J1044" s="16">
        <v>44.967199999999998</v>
      </c>
      <c r="K1044" s="15" t="s">
        <v>1364</v>
      </c>
    </row>
    <row r="1045" spans="1:11" ht="12" hidden="1" customHeight="1">
      <c r="A1045" s="15" t="s">
        <v>62</v>
      </c>
      <c r="B1045" s="15" t="s">
        <v>43</v>
      </c>
      <c r="C1045" s="15" t="s">
        <v>128</v>
      </c>
      <c r="D1045" s="15" t="s">
        <v>126</v>
      </c>
      <c r="E1045" s="16">
        <v>409971</v>
      </c>
      <c r="F1045" s="15" t="s">
        <v>4259</v>
      </c>
      <c r="G1045" s="15" t="s">
        <v>4260</v>
      </c>
      <c r="H1045" s="15" t="s">
        <v>4261</v>
      </c>
      <c r="I1045" s="16">
        <v>31.818332999999999</v>
      </c>
      <c r="J1045" s="16">
        <v>44.9375</v>
      </c>
      <c r="K1045" s="15" t="s">
        <v>1364</v>
      </c>
    </row>
    <row r="1046" spans="1:11" ht="12" hidden="1" customHeight="1">
      <c r="A1046" s="15" t="s">
        <v>62</v>
      </c>
      <c r="B1046" s="15" t="s">
        <v>43</v>
      </c>
      <c r="C1046" s="15" t="s">
        <v>128</v>
      </c>
      <c r="D1046" s="15" t="s">
        <v>126</v>
      </c>
      <c r="E1046" s="16">
        <v>409992</v>
      </c>
      <c r="F1046" s="15" t="s">
        <v>4262</v>
      </c>
      <c r="G1046" s="15" t="s">
        <v>4263</v>
      </c>
      <c r="H1046" s="15" t="s">
        <v>4264</v>
      </c>
      <c r="I1046" s="16">
        <v>31.835277999999999</v>
      </c>
      <c r="J1046" s="16">
        <v>44.923333</v>
      </c>
      <c r="K1046" s="15" t="s">
        <v>1364</v>
      </c>
    </row>
    <row r="1047" spans="1:11" ht="12" hidden="1" customHeight="1">
      <c r="A1047" s="15" t="s">
        <v>62</v>
      </c>
      <c r="B1047" s="15" t="s">
        <v>43</v>
      </c>
      <c r="C1047" s="15" t="s">
        <v>128</v>
      </c>
      <c r="D1047" s="15" t="s">
        <v>126</v>
      </c>
      <c r="E1047" s="16">
        <v>410948</v>
      </c>
      <c r="F1047" s="15" t="s">
        <v>4265</v>
      </c>
      <c r="G1047" s="15" t="s">
        <v>4266</v>
      </c>
      <c r="H1047" s="15" t="s">
        <v>2651</v>
      </c>
      <c r="I1047" s="16">
        <v>31.714269999999999</v>
      </c>
      <c r="J1047" s="16">
        <v>44.970140000000001</v>
      </c>
      <c r="K1047" s="15" t="s">
        <v>1364</v>
      </c>
    </row>
    <row r="1048" spans="1:11" ht="12" hidden="1" customHeight="1">
      <c r="A1048" s="15" t="s">
        <v>62</v>
      </c>
      <c r="B1048" s="15" t="s">
        <v>43</v>
      </c>
      <c r="C1048" s="15" t="s">
        <v>131</v>
      </c>
      <c r="D1048" s="15" t="s">
        <v>2819</v>
      </c>
      <c r="E1048" s="21">
        <v>410204</v>
      </c>
      <c r="F1048" s="15" t="s">
        <v>4267</v>
      </c>
      <c r="G1048" s="15" t="s">
        <v>4268</v>
      </c>
      <c r="H1048" s="15" t="s">
        <v>4269</v>
      </c>
      <c r="I1048" s="16">
        <v>31.959444000000001</v>
      </c>
      <c r="J1048" s="16">
        <v>44.594721999999997</v>
      </c>
      <c r="K1048" s="15" t="s">
        <v>1364</v>
      </c>
    </row>
    <row r="1049" spans="1:11" ht="12" hidden="1" customHeight="1">
      <c r="A1049" s="15" t="s">
        <v>62</v>
      </c>
      <c r="B1049" s="15" t="s">
        <v>43</v>
      </c>
      <c r="C1049" s="15" t="s">
        <v>131</v>
      </c>
      <c r="D1049" s="15" t="s">
        <v>2819</v>
      </c>
      <c r="E1049" s="16">
        <v>409912</v>
      </c>
      <c r="F1049" s="15" t="s">
        <v>4270</v>
      </c>
      <c r="G1049" s="15" t="s">
        <v>4271</v>
      </c>
      <c r="H1049" s="15" t="s">
        <v>4272</v>
      </c>
      <c r="I1049" s="16">
        <v>31.758056</v>
      </c>
      <c r="J1049" s="16">
        <v>44.596111000000001</v>
      </c>
      <c r="K1049" s="15" t="s">
        <v>1364</v>
      </c>
    </row>
    <row r="1050" spans="1:11" ht="12" hidden="1" customHeight="1">
      <c r="A1050" s="15" t="s">
        <v>62</v>
      </c>
      <c r="B1050" s="15" t="s">
        <v>43</v>
      </c>
      <c r="C1050" s="15" t="s">
        <v>131</v>
      </c>
      <c r="D1050" s="15" t="s">
        <v>2819</v>
      </c>
      <c r="E1050" s="16">
        <v>410967</v>
      </c>
      <c r="F1050" s="15" t="s">
        <v>4273</v>
      </c>
      <c r="G1050" s="15" t="s">
        <v>4274</v>
      </c>
      <c r="H1050" s="15" t="s">
        <v>4275</v>
      </c>
      <c r="I1050" s="16">
        <v>31.962433999999998</v>
      </c>
      <c r="J1050" s="16">
        <v>44.611575999999999</v>
      </c>
      <c r="K1050" s="15" t="s">
        <v>1364</v>
      </c>
    </row>
    <row r="1051" spans="1:11" ht="12" hidden="1" customHeight="1">
      <c r="A1051" s="15" t="s">
        <v>62</v>
      </c>
      <c r="B1051" s="15" t="s">
        <v>43</v>
      </c>
      <c r="C1051" s="15" t="s">
        <v>131</v>
      </c>
      <c r="D1051" s="15" t="s">
        <v>2819</v>
      </c>
      <c r="E1051" s="16">
        <v>410196</v>
      </c>
      <c r="F1051" s="15" t="s">
        <v>915</v>
      </c>
      <c r="G1051" s="15" t="s">
        <v>699</v>
      </c>
      <c r="H1051" s="15" t="s">
        <v>2651</v>
      </c>
      <c r="I1051" s="16">
        <v>31.956666999999999</v>
      </c>
      <c r="J1051" s="16">
        <v>44.586666999999998</v>
      </c>
      <c r="K1051" s="15" t="s">
        <v>1364</v>
      </c>
    </row>
    <row r="1052" spans="1:11" ht="12" hidden="1" customHeight="1">
      <c r="A1052" s="15" t="s">
        <v>62</v>
      </c>
      <c r="B1052" s="15" t="s">
        <v>43</v>
      </c>
      <c r="C1052" s="15" t="s">
        <v>131</v>
      </c>
      <c r="D1052" s="15" t="s">
        <v>2819</v>
      </c>
      <c r="E1052" s="16">
        <v>411015</v>
      </c>
      <c r="F1052" s="15" t="s">
        <v>916</v>
      </c>
      <c r="G1052" s="15" t="s">
        <v>700</v>
      </c>
      <c r="H1052" s="15" t="s">
        <v>4276</v>
      </c>
      <c r="I1052" s="16">
        <v>31.9375</v>
      </c>
      <c r="J1052" s="16">
        <v>44.577500000000001</v>
      </c>
      <c r="K1052" s="15" t="s">
        <v>1364</v>
      </c>
    </row>
    <row r="1053" spans="1:11" ht="12" hidden="1" customHeight="1">
      <c r="A1053" s="15" t="s">
        <v>62</v>
      </c>
      <c r="B1053" s="15" t="s">
        <v>43</v>
      </c>
      <c r="C1053" s="15" t="s">
        <v>131</v>
      </c>
      <c r="D1053" s="15" t="s">
        <v>2819</v>
      </c>
      <c r="E1053" s="16">
        <v>410221</v>
      </c>
      <c r="F1053" s="15" t="s">
        <v>4277</v>
      </c>
      <c r="G1053" s="15" t="s">
        <v>4278</v>
      </c>
      <c r="H1053" s="15" t="s">
        <v>4279</v>
      </c>
      <c r="I1053" s="16">
        <v>31.963332999999999</v>
      </c>
      <c r="J1053" s="16">
        <v>44.601388999999998</v>
      </c>
      <c r="K1053" s="15" t="s">
        <v>1364</v>
      </c>
    </row>
    <row r="1054" spans="1:11" ht="12" hidden="1" customHeight="1">
      <c r="A1054" s="15" t="s">
        <v>64</v>
      </c>
      <c r="B1054" s="15" t="s">
        <v>45</v>
      </c>
      <c r="C1054" s="15" t="s">
        <v>133</v>
      </c>
      <c r="D1054" s="15" t="s">
        <v>17</v>
      </c>
      <c r="E1054" s="16">
        <v>513350</v>
      </c>
      <c r="F1054" s="15" t="s">
        <v>917</v>
      </c>
      <c r="G1054" s="15" t="s">
        <v>740</v>
      </c>
      <c r="H1054" s="15" t="s">
        <v>4280</v>
      </c>
      <c r="I1054" s="16">
        <v>35.517870000000002</v>
      </c>
      <c r="J1054" s="16">
        <v>44.808579999999999</v>
      </c>
      <c r="K1054" s="15" t="s">
        <v>1364</v>
      </c>
    </row>
    <row r="1055" spans="1:11" ht="12" hidden="1" customHeight="1">
      <c r="A1055" s="15" t="s">
        <v>64</v>
      </c>
      <c r="B1055" s="15" t="s">
        <v>45</v>
      </c>
      <c r="C1055" s="15" t="s">
        <v>133</v>
      </c>
      <c r="D1055" s="15" t="s">
        <v>17</v>
      </c>
      <c r="E1055" s="16">
        <v>509949</v>
      </c>
      <c r="F1055" s="15" t="s">
        <v>4281</v>
      </c>
      <c r="G1055" s="15" t="s">
        <v>2498</v>
      </c>
      <c r="H1055" s="15" t="s">
        <v>4282</v>
      </c>
      <c r="I1055" s="16">
        <v>35.71</v>
      </c>
      <c r="J1055" s="16">
        <v>44.93</v>
      </c>
      <c r="K1055" s="15" t="s">
        <v>1364</v>
      </c>
    </row>
    <row r="1056" spans="1:11" ht="12" hidden="1" customHeight="1">
      <c r="A1056" s="15" t="s">
        <v>64</v>
      </c>
      <c r="B1056" s="15" t="s">
        <v>45</v>
      </c>
      <c r="C1056" s="15" t="s">
        <v>133</v>
      </c>
      <c r="D1056" s="15" t="s">
        <v>17</v>
      </c>
      <c r="E1056" s="16">
        <v>513239</v>
      </c>
      <c r="F1056" s="15" t="s">
        <v>4283</v>
      </c>
      <c r="G1056" s="15" t="s">
        <v>4284</v>
      </c>
      <c r="H1056" s="15" t="s">
        <v>4116</v>
      </c>
      <c r="I1056" s="16">
        <v>35.544820000000001</v>
      </c>
      <c r="J1056" s="16">
        <v>44.83305</v>
      </c>
      <c r="K1056" s="15" t="s">
        <v>1364</v>
      </c>
    </row>
    <row r="1057" spans="1:11" ht="12" hidden="1" customHeight="1">
      <c r="A1057" s="15" t="s">
        <v>64</v>
      </c>
      <c r="B1057" s="15" t="s">
        <v>45</v>
      </c>
      <c r="C1057" s="15" t="s">
        <v>133</v>
      </c>
      <c r="D1057" s="15" t="s">
        <v>17</v>
      </c>
      <c r="E1057" s="16">
        <v>503224</v>
      </c>
      <c r="F1057" s="15" t="s">
        <v>4285</v>
      </c>
      <c r="G1057" s="15" t="s">
        <v>4286</v>
      </c>
      <c r="H1057" s="15" t="s">
        <v>4287</v>
      </c>
      <c r="I1057" s="16">
        <v>35.549999999999997</v>
      </c>
      <c r="J1057" s="16">
        <v>44.84</v>
      </c>
      <c r="K1057" s="15" t="s">
        <v>1364</v>
      </c>
    </row>
    <row r="1058" spans="1:11" ht="12" hidden="1" customHeight="1">
      <c r="A1058" s="15" t="s">
        <v>64</v>
      </c>
      <c r="B1058" s="15" t="s">
        <v>45</v>
      </c>
      <c r="C1058" s="15" t="s">
        <v>133</v>
      </c>
      <c r="D1058" s="15" t="s">
        <v>17</v>
      </c>
      <c r="E1058" s="16">
        <v>513312</v>
      </c>
      <c r="F1058" s="15" t="s">
        <v>4288</v>
      </c>
      <c r="G1058" s="15" t="s">
        <v>4289</v>
      </c>
      <c r="H1058" s="15" t="s">
        <v>4290</v>
      </c>
      <c r="I1058" s="16">
        <v>35.623860000000001</v>
      </c>
      <c r="J1058" s="16">
        <v>44.967109999999998</v>
      </c>
      <c r="K1058" s="15" t="s">
        <v>1364</v>
      </c>
    </row>
    <row r="1059" spans="1:11" ht="12" hidden="1" customHeight="1">
      <c r="A1059" s="15" t="s">
        <v>64</v>
      </c>
      <c r="B1059" s="15" t="s">
        <v>45</v>
      </c>
      <c r="C1059" s="15" t="s">
        <v>133</v>
      </c>
      <c r="D1059" s="15" t="s">
        <v>17</v>
      </c>
      <c r="E1059" s="16">
        <v>513352</v>
      </c>
      <c r="F1059" s="15" t="s">
        <v>918</v>
      </c>
      <c r="G1059" s="15" t="s">
        <v>741</v>
      </c>
      <c r="H1059" s="15" t="s">
        <v>4291</v>
      </c>
      <c r="I1059" s="16">
        <v>35.517629999999997</v>
      </c>
      <c r="J1059" s="16">
        <v>44.835859999999997</v>
      </c>
      <c r="K1059" s="15" t="s">
        <v>1364</v>
      </c>
    </row>
    <row r="1060" spans="1:11" ht="12" hidden="1" customHeight="1">
      <c r="A1060" s="15" t="s">
        <v>64</v>
      </c>
      <c r="B1060" s="15" t="s">
        <v>45</v>
      </c>
      <c r="C1060" s="15" t="s">
        <v>133</v>
      </c>
      <c r="D1060" s="15" t="s">
        <v>17</v>
      </c>
      <c r="E1060" s="16">
        <v>502253</v>
      </c>
      <c r="F1060" s="15" t="s">
        <v>919</v>
      </c>
      <c r="G1060" s="15" t="s">
        <v>742</v>
      </c>
      <c r="H1060" s="15" t="s">
        <v>4292</v>
      </c>
      <c r="I1060" s="16">
        <v>35.51</v>
      </c>
      <c r="J1060" s="16">
        <v>44.86</v>
      </c>
      <c r="K1060" s="15" t="s">
        <v>1364</v>
      </c>
    </row>
    <row r="1061" spans="1:11" ht="12" hidden="1" customHeight="1">
      <c r="A1061" s="15" t="s">
        <v>64</v>
      </c>
      <c r="B1061" s="15" t="s">
        <v>45</v>
      </c>
      <c r="C1061" s="15" t="s">
        <v>133</v>
      </c>
      <c r="D1061" s="15" t="s">
        <v>17</v>
      </c>
      <c r="E1061" s="16">
        <v>513198</v>
      </c>
      <c r="F1061" s="15" t="s">
        <v>920</v>
      </c>
      <c r="G1061" s="15" t="s">
        <v>743</v>
      </c>
      <c r="H1061" s="15" t="s">
        <v>4293</v>
      </c>
      <c r="I1061" s="16">
        <v>35.49682</v>
      </c>
      <c r="J1061" s="16">
        <v>44.854880000000001</v>
      </c>
      <c r="K1061" s="15" t="s">
        <v>1364</v>
      </c>
    </row>
    <row r="1062" spans="1:11" ht="12" hidden="1" customHeight="1">
      <c r="A1062" s="15" t="s">
        <v>64</v>
      </c>
      <c r="B1062" s="15" t="s">
        <v>45</v>
      </c>
      <c r="C1062" s="15" t="s">
        <v>133</v>
      </c>
      <c r="D1062" s="15" t="s">
        <v>17</v>
      </c>
      <c r="E1062" s="16">
        <v>510737</v>
      </c>
      <c r="F1062" s="15" t="s">
        <v>4294</v>
      </c>
      <c r="G1062" s="15" t="s">
        <v>4295</v>
      </c>
      <c r="H1062" s="15" t="s">
        <v>4296</v>
      </c>
      <c r="I1062" s="16">
        <v>35.53</v>
      </c>
      <c r="J1062" s="16">
        <v>44.83</v>
      </c>
      <c r="K1062" s="15" t="s">
        <v>1364</v>
      </c>
    </row>
    <row r="1063" spans="1:11" ht="12" hidden="1" customHeight="1">
      <c r="A1063" s="15" t="s">
        <v>64</v>
      </c>
      <c r="B1063" s="15" t="s">
        <v>45</v>
      </c>
      <c r="C1063" s="15" t="s">
        <v>133</v>
      </c>
      <c r="D1063" s="15" t="s">
        <v>17</v>
      </c>
      <c r="E1063" s="16">
        <v>502539</v>
      </c>
      <c r="F1063" s="15" t="s">
        <v>4297</v>
      </c>
      <c r="G1063" s="15" t="s">
        <v>4298</v>
      </c>
      <c r="H1063" s="15" t="s">
        <v>4299</v>
      </c>
      <c r="I1063" s="16">
        <v>35.28</v>
      </c>
      <c r="J1063" s="16">
        <v>45.17</v>
      </c>
      <c r="K1063" s="15" t="s">
        <v>1364</v>
      </c>
    </row>
    <row r="1064" spans="1:11" ht="12" hidden="1" customHeight="1">
      <c r="A1064" s="15" t="s">
        <v>64</v>
      </c>
      <c r="B1064" s="15" t="s">
        <v>45</v>
      </c>
      <c r="C1064" s="15" t="s">
        <v>133</v>
      </c>
      <c r="D1064" s="15" t="s">
        <v>17</v>
      </c>
      <c r="E1064" s="16">
        <v>513148</v>
      </c>
      <c r="F1064" s="15" t="s">
        <v>921</v>
      </c>
      <c r="G1064" s="15" t="s">
        <v>745</v>
      </c>
      <c r="H1064" s="15" t="s">
        <v>4300</v>
      </c>
      <c r="I1064" s="16">
        <v>35.513039999999997</v>
      </c>
      <c r="J1064" s="16">
        <v>44.835949999999997</v>
      </c>
      <c r="K1064" s="15" t="s">
        <v>1364</v>
      </c>
    </row>
    <row r="1065" spans="1:11" ht="12" hidden="1" customHeight="1">
      <c r="A1065" s="15" t="s">
        <v>64</v>
      </c>
      <c r="B1065" s="15" t="s">
        <v>45</v>
      </c>
      <c r="C1065" s="15" t="s">
        <v>135</v>
      </c>
      <c r="D1065" s="15" t="s">
        <v>16</v>
      </c>
      <c r="E1065" s="16">
        <v>513135</v>
      </c>
      <c r="F1065" s="15" t="s">
        <v>922</v>
      </c>
      <c r="G1065" s="15" t="s">
        <v>747</v>
      </c>
      <c r="H1065" s="15" t="s">
        <v>4301</v>
      </c>
      <c r="I1065" s="16">
        <v>35.131666670000001</v>
      </c>
      <c r="J1065" s="16">
        <v>45.686388890000003</v>
      </c>
      <c r="K1065" s="15" t="s">
        <v>1364</v>
      </c>
    </row>
    <row r="1066" spans="1:11" ht="12" hidden="1" customHeight="1">
      <c r="A1066" s="15" t="s">
        <v>64</v>
      </c>
      <c r="B1066" s="15" t="s">
        <v>45</v>
      </c>
      <c r="C1066" s="15" t="s">
        <v>137</v>
      </c>
      <c r="D1066" s="15" t="s">
        <v>20</v>
      </c>
      <c r="E1066" s="16">
        <v>513333</v>
      </c>
      <c r="F1066" s="15" t="s">
        <v>4302</v>
      </c>
      <c r="G1066" s="15" t="s">
        <v>4303</v>
      </c>
      <c r="H1066" s="15" t="s">
        <v>4304</v>
      </c>
      <c r="I1066" s="16">
        <v>35.935029999999998</v>
      </c>
      <c r="J1066" s="16">
        <v>44.968179999999997</v>
      </c>
      <c r="K1066" s="15" t="s">
        <v>1364</v>
      </c>
    </row>
    <row r="1067" spans="1:11" ht="12" hidden="1" customHeight="1">
      <c r="A1067" s="15" t="s">
        <v>64</v>
      </c>
      <c r="B1067" s="15" t="s">
        <v>45</v>
      </c>
      <c r="C1067" s="15" t="s">
        <v>137</v>
      </c>
      <c r="D1067" s="15" t="s">
        <v>20</v>
      </c>
      <c r="E1067" s="16">
        <v>513322</v>
      </c>
      <c r="F1067" s="15" t="s">
        <v>4305</v>
      </c>
      <c r="G1067" s="15" t="s">
        <v>4306</v>
      </c>
      <c r="H1067" s="15" t="s">
        <v>4307</v>
      </c>
      <c r="I1067" s="16">
        <v>35.925350000000002</v>
      </c>
      <c r="J1067" s="16">
        <v>44.972549999999998</v>
      </c>
      <c r="K1067" s="15" t="s">
        <v>1364</v>
      </c>
    </row>
    <row r="1068" spans="1:11" ht="12" hidden="1" customHeight="1">
      <c r="A1068" s="15" t="s">
        <v>64</v>
      </c>
      <c r="B1068" s="15" t="s">
        <v>45</v>
      </c>
      <c r="C1068" s="15" t="s">
        <v>137</v>
      </c>
      <c r="D1068" s="15" t="s">
        <v>20</v>
      </c>
      <c r="E1068" s="16">
        <v>513300</v>
      </c>
      <c r="F1068" s="15" t="s">
        <v>4308</v>
      </c>
      <c r="G1068" s="15" t="s">
        <v>4309</v>
      </c>
      <c r="H1068" s="15" t="s">
        <v>4310</v>
      </c>
      <c r="I1068" s="16">
        <v>35.944659999999999</v>
      </c>
      <c r="J1068" s="16">
        <v>44.964320000000001</v>
      </c>
      <c r="K1068" s="15" t="s">
        <v>1364</v>
      </c>
    </row>
    <row r="1069" spans="1:11" ht="12" hidden="1" customHeight="1">
      <c r="A1069" s="15" t="s">
        <v>64</v>
      </c>
      <c r="B1069" s="15" t="s">
        <v>45</v>
      </c>
      <c r="C1069" s="15" t="s">
        <v>137</v>
      </c>
      <c r="D1069" s="15" t="s">
        <v>20</v>
      </c>
      <c r="E1069" s="16">
        <v>500822</v>
      </c>
      <c r="F1069" s="15" t="s">
        <v>4311</v>
      </c>
      <c r="G1069" s="15" t="s">
        <v>4312</v>
      </c>
      <c r="H1069" s="15" t="s">
        <v>4313</v>
      </c>
      <c r="I1069" s="16">
        <v>36.020000000000003</v>
      </c>
      <c r="J1069" s="16">
        <v>44.83</v>
      </c>
      <c r="K1069" s="15" t="s">
        <v>1364</v>
      </c>
    </row>
    <row r="1070" spans="1:11" ht="12" hidden="1" customHeight="1">
      <c r="A1070" s="15" t="s">
        <v>64</v>
      </c>
      <c r="B1070" s="15" t="s">
        <v>45</v>
      </c>
      <c r="C1070" s="15" t="s">
        <v>137</v>
      </c>
      <c r="D1070" s="15" t="s">
        <v>20</v>
      </c>
      <c r="E1070" s="16">
        <v>502145</v>
      </c>
      <c r="F1070" s="15" t="s">
        <v>4314</v>
      </c>
      <c r="G1070" s="15" t="s">
        <v>4315</v>
      </c>
      <c r="H1070" s="15" t="s">
        <v>4316</v>
      </c>
      <c r="I1070" s="16">
        <v>35.78</v>
      </c>
      <c r="J1070" s="16">
        <v>45.11</v>
      </c>
      <c r="K1070" s="15" t="s">
        <v>1364</v>
      </c>
    </row>
    <row r="1071" spans="1:11" ht="12" hidden="1" customHeight="1">
      <c r="A1071" s="15" t="s">
        <v>64</v>
      </c>
      <c r="B1071" s="15" t="s">
        <v>45</v>
      </c>
      <c r="C1071" s="15" t="s">
        <v>137</v>
      </c>
      <c r="D1071" s="15" t="s">
        <v>20</v>
      </c>
      <c r="E1071" s="16">
        <v>513305</v>
      </c>
      <c r="F1071" s="15" t="s">
        <v>923</v>
      </c>
      <c r="G1071" s="15" t="s">
        <v>750</v>
      </c>
      <c r="H1071" s="15" t="s">
        <v>2490</v>
      </c>
      <c r="I1071" s="16">
        <v>35.734499999999997</v>
      </c>
      <c r="J1071" s="16">
        <v>45.146210000000004</v>
      </c>
      <c r="K1071" s="15" t="s">
        <v>1364</v>
      </c>
    </row>
    <row r="1072" spans="1:11" ht="12" hidden="1" customHeight="1">
      <c r="A1072" s="15" t="s">
        <v>64</v>
      </c>
      <c r="B1072" s="15" t="s">
        <v>45</v>
      </c>
      <c r="C1072" s="15" t="s">
        <v>137</v>
      </c>
      <c r="D1072" s="15" t="s">
        <v>20</v>
      </c>
      <c r="E1072" s="16">
        <v>500791</v>
      </c>
      <c r="F1072" s="15" t="s">
        <v>4317</v>
      </c>
      <c r="G1072" s="15" t="s">
        <v>4318</v>
      </c>
      <c r="H1072" s="15" t="s">
        <v>4319</v>
      </c>
      <c r="I1072" s="16">
        <v>35.89</v>
      </c>
      <c r="J1072" s="16">
        <v>45.01</v>
      </c>
      <c r="K1072" s="15" t="s">
        <v>1364</v>
      </c>
    </row>
    <row r="1073" spans="1:11" ht="12" hidden="1" customHeight="1">
      <c r="A1073" s="15" t="s">
        <v>64</v>
      </c>
      <c r="B1073" s="15" t="s">
        <v>45</v>
      </c>
      <c r="C1073" s="15" t="s">
        <v>137</v>
      </c>
      <c r="D1073" s="15" t="s">
        <v>20</v>
      </c>
      <c r="E1073" s="16">
        <v>513349</v>
      </c>
      <c r="F1073" s="15" t="s">
        <v>924</v>
      </c>
      <c r="G1073" s="15" t="s">
        <v>751</v>
      </c>
      <c r="H1073" s="15" t="s">
        <v>4320</v>
      </c>
      <c r="I1073" s="16">
        <v>35.72672</v>
      </c>
      <c r="J1073" s="16">
        <v>45.149920000000002</v>
      </c>
      <c r="K1073" s="15" t="s">
        <v>1364</v>
      </c>
    </row>
    <row r="1074" spans="1:11" ht="12" hidden="1" customHeight="1">
      <c r="A1074" s="15" t="s">
        <v>64</v>
      </c>
      <c r="B1074" s="15" t="s">
        <v>45</v>
      </c>
      <c r="C1074" s="15" t="s">
        <v>137</v>
      </c>
      <c r="D1074" s="15" t="s">
        <v>20</v>
      </c>
      <c r="E1074" s="16">
        <v>513332</v>
      </c>
      <c r="F1074" s="15" t="s">
        <v>4321</v>
      </c>
      <c r="G1074" s="15" t="s">
        <v>4322</v>
      </c>
      <c r="H1074" s="15" t="s">
        <v>4323</v>
      </c>
      <c r="I1074" s="16">
        <v>35.923169999999999</v>
      </c>
      <c r="J1074" s="16">
        <v>44.966549999999998</v>
      </c>
      <c r="K1074" s="15" t="s">
        <v>1364</v>
      </c>
    </row>
    <row r="1075" spans="1:11" ht="12" hidden="1" customHeight="1">
      <c r="A1075" s="15" t="s">
        <v>64</v>
      </c>
      <c r="B1075" s="15" t="s">
        <v>45</v>
      </c>
      <c r="C1075" s="15" t="s">
        <v>137</v>
      </c>
      <c r="D1075" s="15" t="s">
        <v>20</v>
      </c>
      <c r="E1075" s="16">
        <v>513139</v>
      </c>
      <c r="F1075" s="15" t="s">
        <v>925</v>
      </c>
      <c r="G1075" s="15" t="s">
        <v>752</v>
      </c>
      <c r="H1075" s="15" t="s">
        <v>4324</v>
      </c>
      <c r="I1075" s="16">
        <v>35.7303</v>
      </c>
      <c r="J1075" s="16">
        <v>45.137390000000003</v>
      </c>
      <c r="K1075" s="15" t="s">
        <v>1364</v>
      </c>
    </row>
    <row r="1076" spans="1:11" ht="12" hidden="1" customHeight="1">
      <c r="A1076" s="15" t="s">
        <v>64</v>
      </c>
      <c r="B1076" s="15" t="s">
        <v>45</v>
      </c>
      <c r="C1076" s="15" t="s">
        <v>137</v>
      </c>
      <c r="D1076" s="15" t="s">
        <v>20</v>
      </c>
      <c r="E1076" s="16">
        <v>513140</v>
      </c>
      <c r="F1076" s="15" t="s">
        <v>926</v>
      </c>
      <c r="G1076" s="15" t="s">
        <v>753</v>
      </c>
      <c r="H1076" s="15" t="s">
        <v>4325</v>
      </c>
      <c r="I1076" s="16">
        <v>35.729230000000001</v>
      </c>
      <c r="J1076" s="16">
        <v>45.146050000000002</v>
      </c>
      <c r="K1076" s="15" t="s">
        <v>1364</v>
      </c>
    </row>
    <row r="1077" spans="1:11" ht="12" hidden="1" customHeight="1">
      <c r="A1077" s="15" t="s">
        <v>64</v>
      </c>
      <c r="B1077" s="15" t="s">
        <v>45</v>
      </c>
      <c r="C1077" s="15" t="s">
        <v>137</v>
      </c>
      <c r="D1077" s="15" t="s">
        <v>20</v>
      </c>
      <c r="E1077" s="16">
        <v>500770</v>
      </c>
      <c r="F1077" s="15" t="s">
        <v>4326</v>
      </c>
      <c r="G1077" s="15" t="s">
        <v>4327</v>
      </c>
      <c r="H1077" s="15" t="s">
        <v>4328</v>
      </c>
      <c r="I1077" s="16">
        <v>35.85</v>
      </c>
      <c r="J1077" s="16">
        <v>45.07</v>
      </c>
      <c r="K1077" s="15" t="s">
        <v>1364</v>
      </c>
    </row>
    <row r="1078" spans="1:11" ht="12" hidden="1" customHeight="1">
      <c r="A1078" s="15" t="s">
        <v>64</v>
      </c>
      <c r="B1078" s="15" t="s">
        <v>45</v>
      </c>
      <c r="C1078" s="15" t="s">
        <v>137</v>
      </c>
      <c r="D1078" s="15" t="s">
        <v>20</v>
      </c>
      <c r="E1078" s="16">
        <v>502407</v>
      </c>
      <c r="F1078" s="15" t="s">
        <v>4329</v>
      </c>
      <c r="G1078" s="15" t="s">
        <v>4330</v>
      </c>
      <c r="H1078" s="15" t="s">
        <v>4331</v>
      </c>
      <c r="I1078" s="16">
        <v>35.950000000000003</v>
      </c>
      <c r="J1078" s="16">
        <v>44.98</v>
      </c>
      <c r="K1078" s="15" t="s">
        <v>1364</v>
      </c>
    </row>
    <row r="1079" spans="1:11" ht="12" hidden="1" customHeight="1">
      <c r="A1079" s="15" t="s">
        <v>64</v>
      </c>
      <c r="B1079" s="15" t="s">
        <v>45</v>
      </c>
      <c r="C1079" s="15" t="s">
        <v>139</v>
      </c>
      <c r="D1079" s="15" t="s">
        <v>15</v>
      </c>
      <c r="E1079" s="16">
        <v>502457</v>
      </c>
      <c r="F1079" s="15" t="s">
        <v>4332</v>
      </c>
      <c r="G1079" s="15" t="s">
        <v>4333</v>
      </c>
      <c r="H1079" s="15" t="s">
        <v>4334</v>
      </c>
      <c r="I1079" s="16">
        <v>35.29</v>
      </c>
      <c r="J1079" s="16">
        <v>46.06</v>
      </c>
      <c r="K1079" s="15" t="s">
        <v>1364</v>
      </c>
    </row>
    <row r="1080" spans="1:11" ht="12" hidden="1" customHeight="1">
      <c r="A1080" s="15" t="s">
        <v>64</v>
      </c>
      <c r="B1080" s="15" t="s">
        <v>45</v>
      </c>
      <c r="C1080" s="15" t="s">
        <v>139</v>
      </c>
      <c r="D1080" s="15" t="s">
        <v>15</v>
      </c>
      <c r="E1080" s="16">
        <v>513267</v>
      </c>
      <c r="F1080" s="15" t="s">
        <v>4335</v>
      </c>
      <c r="G1080" s="15" t="s">
        <v>4336</v>
      </c>
      <c r="H1080" s="15" t="s">
        <v>4337</v>
      </c>
      <c r="I1080" s="16">
        <v>35.298470000000002</v>
      </c>
      <c r="J1080" s="16">
        <v>46.031120000000001</v>
      </c>
      <c r="K1080" s="15" t="s">
        <v>1364</v>
      </c>
    </row>
    <row r="1081" spans="1:11" ht="12" hidden="1" customHeight="1">
      <c r="A1081" s="15" t="s">
        <v>64</v>
      </c>
      <c r="B1081" s="15" t="s">
        <v>45</v>
      </c>
      <c r="C1081" s="15" t="s">
        <v>139</v>
      </c>
      <c r="D1081" s="15" t="s">
        <v>15</v>
      </c>
      <c r="E1081" s="16">
        <v>513340</v>
      </c>
      <c r="F1081" s="15" t="s">
        <v>4338</v>
      </c>
      <c r="G1081" s="15" t="s">
        <v>4339</v>
      </c>
      <c r="H1081" s="15" t="s">
        <v>4340</v>
      </c>
      <c r="I1081" s="16">
        <v>35.352539999999998</v>
      </c>
      <c r="J1081" s="16">
        <v>45.871310000000001</v>
      </c>
      <c r="K1081" s="15" t="s">
        <v>1364</v>
      </c>
    </row>
    <row r="1082" spans="1:11" ht="12" hidden="1" customHeight="1">
      <c r="A1082" s="15" t="s">
        <v>64</v>
      </c>
      <c r="B1082" s="15" t="s">
        <v>45</v>
      </c>
      <c r="C1082" s="15" t="s">
        <v>139</v>
      </c>
      <c r="D1082" s="15" t="s">
        <v>15</v>
      </c>
      <c r="E1082" s="16">
        <v>513216</v>
      </c>
      <c r="F1082" s="15" t="s">
        <v>4341</v>
      </c>
      <c r="G1082" s="15" t="s">
        <v>2937</v>
      </c>
      <c r="H1082" s="15" t="s">
        <v>2938</v>
      </c>
      <c r="I1082" s="16">
        <v>35.185369999999999</v>
      </c>
      <c r="J1082" s="16">
        <v>45.979109999999999</v>
      </c>
      <c r="K1082" s="15" t="s">
        <v>1364</v>
      </c>
    </row>
    <row r="1083" spans="1:11" ht="12" hidden="1" customHeight="1">
      <c r="A1083" s="15" t="s">
        <v>64</v>
      </c>
      <c r="B1083" s="15" t="s">
        <v>45</v>
      </c>
      <c r="C1083" s="15" t="s">
        <v>139</v>
      </c>
      <c r="D1083" s="15" t="s">
        <v>15</v>
      </c>
      <c r="E1083" s="16">
        <v>513290</v>
      </c>
      <c r="F1083" s="15" t="s">
        <v>4342</v>
      </c>
      <c r="G1083" s="15" t="s">
        <v>4343</v>
      </c>
      <c r="H1083" s="15" t="s">
        <v>4344</v>
      </c>
      <c r="I1083" s="16">
        <v>35.351260000000003</v>
      </c>
      <c r="J1083" s="16">
        <v>45.88091</v>
      </c>
      <c r="K1083" s="15" t="s">
        <v>1364</v>
      </c>
    </row>
    <row r="1084" spans="1:11" ht="12" hidden="1" customHeight="1">
      <c r="A1084" s="15" t="s">
        <v>64</v>
      </c>
      <c r="B1084" s="15" t="s">
        <v>45</v>
      </c>
      <c r="C1084" s="15" t="s">
        <v>139</v>
      </c>
      <c r="D1084" s="15" t="s">
        <v>15</v>
      </c>
      <c r="E1084" s="16">
        <v>501004</v>
      </c>
      <c r="F1084" s="15" t="s">
        <v>927</v>
      </c>
      <c r="G1084" s="15" t="s">
        <v>754</v>
      </c>
      <c r="H1084" s="15" t="s">
        <v>4345</v>
      </c>
      <c r="I1084" s="16">
        <v>35.29</v>
      </c>
      <c r="J1084" s="16">
        <v>46.03</v>
      </c>
      <c r="K1084" s="15" t="s">
        <v>1364</v>
      </c>
    </row>
    <row r="1085" spans="1:11" ht="12" hidden="1" customHeight="1">
      <c r="A1085" s="15" t="s">
        <v>64</v>
      </c>
      <c r="B1085" s="15" t="s">
        <v>45</v>
      </c>
      <c r="C1085" s="15" t="s">
        <v>139</v>
      </c>
      <c r="D1085" s="15" t="s">
        <v>15</v>
      </c>
      <c r="E1085" s="16">
        <v>513218</v>
      </c>
      <c r="F1085" s="15" t="s">
        <v>4346</v>
      </c>
      <c r="G1085" s="15" t="s">
        <v>4347</v>
      </c>
      <c r="H1085" s="15" t="s">
        <v>4348</v>
      </c>
      <c r="I1085" s="16">
        <v>35.181959999999997</v>
      </c>
      <c r="J1085" s="16">
        <v>45.986490000000003</v>
      </c>
      <c r="K1085" s="15" t="s">
        <v>1364</v>
      </c>
    </row>
    <row r="1086" spans="1:11" ht="12" hidden="1" customHeight="1">
      <c r="A1086" s="15" t="s">
        <v>64</v>
      </c>
      <c r="B1086" s="15" t="s">
        <v>45</v>
      </c>
      <c r="C1086" s="15" t="s">
        <v>139</v>
      </c>
      <c r="D1086" s="15" t="s">
        <v>15</v>
      </c>
      <c r="E1086" s="16">
        <v>513269</v>
      </c>
      <c r="F1086" s="15" t="s">
        <v>4349</v>
      </c>
      <c r="G1086" s="15" t="s">
        <v>771</v>
      </c>
      <c r="H1086" s="15" t="s">
        <v>4350</v>
      </c>
      <c r="I1086" s="16">
        <v>35.302230000000002</v>
      </c>
      <c r="J1086" s="16">
        <v>46.033410000000003</v>
      </c>
      <c r="K1086" s="15" t="s">
        <v>1364</v>
      </c>
    </row>
    <row r="1087" spans="1:11" ht="12" hidden="1" customHeight="1">
      <c r="A1087" s="15" t="s">
        <v>64</v>
      </c>
      <c r="B1087" s="15" t="s">
        <v>45</v>
      </c>
      <c r="C1087" s="15" t="s">
        <v>139</v>
      </c>
      <c r="D1087" s="15" t="s">
        <v>15</v>
      </c>
      <c r="E1087" s="16">
        <v>513292</v>
      </c>
      <c r="F1087" s="15" t="s">
        <v>928</v>
      </c>
      <c r="G1087" s="15" t="s">
        <v>755</v>
      </c>
      <c r="H1087" s="15" t="s">
        <v>4351</v>
      </c>
      <c r="I1087" s="16">
        <v>35.35304</v>
      </c>
      <c r="J1087" s="16">
        <v>45.858110000000003</v>
      </c>
      <c r="K1087" s="15" t="s">
        <v>1364</v>
      </c>
    </row>
    <row r="1088" spans="1:11" ht="12" hidden="1" customHeight="1">
      <c r="A1088" s="15" t="s">
        <v>64</v>
      </c>
      <c r="B1088" s="15" t="s">
        <v>45</v>
      </c>
      <c r="C1088" s="15" t="s">
        <v>139</v>
      </c>
      <c r="D1088" s="15" t="s">
        <v>15</v>
      </c>
      <c r="E1088" s="16">
        <v>513209</v>
      </c>
      <c r="F1088" s="15" t="s">
        <v>4352</v>
      </c>
      <c r="G1088" s="15" t="s">
        <v>587</v>
      </c>
      <c r="H1088" s="15" t="s">
        <v>4324</v>
      </c>
      <c r="I1088" s="16">
        <v>35.359670000000001</v>
      </c>
      <c r="J1088" s="16">
        <v>45.849029999999999</v>
      </c>
      <c r="K1088" s="15" t="s">
        <v>1364</v>
      </c>
    </row>
    <row r="1089" spans="1:11" ht="12" hidden="1" customHeight="1">
      <c r="A1089" s="15" t="s">
        <v>64</v>
      </c>
      <c r="B1089" s="15" t="s">
        <v>45</v>
      </c>
      <c r="C1089" s="15" t="s">
        <v>139</v>
      </c>
      <c r="D1089" s="15" t="s">
        <v>15</v>
      </c>
      <c r="E1089" s="16">
        <v>510890</v>
      </c>
      <c r="F1089" s="15" t="s">
        <v>4353</v>
      </c>
      <c r="G1089" s="15" t="s">
        <v>4354</v>
      </c>
      <c r="H1089" s="15" t="s">
        <v>2965</v>
      </c>
      <c r="I1089" s="16">
        <v>35.254300000000001</v>
      </c>
      <c r="J1089" s="16">
        <v>45.938699999999997</v>
      </c>
      <c r="K1089" s="15" t="s">
        <v>1364</v>
      </c>
    </row>
    <row r="1090" spans="1:11" ht="12" hidden="1" customHeight="1">
      <c r="A1090" s="15" t="s">
        <v>64</v>
      </c>
      <c r="B1090" s="15" t="s">
        <v>45</v>
      </c>
      <c r="C1090" s="15" t="s">
        <v>141</v>
      </c>
      <c r="D1090" s="15" t="s">
        <v>14</v>
      </c>
      <c r="E1090" s="16">
        <v>501128</v>
      </c>
      <c r="F1090" s="15" t="s">
        <v>4355</v>
      </c>
      <c r="G1090" s="15" t="s">
        <v>4356</v>
      </c>
      <c r="H1090" s="15" t="s">
        <v>4357</v>
      </c>
      <c r="I1090" s="16">
        <v>34.64</v>
      </c>
      <c r="J1090" s="16">
        <v>45.36</v>
      </c>
      <c r="K1090" s="15" t="s">
        <v>1364</v>
      </c>
    </row>
    <row r="1091" spans="1:11" ht="12" hidden="1" customHeight="1">
      <c r="A1091" s="15" t="s">
        <v>64</v>
      </c>
      <c r="B1091" s="15" t="s">
        <v>45</v>
      </c>
      <c r="C1091" s="15" t="s">
        <v>141</v>
      </c>
      <c r="D1091" s="15" t="s">
        <v>14</v>
      </c>
      <c r="E1091" s="16">
        <v>513327</v>
      </c>
      <c r="F1091" s="15" t="s">
        <v>4358</v>
      </c>
      <c r="G1091" s="15" t="s">
        <v>4359</v>
      </c>
      <c r="H1091" s="15" t="s">
        <v>4360</v>
      </c>
      <c r="I1091" s="16">
        <v>34.614080000000001</v>
      </c>
      <c r="J1091" s="16">
        <v>45.315620000000003</v>
      </c>
      <c r="K1091" s="15" t="s">
        <v>1364</v>
      </c>
    </row>
    <row r="1092" spans="1:11" ht="12" hidden="1" customHeight="1">
      <c r="A1092" s="15" t="s">
        <v>64</v>
      </c>
      <c r="B1092" s="15" t="s">
        <v>45</v>
      </c>
      <c r="C1092" s="15" t="s">
        <v>141</v>
      </c>
      <c r="D1092" s="15" t="s">
        <v>14</v>
      </c>
      <c r="E1092" s="16">
        <v>513118</v>
      </c>
      <c r="F1092" s="15" t="s">
        <v>4361</v>
      </c>
      <c r="G1092" s="15" t="s">
        <v>2937</v>
      </c>
      <c r="H1092" s="15" t="s">
        <v>4116</v>
      </c>
      <c r="I1092" s="16">
        <v>34.793999999999997</v>
      </c>
      <c r="J1092" s="16">
        <v>45.191079000000002</v>
      </c>
      <c r="K1092" s="15" t="s">
        <v>1364</v>
      </c>
    </row>
    <row r="1093" spans="1:11" ht="12" hidden="1" customHeight="1">
      <c r="A1093" s="15" t="s">
        <v>64</v>
      </c>
      <c r="B1093" s="15" t="s">
        <v>45</v>
      </c>
      <c r="C1093" s="15" t="s">
        <v>141</v>
      </c>
      <c r="D1093" s="15" t="s">
        <v>14</v>
      </c>
      <c r="E1093" s="16">
        <v>513326</v>
      </c>
      <c r="F1093" s="15" t="s">
        <v>4362</v>
      </c>
      <c r="G1093" s="15" t="s">
        <v>4363</v>
      </c>
      <c r="H1093" s="15" t="s">
        <v>4364</v>
      </c>
      <c r="I1093" s="16">
        <v>34.62885</v>
      </c>
      <c r="J1093" s="16">
        <v>45.338459999999998</v>
      </c>
      <c r="K1093" s="15" t="s">
        <v>1364</v>
      </c>
    </row>
    <row r="1094" spans="1:11" ht="12" hidden="1" customHeight="1">
      <c r="A1094" s="15" t="s">
        <v>64</v>
      </c>
      <c r="B1094" s="15" t="s">
        <v>45</v>
      </c>
      <c r="C1094" s="15" t="s">
        <v>141</v>
      </c>
      <c r="D1094" s="15" t="s">
        <v>14</v>
      </c>
      <c r="E1094" s="16">
        <v>505323</v>
      </c>
      <c r="F1094" s="15" t="s">
        <v>4365</v>
      </c>
      <c r="G1094" s="15" t="s">
        <v>4366</v>
      </c>
      <c r="H1094" s="15" t="s">
        <v>4116</v>
      </c>
      <c r="I1094" s="16">
        <v>34.58</v>
      </c>
      <c r="J1094" s="16">
        <v>45.29</v>
      </c>
      <c r="K1094" s="15" t="s">
        <v>1364</v>
      </c>
    </row>
    <row r="1095" spans="1:11" ht="12" hidden="1" customHeight="1">
      <c r="A1095" s="15" t="s">
        <v>64</v>
      </c>
      <c r="B1095" s="15" t="s">
        <v>45</v>
      </c>
      <c r="C1095" s="15" t="s">
        <v>141</v>
      </c>
      <c r="D1095" s="15" t="s">
        <v>14</v>
      </c>
      <c r="E1095" s="16">
        <v>513119</v>
      </c>
      <c r="F1095" s="15" t="s">
        <v>4367</v>
      </c>
      <c r="G1095" s="15" t="s">
        <v>4368</v>
      </c>
      <c r="H1095" s="15" t="s">
        <v>4369</v>
      </c>
      <c r="I1095" s="16">
        <v>34.793999999999997</v>
      </c>
      <c r="J1095" s="16">
        <v>45.301200999999999</v>
      </c>
      <c r="K1095" s="15" t="s">
        <v>1364</v>
      </c>
    </row>
    <row r="1096" spans="1:11" ht="12" hidden="1" customHeight="1">
      <c r="A1096" s="15" t="s">
        <v>64</v>
      </c>
      <c r="B1096" s="15" t="s">
        <v>45</v>
      </c>
      <c r="C1096" s="15" t="s">
        <v>141</v>
      </c>
      <c r="D1096" s="15" t="s">
        <v>14</v>
      </c>
      <c r="E1096" s="16">
        <v>501091</v>
      </c>
      <c r="F1096" s="15" t="s">
        <v>4370</v>
      </c>
      <c r="G1096" s="15" t="s">
        <v>4371</v>
      </c>
      <c r="H1096" s="15" t="s">
        <v>4372</v>
      </c>
      <c r="I1096" s="16">
        <v>34.363999999999997</v>
      </c>
      <c r="J1096" s="16">
        <v>45.167999999999999</v>
      </c>
      <c r="K1096" s="15" t="s">
        <v>1364</v>
      </c>
    </row>
    <row r="1097" spans="1:11" ht="12" hidden="1" customHeight="1">
      <c r="A1097" s="15" t="s">
        <v>64</v>
      </c>
      <c r="B1097" s="15" t="s">
        <v>45</v>
      </c>
      <c r="C1097" s="15" t="s">
        <v>141</v>
      </c>
      <c r="D1097" s="15" t="s">
        <v>14</v>
      </c>
      <c r="E1097" s="16">
        <v>505145</v>
      </c>
      <c r="F1097" s="15" t="s">
        <v>4373</v>
      </c>
      <c r="G1097" s="15" t="s">
        <v>4374</v>
      </c>
      <c r="H1097" s="15" t="s">
        <v>4116</v>
      </c>
      <c r="I1097" s="16">
        <v>34.93</v>
      </c>
      <c r="J1097" s="16">
        <v>45.59</v>
      </c>
      <c r="K1097" s="15" t="s">
        <v>1364</v>
      </c>
    </row>
    <row r="1098" spans="1:11" ht="12" hidden="1" customHeight="1">
      <c r="A1098" s="15" t="s">
        <v>64</v>
      </c>
      <c r="B1098" s="15" t="s">
        <v>45</v>
      </c>
      <c r="C1098" s="15" t="s">
        <v>141</v>
      </c>
      <c r="D1098" s="15" t="s">
        <v>14</v>
      </c>
      <c r="E1098" s="16">
        <v>513223</v>
      </c>
      <c r="F1098" s="15" t="s">
        <v>4375</v>
      </c>
      <c r="G1098" s="15" t="s">
        <v>4376</v>
      </c>
      <c r="H1098" s="15" t="s">
        <v>4377</v>
      </c>
      <c r="I1098" s="16">
        <v>34.659444440000001</v>
      </c>
      <c r="J1098" s="16">
        <v>45.245277780000002</v>
      </c>
      <c r="K1098" s="15" t="s">
        <v>1364</v>
      </c>
    </row>
    <row r="1099" spans="1:11" ht="12" hidden="1" customHeight="1">
      <c r="A1099" s="15" t="s">
        <v>64</v>
      </c>
      <c r="B1099" s="15" t="s">
        <v>45</v>
      </c>
      <c r="C1099" s="15" t="s">
        <v>141</v>
      </c>
      <c r="D1099" s="15" t="s">
        <v>14</v>
      </c>
      <c r="E1099" s="16">
        <v>513351</v>
      </c>
      <c r="F1099" s="15" t="s">
        <v>929</v>
      </c>
      <c r="G1099" s="15" t="s">
        <v>756</v>
      </c>
      <c r="H1099" s="15" t="s">
        <v>4378</v>
      </c>
      <c r="I1099" s="16">
        <v>34.574060000000003</v>
      </c>
      <c r="J1099" s="16">
        <v>45.339979999999997</v>
      </c>
      <c r="K1099" s="15" t="s">
        <v>1364</v>
      </c>
    </row>
    <row r="1100" spans="1:11" ht="12" hidden="1" customHeight="1">
      <c r="A1100" s="15" t="s">
        <v>64</v>
      </c>
      <c r="B1100" s="15" t="s">
        <v>45</v>
      </c>
      <c r="C1100" s="15" t="s">
        <v>141</v>
      </c>
      <c r="D1100" s="15" t="s">
        <v>14</v>
      </c>
      <c r="E1100" s="16">
        <v>513337</v>
      </c>
      <c r="F1100" s="15" t="s">
        <v>930</v>
      </c>
      <c r="G1100" s="15" t="s">
        <v>587</v>
      </c>
      <c r="H1100" s="15" t="s">
        <v>4324</v>
      </c>
      <c r="I1100" s="16">
        <v>34.673819999999999</v>
      </c>
      <c r="J1100" s="16">
        <v>45.396729999999998</v>
      </c>
      <c r="K1100" s="15" t="s">
        <v>1364</v>
      </c>
    </row>
    <row r="1101" spans="1:11" ht="12" hidden="1" customHeight="1">
      <c r="A1101" s="15" t="s">
        <v>64</v>
      </c>
      <c r="B1101" s="15" t="s">
        <v>45</v>
      </c>
      <c r="C1101" s="15" t="s">
        <v>141</v>
      </c>
      <c r="D1101" s="15" t="s">
        <v>14</v>
      </c>
      <c r="E1101" s="16">
        <v>505591</v>
      </c>
      <c r="F1101" s="15" t="s">
        <v>4379</v>
      </c>
      <c r="G1101" s="15" t="s">
        <v>4380</v>
      </c>
      <c r="H1101" s="15" t="s">
        <v>4116</v>
      </c>
      <c r="I1101" s="16">
        <v>34.53</v>
      </c>
      <c r="J1101" s="16">
        <v>45.23</v>
      </c>
      <c r="K1101" s="15" t="s">
        <v>1364</v>
      </c>
    </row>
    <row r="1102" spans="1:11" ht="12" hidden="1" customHeight="1">
      <c r="A1102" s="15" t="s">
        <v>64</v>
      </c>
      <c r="B1102" s="15" t="s">
        <v>45</v>
      </c>
      <c r="C1102" s="15" t="s">
        <v>141</v>
      </c>
      <c r="D1102" s="15" t="s">
        <v>14</v>
      </c>
      <c r="E1102" s="16">
        <v>513328</v>
      </c>
      <c r="F1102" s="15" t="s">
        <v>4381</v>
      </c>
      <c r="G1102" s="15" t="s">
        <v>4382</v>
      </c>
      <c r="H1102" s="15" t="s">
        <v>4383</v>
      </c>
      <c r="I1102" s="16">
        <v>34.612279999999998</v>
      </c>
      <c r="J1102" s="16">
        <v>45.321809999999999</v>
      </c>
      <c r="K1102" s="15" t="s">
        <v>1364</v>
      </c>
    </row>
    <row r="1103" spans="1:11" ht="12" hidden="1" customHeight="1">
      <c r="A1103" s="15" t="s">
        <v>64</v>
      </c>
      <c r="B1103" s="15" t="s">
        <v>45</v>
      </c>
      <c r="C1103" s="15" t="s">
        <v>143</v>
      </c>
      <c r="D1103" s="15" t="s">
        <v>19</v>
      </c>
      <c r="E1103" s="16">
        <v>502745</v>
      </c>
      <c r="F1103" s="15" t="s">
        <v>4384</v>
      </c>
      <c r="G1103" s="15" t="s">
        <v>4385</v>
      </c>
      <c r="H1103" s="15" t="s">
        <v>4386</v>
      </c>
      <c r="I1103" s="16">
        <v>35.619999999999997</v>
      </c>
      <c r="J1103" s="16">
        <v>45.92</v>
      </c>
      <c r="K1103" s="15" t="s">
        <v>1364</v>
      </c>
    </row>
    <row r="1104" spans="1:11" ht="12" hidden="1" customHeight="1">
      <c r="A1104" s="15" t="s">
        <v>64</v>
      </c>
      <c r="B1104" s="15" t="s">
        <v>45</v>
      </c>
      <c r="C1104" s="15" t="s">
        <v>145</v>
      </c>
      <c r="D1104" s="15" t="s">
        <v>21</v>
      </c>
      <c r="E1104" s="16">
        <v>510381</v>
      </c>
      <c r="F1104" s="15" t="s">
        <v>4387</v>
      </c>
      <c r="G1104" s="15" t="s">
        <v>4388</v>
      </c>
      <c r="H1104" s="15" t="s">
        <v>4389</v>
      </c>
      <c r="I1104" s="16">
        <v>36.44</v>
      </c>
      <c r="J1104" s="16">
        <v>45.01</v>
      </c>
      <c r="K1104" s="15" t="s">
        <v>1364</v>
      </c>
    </row>
    <row r="1105" spans="1:11" ht="12" hidden="1" customHeight="1">
      <c r="A1105" s="15" t="s">
        <v>64</v>
      </c>
      <c r="B1105" s="15" t="s">
        <v>45</v>
      </c>
      <c r="C1105" s="15" t="s">
        <v>147</v>
      </c>
      <c r="D1105" s="15" t="s">
        <v>22</v>
      </c>
      <c r="E1105" s="16">
        <v>502009</v>
      </c>
      <c r="F1105" s="15" t="s">
        <v>4390</v>
      </c>
      <c r="G1105" s="15" t="s">
        <v>4391</v>
      </c>
      <c r="H1105" s="15" t="s">
        <v>4392</v>
      </c>
      <c r="I1105" s="16">
        <v>36.200000000000003</v>
      </c>
      <c r="J1105" s="16">
        <v>44.82</v>
      </c>
      <c r="K1105" s="15" t="s">
        <v>1364</v>
      </c>
    </row>
    <row r="1106" spans="1:11" ht="12" hidden="1" customHeight="1">
      <c r="A1106" s="15" t="s">
        <v>64</v>
      </c>
      <c r="B1106" s="15" t="s">
        <v>45</v>
      </c>
      <c r="C1106" s="15" t="s">
        <v>147</v>
      </c>
      <c r="D1106" s="15" t="s">
        <v>22</v>
      </c>
      <c r="E1106" s="16">
        <v>502920</v>
      </c>
      <c r="F1106" s="15" t="s">
        <v>4393</v>
      </c>
      <c r="G1106" s="15" t="s">
        <v>4394</v>
      </c>
      <c r="H1106" s="15" t="s">
        <v>4395</v>
      </c>
      <c r="I1106" s="16">
        <v>36.229999999999997</v>
      </c>
      <c r="J1106" s="16">
        <v>44.79</v>
      </c>
      <c r="K1106" s="15" t="s">
        <v>1364</v>
      </c>
    </row>
    <row r="1107" spans="1:11" ht="12" hidden="1" customHeight="1">
      <c r="A1107" s="15" t="s">
        <v>64</v>
      </c>
      <c r="B1107" s="15" t="s">
        <v>45</v>
      </c>
      <c r="C1107" s="15" t="s">
        <v>147</v>
      </c>
      <c r="D1107" s="15" t="s">
        <v>22</v>
      </c>
      <c r="E1107" s="16">
        <v>513345</v>
      </c>
      <c r="F1107" s="15" t="s">
        <v>4396</v>
      </c>
      <c r="G1107" s="15" t="s">
        <v>631</v>
      </c>
      <c r="H1107" s="15" t="s">
        <v>4397</v>
      </c>
      <c r="I1107" s="16">
        <v>36.265659999999997</v>
      </c>
      <c r="J1107" s="16">
        <v>44.878390000000003</v>
      </c>
      <c r="K1107" s="15" t="s">
        <v>1364</v>
      </c>
    </row>
    <row r="1108" spans="1:11" ht="12" hidden="1" customHeight="1">
      <c r="A1108" s="15" t="s">
        <v>64</v>
      </c>
      <c r="B1108" s="15" t="s">
        <v>45</v>
      </c>
      <c r="C1108" s="15" t="s">
        <v>147</v>
      </c>
      <c r="D1108" s="15" t="s">
        <v>22</v>
      </c>
      <c r="E1108" s="16">
        <v>501418</v>
      </c>
      <c r="F1108" s="15" t="s">
        <v>4398</v>
      </c>
      <c r="G1108" s="15" t="s">
        <v>4399</v>
      </c>
      <c r="H1108" s="15" t="s">
        <v>4400</v>
      </c>
      <c r="I1108" s="16">
        <v>36.39</v>
      </c>
      <c r="J1108" s="16">
        <v>44.77</v>
      </c>
      <c r="K1108" s="15" t="s">
        <v>1364</v>
      </c>
    </row>
    <row r="1109" spans="1:11" ht="12" hidden="1" customHeight="1">
      <c r="A1109" s="15" t="s">
        <v>64</v>
      </c>
      <c r="B1109" s="15" t="s">
        <v>45</v>
      </c>
      <c r="C1109" s="15" t="s">
        <v>147</v>
      </c>
      <c r="D1109" s="15" t="s">
        <v>22</v>
      </c>
      <c r="E1109" s="16">
        <v>513344</v>
      </c>
      <c r="F1109" s="15" t="s">
        <v>4401</v>
      </c>
      <c r="G1109" s="15" t="s">
        <v>4402</v>
      </c>
      <c r="H1109" s="15" t="s">
        <v>4403</v>
      </c>
      <c r="I1109" s="16">
        <v>36.258679999999998</v>
      </c>
      <c r="J1109" s="16">
        <v>44.88317</v>
      </c>
      <c r="K1109" s="15" t="s">
        <v>1364</v>
      </c>
    </row>
    <row r="1110" spans="1:11" ht="12" hidden="1" customHeight="1">
      <c r="A1110" s="15" t="s">
        <v>64</v>
      </c>
      <c r="B1110" s="15" t="s">
        <v>45</v>
      </c>
      <c r="C1110" s="15" t="s">
        <v>147</v>
      </c>
      <c r="D1110" s="15" t="s">
        <v>22</v>
      </c>
      <c r="E1110" s="16">
        <v>502944</v>
      </c>
      <c r="F1110" s="15" t="s">
        <v>4404</v>
      </c>
      <c r="G1110" s="15" t="s">
        <v>4405</v>
      </c>
      <c r="H1110" s="15" t="s">
        <v>4406</v>
      </c>
      <c r="I1110" s="16">
        <v>36.28</v>
      </c>
      <c r="J1110" s="16">
        <v>44.82</v>
      </c>
      <c r="K1110" s="15" t="s">
        <v>1364</v>
      </c>
    </row>
    <row r="1111" spans="1:11" ht="12" hidden="1" customHeight="1">
      <c r="A1111" s="15" t="s">
        <v>64</v>
      </c>
      <c r="B1111" s="15" t="s">
        <v>45</v>
      </c>
      <c r="C1111" s="15" t="s">
        <v>149</v>
      </c>
      <c r="D1111" s="15" t="s">
        <v>18</v>
      </c>
      <c r="E1111" s="16">
        <v>513324</v>
      </c>
      <c r="F1111" s="15" t="s">
        <v>4407</v>
      </c>
      <c r="G1111" s="15" t="s">
        <v>4408</v>
      </c>
      <c r="H1111" s="15" t="s">
        <v>4409</v>
      </c>
      <c r="I1111" s="16">
        <v>35.323439999999998</v>
      </c>
      <c r="J1111" s="16">
        <v>45.661020000000001</v>
      </c>
      <c r="K1111" s="15" t="s">
        <v>1364</v>
      </c>
    </row>
    <row r="1112" spans="1:11" ht="12" hidden="1" customHeight="1">
      <c r="A1112" s="15" t="s">
        <v>64</v>
      </c>
      <c r="B1112" s="15" t="s">
        <v>45</v>
      </c>
      <c r="C1112" s="15" t="s">
        <v>149</v>
      </c>
      <c r="D1112" s="15" t="s">
        <v>18</v>
      </c>
      <c r="E1112" s="16">
        <v>501549</v>
      </c>
      <c r="F1112" s="15" t="s">
        <v>4410</v>
      </c>
      <c r="G1112" s="15" t="s">
        <v>4411</v>
      </c>
      <c r="H1112" s="15" t="s">
        <v>4412</v>
      </c>
      <c r="I1112" s="16">
        <v>35.71</v>
      </c>
      <c r="J1112" s="16">
        <v>45.56</v>
      </c>
      <c r="K1112" s="15" t="s">
        <v>1364</v>
      </c>
    </row>
    <row r="1113" spans="1:11" ht="12" hidden="1" customHeight="1">
      <c r="A1113" s="15" t="s">
        <v>64</v>
      </c>
      <c r="B1113" s="15" t="s">
        <v>45</v>
      </c>
      <c r="C1113" s="15" t="s">
        <v>149</v>
      </c>
      <c r="D1113" s="15" t="s">
        <v>18</v>
      </c>
      <c r="E1113" s="16">
        <v>501535</v>
      </c>
      <c r="F1113" s="15" t="s">
        <v>4413</v>
      </c>
      <c r="G1113" s="15" t="s">
        <v>4414</v>
      </c>
      <c r="H1113" s="15" t="s">
        <v>4415</v>
      </c>
      <c r="I1113" s="16">
        <v>35.408828</v>
      </c>
      <c r="J1113" s="16">
        <v>45.827821</v>
      </c>
      <c r="K1113" s="15" t="s">
        <v>1364</v>
      </c>
    </row>
    <row r="1114" spans="1:11" ht="12" hidden="1" customHeight="1">
      <c r="A1114" s="15" t="s">
        <v>64</v>
      </c>
      <c r="B1114" s="15" t="s">
        <v>45</v>
      </c>
      <c r="C1114" s="15" t="s">
        <v>149</v>
      </c>
      <c r="D1114" s="15" t="s">
        <v>18</v>
      </c>
      <c r="E1114" s="16">
        <v>513298</v>
      </c>
      <c r="F1114" s="15" t="s">
        <v>4416</v>
      </c>
      <c r="G1114" s="15" t="s">
        <v>4417</v>
      </c>
      <c r="H1114" s="15" t="s">
        <v>4418</v>
      </c>
      <c r="I1114" s="16">
        <v>35.324019999999997</v>
      </c>
      <c r="J1114" s="16">
        <v>45.679780000000001</v>
      </c>
      <c r="K1114" s="15" t="s">
        <v>1364</v>
      </c>
    </row>
    <row r="1115" spans="1:11" ht="12" hidden="1" customHeight="1">
      <c r="A1115" s="15" t="s">
        <v>64</v>
      </c>
      <c r="B1115" s="15" t="s">
        <v>45</v>
      </c>
      <c r="C1115" s="15" t="s">
        <v>149</v>
      </c>
      <c r="D1115" s="15" t="s">
        <v>18</v>
      </c>
      <c r="E1115" s="16">
        <v>501460</v>
      </c>
      <c r="F1115" s="15" t="s">
        <v>4419</v>
      </c>
      <c r="G1115" s="15" t="s">
        <v>4420</v>
      </c>
      <c r="H1115" s="15" t="s">
        <v>2987</v>
      </c>
      <c r="I1115" s="16">
        <v>35.630000000000003</v>
      </c>
      <c r="J1115" s="16">
        <v>45.51</v>
      </c>
      <c r="K1115" s="15" t="s">
        <v>1364</v>
      </c>
    </row>
    <row r="1116" spans="1:11" ht="12" hidden="1" customHeight="1">
      <c r="A1116" s="15" t="s">
        <v>64</v>
      </c>
      <c r="B1116" s="15" t="s">
        <v>45</v>
      </c>
      <c r="C1116" s="15" t="s">
        <v>149</v>
      </c>
      <c r="D1116" s="15" t="s">
        <v>18</v>
      </c>
      <c r="E1116" s="16">
        <v>513299</v>
      </c>
      <c r="F1116" s="15" t="s">
        <v>4421</v>
      </c>
      <c r="G1116" s="15" t="s">
        <v>4422</v>
      </c>
      <c r="H1116" s="15" t="s">
        <v>4423</v>
      </c>
      <c r="I1116" s="16">
        <v>35.320729999999998</v>
      </c>
      <c r="J1116" s="16">
        <v>45.698340000000002</v>
      </c>
      <c r="K1116" s="15" t="s">
        <v>1364</v>
      </c>
    </row>
    <row r="1117" spans="1:11" ht="12" hidden="1" customHeight="1">
      <c r="A1117" s="15" t="s">
        <v>64</v>
      </c>
      <c r="B1117" s="15" t="s">
        <v>45</v>
      </c>
      <c r="C1117" s="15" t="s">
        <v>152</v>
      </c>
      <c r="D1117" s="15" t="s">
        <v>150</v>
      </c>
      <c r="E1117" s="16">
        <v>513317</v>
      </c>
      <c r="F1117" s="15" t="s">
        <v>4424</v>
      </c>
      <c r="G1117" s="15" t="s">
        <v>4425</v>
      </c>
      <c r="H1117" s="15" t="s">
        <v>4426</v>
      </c>
      <c r="I1117" s="16">
        <v>35.55077</v>
      </c>
      <c r="J1117" s="16">
        <v>45.411859999999997</v>
      </c>
      <c r="K1117" s="15" t="s">
        <v>1364</v>
      </c>
    </row>
    <row r="1118" spans="1:11" ht="12" hidden="1" customHeight="1">
      <c r="A1118" s="15" t="s">
        <v>64</v>
      </c>
      <c r="B1118" s="15" t="s">
        <v>45</v>
      </c>
      <c r="C1118" s="15" t="s">
        <v>152</v>
      </c>
      <c r="D1118" s="15" t="s">
        <v>150</v>
      </c>
      <c r="E1118" s="16">
        <v>513330</v>
      </c>
      <c r="F1118" s="15" t="s">
        <v>4427</v>
      </c>
      <c r="G1118" s="15" t="s">
        <v>4428</v>
      </c>
      <c r="H1118" s="15" t="s">
        <v>4429</v>
      </c>
      <c r="I1118" s="16">
        <v>35.580739999999999</v>
      </c>
      <c r="J1118" s="16">
        <v>45.17624</v>
      </c>
      <c r="K1118" s="15" t="s">
        <v>1364</v>
      </c>
    </row>
    <row r="1119" spans="1:11" ht="12" hidden="1" customHeight="1">
      <c r="A1119" s="15" t="s">
        <v>64</v>
      </c>
      <c r="B1119" s="15" t="s">
        <v>45</v>
      </c>
      <c r="C1119" s="15" t="s">
        <v>152</v>
      </c>
      <c r="D1119" s="15" t="s">
        <v>150</v>
      </c>
      <c r="E1119" s="21">
        <v>513310</v>
      </c>
      <c r="F1119" s="15" t="s">
        <v>932</v>
      </c>
      <c r="G1119" s="15" t="s">
        <v>757</v>
      </c>
      <c r="H1119" s="15" t="s">
        <v>4430</v>
      </c>
      <c r="I1119" s="16">
        <v>35.558509999999998</v>
      </c>
      <c r="J1119" s="16">
        <v>45.425240000000002</v>
      </c>
      <c r="K1119" s="15" t="s">
        <v>1364</v>
      </c>
    </row>
    <row r="1120" spans="1:11" ht="12" hidden="1" customHeight="1">
      <c r="A1120" s="15" t="s">
        <v>64</v>
      </c>
      <c r="B1120" s="15" t="s">
        <v>45</v>
      </c>
      <c r="C1120" s="15" t="s">
        <v>152</v>
      </c>
      <c r="D1120" s="15" t="s">
        <v>150</v>
      </c>
      <c r="E1120" s="16">
        <v>513316</v>
      </c>
      <c r="F1120" s="15" t="s">
        <v>4431</v>
      </c>
      <c r="G1120" s="15" t="s">
        <v>4432</v>
      </c>
      <c r="H1120" s="15" t="s">
        <v>4433</v>
      </c>
      <c r="I1120" s="16">
        <v>35.434495900000002</v>
      </c>
      <c r="J1120" s="16">
        <v>45.590573999999997</v>
      </c>
      <c r="K1120" s="17" t="s">
        <v>1262</v>
      </c>
    </row>
    <row r="1121" spans="1:11" ht="12" hidden="1" customHeight="1">
      <c r="A1121" s="15" t="s">
        <v>64</v>
      </c>
      <c r="B1121" s="15" t="s">
        <v>45</v>
      </c>
      <c r="C1121" s="15" t="s">
        <v>152</v>
      </c>
      <c r="D1121" s="15" t="s">
        <v>150</v>
      </c>
      <c r="E1121" s="16">
        <v>513186</v>
      </c>
      <c r="F1121" s="15" t="s">
        <v>933</v>
      </c>
      <c r="G1121" s="15" t="s">
        <v>758</v>
      </c>
      <c r="H1121" s="15" t="s">
        <v>4434</v>
      </c>
      <c r="I1121" s="16">
        <v>35.562860000000001</v>
      </c>
      <c r="J1121" s="16">
        <v>45.406770000000002</v>
      </c>
      <c r="K1121" s="15" t="s">
        <v>1364</v>
      </c>
    </row>
    <row r="1122" spans="1:11" ht="12" hidden="1" customHeight="1">
      <c r="A1122" s="15" t="s">
        <v>64</v>
      </c>
      <c r="B1122" s="15" t="s">
        <v>45</v>
      </c>
      <c r="C1122" s="15" t="s">
        <v>152</v>
      </c>
      <c r="D1122" s="15" t="s">
        <v>150</v>
      </c>
      <c r="E1122" s="16">
        <v>503103</v>
      </c>
      <c r="F1122" s="15" t="s">
        <v>4435</v>
      </c>
      <c r="G1122" s="15" t="s">
        <v>4436</v>
      </c>
      <c r="H1122" s="15" t="s">
        <v>4437</v>
      </c>
      <c r="I1122" s="16">
        <v>35.549999999999997</v>
      </c>
      <c r="J1122" s="16">
        <v>45.38</v>
      </c>
      <c r="K1122" s="15" t="s">
        <v>1364</v>
      </c>
    </row>
    <row r="1123" spans="1:11" ht="12" hidden="1" customHeight="1">
      <c r="A1123" s="15" t="s">
        <v>64</v>
      </c>
      <c r="B1123" s="15" t="s">
        <v>45</v>
      </c>
      <c r="C1123" s="15" t="s">
        <v>152</v>
      </c>
      <c r="D1123" s="15" t="s">
        <v>150</v>
      </c>
      <c r="E1123" s="16">
        <v>513180</v>
      </c>
      <c r="F1123" s="15" t="s">
        <v>934</v>
      </c>
      <c r="G1123" s="15" t="s">
        <v>684</v>
      </c>
      <c r="H1123" s="15" t="s">
        <v>4282</v>
      </c>
      <c r="I1123" s="16">
        <v>35.567630000000001</v>
      </c>
      <c r="J1123" s="16">
        <v>45.467700000000001</v>
      </c>
      <c r="K1123" s="15" t="s">
        <v>1364</v>
      </c>
    </row>
    <row r="1124" spans="1:11" ht="12" hidden="1" customHeight="1">
      <c r="A1124" s="15" t="s">
        <v>64</v>
      </c>
      <c r="B1124" s="15" t="s">
        <v>45</v>
      </c>
      <c r="C1124" s="15" t="s">
        <v>152</v>
      </c>
      <c r="D1124" s="15" t="s">
        <v>150</v>
      </c>
      <c r="E1124" s="16">
        <v>513182</v>
      </c>
      <c r="F1124" s="15" t="s">
        <v>935</v>
      </c>
      <c r="G1124" s="15" t="s">
        <v>759</v>
      </c>
      <c r="H1124" s="15" t="s">
        <v>4409</v>
      </c>
      <c r="I1124" s="16">
        <v>35.57067</v>
      </c>
      <c r="J1124" s="16">
        <v>45.403170000000003</v>
      </c>
      <c r="K1124" s="15" t="s">
        <v>1364</v>
      </c>
    </row>
    <row r="1125" spans="1:11" ht="12" hidden="1" customHeight="1">
      <c r="A1125" s="15" t="s">
        <v>64</v>
      </c>
      <c r="B1125" s="15" t="s">
        <v>45</v>
      </c>
      <c r="C1125" s="15" t="s">
        <v>152</v>
      </c>
      <c r="D1125" s="15" t="s">
        <v>150</v>
      </c>
      <c r="E1125" s="16">
        <v>501786</v>
      </c>
      <c r="F1125" s="15" t="s">
        <v>936</v>
      </c>
      <c r="G1125" s="15" t="s">
        <v>760</v>
      </c>
      <c r="H1125" s="15" t="s">
        <v>4438</v>
      </c>
      <c r="I1125" s="16">
        <v>35.549999999999997</v>
      </c>
      <c r="J1125" s="16">
        <v>45.35</v>
      </c>
      <c r="K1125" s="15" t="s">
        <v>1364</v>
      </c>
    </row>
    <row r="1126" spans="1:11" ht="12" hidden="1" customHeight="1">
      <c r="A1126" s="15" t="s">
        <v>64</v>
      </c>
      <c r="B1126" s="15" t="s">
        <v>45</v>
      </c>
      <c r="C1126" s="15" t="s">
        <v>152</v>
      </c>
      <c r="D1126" s="15" t="s">
        <v>150</v>
      </c>
      <c r="E1126" s="16">
        <v>501781</v>
      </c>
      <c r="F1126" s="15" t="s">
        <v>937</v>
      </c>
      <c r="G1126" s="15" t="s">
        <v>761</v>
      </c>
      <c r="H1126" s="15" t="s">
        <v>4439</v>
      </c>
      <c r="I1126" s="16">
        <v>35.5</v>
      </c>
      <c r="J1126" s="16">
        <v>45.28</v>
      </c>
      <c r="K1126" s="15" t="s">
        <v>1364</v>
      </c>
    </row>
    <row r="1127" spans="1:11" ht="12" hidden="1" customHeight="1">
      <c r="A1127" s="15" t="s">
        <v>64</v>
      </c>
      <c r="B1127" s="15" t="s">
        <v>45</v>
      </c>
      <c r="C1127" s="15" t="s">
        <v>152</v>
      </c>
      <c r="D1127" s="15" t="s">
        <v>150</v>
      </c>
      <c r="E1127" s="16">
        <v>513346</v>
      </c>
      <c r="F1127" s="15" t="s">
        <v>4440</v>
      </c>
      <c r="G1127" s="15" t="s">
        <v>4441</v>
      </c>
      <c r="H1127" s="15" t="s">
        <v>4442</v>
      </c>
      <c r="I1127" s="16">
        <v>35.592219999999998</v>
      </c>
      <c r="J1127" s="16">
        <v>45.34055</v>
      </c>
      <c r="K1127" s="15" t="s">
        <v>1364</v>
      </c>
    </row>
    <row r="1128" spans="1:11" ht="12" hidden="1" customHeight="1">
      <c r="A1128" s="15" t="s">
        <v>64</v>
      </c>
      <c r="B1128" s="15" t="s">
        <v>45</v>
      </c>
      <c r="C1128" s="15" t="s">
        <v>152</v>
      </c>
      <c r="D1128" s="15" t="s">
        <v>150</v>
      </c>
      <c r="E1128" s="16">
        <v>503276</v>
      </c>
      <c r="F1128" s="15" t="s">
        <v>4443</v>
      </c>
      <c r="G1128" s="15" t="s">
        <v>4444</v>
      </c>
      <c r="H1128" s="15" t="s">
        <v>4445</v>
      </c>
      <c r="I1128" s="16">
        <v>35.592449999999999</v>
      </c>
      <c r="J1128" s="16">
        <v>45.330109999999998</v>
      </c>
      <c r="K1128" s="15" t="s">
        <v>1364</v>
      </c>
    </row>
    <row r="1129" spans="1:11" ht="12" hidden="1" customHeight="1">
      <c r="A1129" s="15" t="s">
        <v>64</v>
      </c>
      <c r="B1129" s="15" t="s">
        <v>45</v>
      </c>
      <c r="C1129" s="15" t="s">
        <v>152</v>
      </c>
      <c r="D1129" s="15" t="s">
        <v>150</v>
      </c>
      <c r="E1129" s="16">
        <v>513336</v>
      </c>
      <c r="F1129" s="15" t="s">
        <v>4446</v>
      </c>
      <c r="G1129" s="15" t="s">
        <v>4447</v>
      </c>
      <c r="H1129" s="15" t="s">
        <v>4448</v>
      </c>
      <c r="I1129" s="16">
        <v>35.593409999999999</v>
      </c>
      <c r="J1129" s="16">
        <v>45.140250000000002</v>
      </c>
      <c r="K1129" s="15" t="s">
        <v>1364</v>
      </c>
    </row>
    <row r="1130" spans="1:11" ht="12" hidden="1" customHeight="1">
      <c r="A1130" s="15" t="s">
        <v>64</v>
      </c>
      <c r="B1130" s="15" t="s">
        <v>45</v>
      </c>
      <c r="C1130" s="15" t="s">
        <v>152</v>
      </c>
      <c r="D1130" s="15" t="s">
        <v>150</v>
      </c>
      <c r="E1130" s="16">
        <v>513190</v>
      </c>
      <c r="F1130" s="15" t="s">
        <v>4449</v>
      </c>
      <c r="G1130" s="15" t="s">
        <v>4450</v>
      </c>
      <c r="H1130" s="15" t="s">
        <v>4451</v>
      </c>
      <c r="I1130" s="16">
        <v>35.551009999999998</v>
      </c>
      <c r="J1130" s="16">
        <v>45.431550000000001</v>
      </c>
      <c r="K1130" s="15" t="s">
        <v>1364</v>
      </c>
    </row>
    <row r="1131" spans="1:11" ht="12" hidden="1" customHeight="1">
      <c r="A1131" s="15" t="s">
        <v>64</v>
      </c>
      <c r="B1131" s="15" t="s">
        <v>45</v>
      </c>
      <c r="C1131" s="15" t="s">
        <v>152</v>
      </c>
      <c r="D1131" s="15" t="s">
        <v>150</v>
      </c>
      <c r="E1131" s="16">
        <v>513191</v>
      </c>
      <c r="F1131" s="15" t="s">
        <v>938</v>
      </c>
      <c r="G1131" s="15" t="s">
        <v>762</v>
      </c>
      <c r="H1131" s="15" t="s">
        <v>2974</v>
      </c>
      <c r="I1131" s="16">
        <v>35.546039999999998</v>
      </c>
      <c r="J1131" s="16">
        <v>45.411110000000001</v>
      </c>
      <c r="K1131" s="15" t="s">
        <v>1364</v>
      </c>
    </row>
    <row r="1132" spans="1:11" ht="12" hidden="1" customHeight="1">
      <c r="A1132" s="15" t="s">
        <v>64</v>
      </c>
      <c r="B1132" s="15" t="s">
        <v>45</v>
      </c>
      <c r="C1132" s="15" t="s">
        <v>152</v>
      </c>
      <c r="D1132" s="15" t="s">
        <v>150</v>
      </c>
      <c r="E1132" s="16">
        <v>501765</v>
      </c>
      <c r="F1132" s="15" t="s">
        <v>4452</v>
      </c>
      <c r="G1132" s="15" t="s">
        <v>4453</v>
      </c>
      <c r="H1132" s="15" t="s">
        <v>4454</v>
      </c>
      <c r="I1132" s="16">
        <v>35.452269999999999</v>
      </c>
      <c r="J1132" s="16">
        <v>45.508839999999999</v>
      </c>
      <c r="K1132" s="15" t="s">
        <v>1364</v>
      </c>
    </row>
    <row r="1133" spans="1:11" ht="12" hidden="1" customHeight="1">
      <c r="A1133" s="15" t="s">
        <v>64</v>
      </c>
      <c r="B1133" s="15" t="s">
        <v>45</v>
      </c>
      <c r="C1133" s="15" t="s">
        <v>152</v>
      </c>
      <c r="D1133" s="15" t="s">
        <v>150</v>
      </c>
      <c r="E1133" s="16">
        <v>513335</v>
      </c>
      <c r="F1133" s="15" t="s">
        <v>939</v>
      </c>
      <c r="G1133" s="15" t="s">
        <v>763</v>
      </c>
      <c r="H1133" s="15" t="s">
        <v>4455</v>
      </c>
      <c r="I1133" s="16">
        <v>35.549909999999997</v>
      </c>
      <c r="J1133" s="16">
        <v>45.443190000000001</v>
      </c>
      <c r="K1133" s="15" t="s">
        <v>1364</v>
      </c>
    </row>
    <row r="1134" spans="1:11" ht="12" hidden="1" customHeight="1">
      <c r="A1134" s="15" t="s">
        <v>64</v>
      </c>
      <c r="B1134" s="15" t="s">
        <v>45</v>
      </c>
      <c r="C1134" s="15" t="s">
        <v>152</v>
      </c>
      <c r="D1134" s="15" t="s">
        <v>150</v>
      </c>
      <c r="E1134" s="16">
        <v>513318</v>
      </c>
      <c r="F1134" s="15" t="s">
        <v>4456</v>
      </c>
      <c r="G1134" s="15" t="s">
        <v>4457</v>
      </c>
      <c r="H1134" s="15" t="s">
        <v>4458</v>
      </c>
      <c r="I1134" s="16">
        <v>35.54721</v>
      </c>
      <c r="J1134" s="16">
        <v>45.478029999999997</v>
      </c>
      <c r="K1134" s="15" t="s">
        <v>1364</v>
      </c>
    </row>
    <row r="1135" spans="1:11" ht="12" hidden="1" customHeight="1">
      <c r="A1135" s="15" t="s">
        <v>64</v>
      </c>
      <c r="B1135" s="15" t="s">
        <v>45</v>
      </c>
      <c r="C1135" s="15" t="s">
        <v>152</v>
      </c>
      <c r="D1135" s="15" t="s">
        <v>150</v>
      </c>
      <c r="E1135" s="16">
        <v>513167</v>
      </c>
      <c r="F1135" s="15" t="s">
        <v>4459</v>
      </c>
      <c r="G1135" s="15" t="s">
        <v>2937</v>
      </c>
      <c r="H1135" s="15" t="s">
        <v>2938</v>
      </c>
      <c r="I1135" s="16">
        <v>35.585830000000001</v>
      </c>
      <c r="J1135" s="16">
        <v>45.402639999999998</v>
      </c>
      <c r="K1135" s="15" t="s">
        <v>1364</v>
      </c>
    </row>
    <row r="1136" spans="1:11" ht="12" hidden="1" customHeight="1">
      <c r="A1136" s="15" t="s">
        <v>64</v>
      </c>
      <c r="B1136" s="15" t="s">
        <v>45</v>
      </c>
      <c r="C1136" s="15" t="s">
        <v>152</v>
      </c>
      <c r="D1136" s="15" t="s">
        <v>150</v>
      </c>
      <c r="E1136" s="16">
        <v>513341</v>
      </c>
      <c r="F1136" s="15" t="s">
        <v>4460</v>
      </c>
      <c r="G1136" s="15" t="s">
        <v>4461</v>
      </c>
      <c r="H1136" s="15" t="s">
        <v>4462</v>
      </c>
      <c r="I1136" s="16">
        <v>35.560769999999998</v>
      </c>
      <c r="J1136" s="16">
        <v>45.473489999999998</v>
      </c>
      <c r="K1136" s="15" t="s">
        <v>1364</v>
      </c>
    </row>
    <row r="1137" spans="1:11" ht="12" hidden="1" customHeight="1">
      <c r="A1137" s="15" t="s">
        <v>64</v>
      </c>
      <c r="B1137" s="15" t="s">
        <v>45</v>
      </c>
      <c r="C1137" s="15" t="s">
        <v>152</v>
      </c>
      <c r="D1137" s="15" t="s">
        <v>150</v>
      </c>
      <c r="E1137" s="16">
        <v>513192</v>
      </c>
      <c r="F1137" s="15" t="s">
        <v>4463</v>
      </c>
      <c r="G1137" s="15" t="s">
        <v>4464</v>
      </c>
      <c r="H1137" s="15" t="s">
        <v>4116</v>
      </c>
      <c r="I1137" s="16">
        <v>35.573740000000001</v>
      </c>
      <c r="J1137" s="16">
        <v>45.389330000000001</v>
      </c>
      <c r="K1137" s="15" t="s">
        <v>1364</v>
      </c>
    </row>
    <row r="1138" spans="1:11" ht="12" hidden="1" customHeight="1">
      <c r="A1138" s="15" t="s">
        <v>64</v>
      </c>
      <c r="B1138" s="15" t="s">
        <v>45</v>
      </c>
      <c r="C1138" s="15" t="s">
        <v>152</v>
      </c>
      <c r="D1138" s="15" t="s">
        <v>150</v>
      </c>
      <c r="E1138" s="16">
        <v>513176</v>
      </c>
      <c r="F1138" s="15" t="s">
        <v>4465</v>
      </c>
      <c r="G1138" s="15" t="s">
        <v>4466</v>
      </c>
      <c r="H1138" s="15" t="s">
        <v>4467</v>
      </c>
      <c r="I1138" s="16">
        <v>35.557690000000001</v>
      </c>
      <c r="J1138" s="16">
        <v>45.452750000000002</v>
      </c>
      <c r="K1138" s="15" t="s">
        <v>1364</v>
      </c>
    </row>
    <row r="1139" spans="1:11" ht="12" hidden="1" customHeight="1">
      <c r="A1139" s="15" t="s">
        <v>64</v>
      </c>
      <c r="B1139" s="15" t="s">
        <v>45</v>
      </c>
      <c r="C1139" s="15" t="s">
        <v>152</v>
      </c>
      <c r="D1139" s="15" t="s">
        <v>150</v>
      </c>
      <c r="E1139" s="16">
        <v>513170</v>
      </c>
      <c r="F1139" s="15" t="s">
        <v>4468</v>
      </c>
      <c r="G1139" s="15" t="s">
        <v>4469</v>
      </c>
      <c r="H1139" s="15" t="s">
        <v>4470</v>
      </c>
      <c r="I1139" s="16">
        <v>35.581049999999998</v>
      </c>
      <c r="J1139" s="16">
        <v>45.453890000000001</v>
      </c>
      <c r="K1139" s="15" t="s">
        <v>1364</v>
      </c>
    </row>
    <row r="1140" spans="1:11" ht="12" hidden="1" customHeight="1">
      <c r="A1140" s="15" t="s">
        <v>64</v>
      </c>
      <c r="B1140" s="15" t="s">
        <v>45</v>
      </c>
      <c r="C1140" s="15" t="s">
        <v>152</v>
      </c>
      <c r="D1140" s="15" t="s">
        <v>150</v>
      </c>
      <c r="E1140" s="16">
        <v>513319</v>
      </c>
      <c r="F1140" s="15" t="s">
        <v>4471</v>
      </c>
      <c r="G1140" s="15" t="s">
        <v>4472</v>
      </c>
      <c r="H1140" s="15" t="s">
        <v>4473</v>
      </c>
      <c r="I1140" s="16">
        <v>35.600729999999999</v>
      </c>
      <c r="J1140" s="16">
        <v>45.402349999999998</v>
      </c>
      <c r="K1140" s="15" t="s">
        <v>1364</v>
      </c>
    </row>
    <row r="1141" spans="1:11" ht="12" hidden="1" customHeight="1">
      <c r="A1141" s="15" t="s">
        <v>64</v>
      </c>
      <c r="B1141" s="15" t="s">
        <v>45</v>
      </c>
      <c r="C1141" s="15" t="s">
        <v>152</v>
      </c>
      <c r="D1141" s="15" t="s">
        <v>150</v>
      </c>
      <c r="E1141" s="16">
        <v>513331</v>
      </c>
      <c r="F1141" s="15" t="s">
        <v>4474</v>
      </c>
      <c r="G1141" s="15" t="s">
        <v>4475</v>
      </c>
      <c r="H1141" s="15" t="s">
        <v>4476</v>
      </c>
      <c r="I1141" s="16">
        <v>35.577759999999998</v>
      </c>
      <c r="J1141" s="16">
        <v>45.44744</v>
      </c>
      <c r="K1141" s="15" t="s">
        <v>1364</v>
      </c>
    </row>
    <row r="1142" spans="1:11" ht="12" hidden="1" customHeight="1">
      <c r="A1142" s="15" t="s">
        <v>64</v>
      </c>
      <c r="B1142" s="15" t="s">
        <v>45</v>
      </c>
      <c r="C1142" s="15" t="s">
        <v>152</v>
      </c>
      <c r="D1142" s="15" t="s">
        <v>150</v>
      </c>
      <c r="E1142" s="16">
        <v>501733</v>
      </c>
      <c r="F1142" s="15" t="s">
        <v>940</v>
      </c>
      <c r="G1142" s="15" t="s">
        <v>764</v>
      </c>
      <c r="H1142" s="15" t="s">
        <v>4477</v>
      </c>
      <c r="I1142" s="16">
        <v>35.49</v>
      </c>
      <c r="J1142" s="16">
        <v>45.44</v>
      </c>
      <c r="K1142" s="15" t="s">
        <v>1364</v>
      </c>
    </row>
    <row r="1143" spans="1:11" ht="12" hidden="1" customHeight="1">
      <c r="A1143" s="15" t="s">
        <v>64</v>
      </c>
      <c r="B1143" s="15" t="s">
        <v>45</v>
      </c>
      <c r="C1143" s="15" t="s">
        <v>152</v>
      </c>
      <c r="D1143" s="15" t="s">
        <v>150</v>
      </c>
      <c r="E1143" s="16">
        <v>513183</v>
      </c>
      <c r="F1143" s="15" t="s">
        <v>4478</v>
      </c>
      <c r="G1143" s="15" t="s">
        <v>4479</v>
      </c>
      <c r="H1143" s="15" t="s">
        <v>4480</v>
      </c>
      <c r="I1143" s="16">
        <v>35.54372</v>
      </c>
      <c r="J1143" s="16">
        <v>45.462829999999997</v>
      </c>
      <c r="K1143" s="15" t="s">
        <v>1364</v>
      </c>
    </row>
    <row r="1144" spans="1:11" ht="12" hidden="1" customHeight="1">
      <c r="A1144" s="15" t="s">
        <v>64</v>
      </c>
      <c r="B1144" s="15" t="s">
        <v>45</v>
      </c>
      <c r="C1144" s="15" t="s">
        <v>152</v>
      </c>
      <c r="D1144" s="15" t="s">
        <v>150</v>
      </c>
      <c r="E1144" s="16">
        <v>503146</v>
      </c>
      <c r="F1144" s="15" t="s">
        <v>941</v>
      </c>
      <c r="G1144" s="15" t="s">
        <v>766</v>
      </c>
      <c r="H1144" s="15" t="s">
        <v>4481</v>
      </c>
      <c r="I1144" s="16">
        <v>35.58</v>
      </c>
      <c r="J1144" s="16">
        <v>45.39</v>
      </c>
      <c r="K1144" s="15" t="s">
        <v>1364</v>
      </c>
    </row>
    <row r="1145" spans="1:11" ht="12" hidden="1" customHeight="1">
      <c r="A1145" s="15" t="s">
        <v>64</v>
      </c>
      <c r="B1145" s="15" t="s">
        <v>45</v>
      </c>
      <c r="C1145" s="15" t="s">
        <v>152</v>
      </c>
      <c r="D1145" s="15" t="s">
        <v>150</v>
      </c>
      <c r="E1145" s="16">
        <v>513334</v>
      </c>
      <c r="F1145" s="15" t="s">
        <v>4482</v>
      </c>
      <c r="G1145" s="15" t="s">
        <v>4483</v>
      </c>
      <c r="H1145" s="15" t="s">
        <v>4484</v>
      </c>
      <c r="I1145" s="16">
        <v>35.596989999999998</v>
      </c>
      <c r="J1145" s="16">
        <v>45.411639999999998</v>
      </c>
      <c r="K1145" s="15" t="s">
        <v>1364</v>
      </c>
    </row>
    <row r="1146" spans="1:11" ht="12" hidden="1" customHeight="1">
      <c r="A1146" s="15" t="s">
        <v>64</v>
      </c>
      <c r="B1146" s="15" t="s">
        <v>45</v>
      </c>
      <c r="C1146" s="15" t="s">
        <v>152</v>
      </c>
      <c r="D1146" s="15" t="s">
        <v>150</v>
      </c>
      <c r="E1146" s="16">
        <v>513169</v>
      </c>
      <c r="F1146" s="15" t="s">
        <v>4485</v>
      </c>
      <c r="G1146" s="15" t="s">
        <v>4486</v>
      </c>
      <c r="H1146" s="15" t="s">
        <v>4487</v>
      </c>
      <c r="I1146" s="16">
        <v>35.57667</v>
      </c>
      <c r="J1146" s="16">
        <v>45.427779999999998</v>
      </c>
      <c r="K1146" s="15" t="s">
        <v>1364</v>
      </c>
    </row>
    <row r="1147" spans="1:11" ht="12" hidden="1" customHeight="1">
      <c r="A1147" s="15" t="s">
        <v>64</v>
      </c>
      <c r="B1147" s="15" t="s">
        <v>45</v>
      </c>
      <c r="C1147" s="15" t="s">
        <v>152</v>
      </c>
      <c r="D1147" s="15" t="s">
        <v>150</v>
      </c>
      <c r="E1147" s="16">
        <v>513172</v>
      </c>
      <c r="F1147" s="15" t="s">
        <v>4488</v>
      </c>
      <c r="G1147" s="15" t="s">
        <v>685</v>
      </c>
      <c r="H1147" s="15" t="s">
        <v>4489</v>
      </c>
      <c r="I1147" s="16">
        <v>35.541089999999997</v>
      </c>
      <c r="J1147" s="16">
        <v>45.445599999999999</v>
      </c>
      <c r="K1147" s="15" t="s">
        <v>1364</v>
      </c>
    </row>
    <row r="1148" spans="1:11" ht="12" hidden="1" customHeight="1">
      <c r="A1148" s="15" t="s">
        <v>64</v>
      </c>
      <c r="B1148" s="15" t="s">
        <v>45</v>
      </c>
      <c r="C1148" s="15" t="s">
        <v>152</v>
      </c>
      <c r="D1148" s="15" t="s">
        <v>150</v>
      </c>
      <c r="E1148" s="16">
        <v>513320</v>
      </c>
      <c r="F1148" s="15" t="s">
        <v>4490</v>
      </c>
      <c r="G1148" s="15" t="s">
        <v>4491</v>
      </c>
      <c r="H1148" s="15" t="s">
        <v>4492</v>
      </c>
      <c r="I1148" s="16">
        <v>35.590710000000001</v>
      </c>
      <c r="J1148" s="16">
        <v>45.431959999999997</v>
      </c>
      <c r="K1148" s="15" t="s">
        <v>1364</v>
      </c>
    </row>
    <row r="1149" spans="1:11" ht="12" hidden="1" customHeight="1">
      <c r="A1149" s="15" t="s">
        <v>64</v>
      </c>
      <c r="B1149" s="15" t="s">
        <v>45</v>
      </c>
      <c r="C1149" s="15" t="s">
        <v>152</v>
      </c>
      <c r="D1149" s="15" t="s">
        <v>150</v>
      </c>
      <c r="E1149" s="16">
        <v>513321</v>
      </c>
      <c r="F1149" s="15" t="s">
        <v>4493</v>
      </c>
      <c r="G1149" s="15" t="s">
        <v>4494</v>
      </c>
      <c r="H1149" s="15" t="s">
        <v>4495</v>
      </c>
      <c r="I1149" s="16">
        <v>35.57526</v>
      </c>
      <c r="J1149" s="16">
        <v>45.447949999999999</v>
      </c>
      <c r="K1149" s="15" t="s">
        <v>1364</v>
      </c>
    </row>
    <row r="1150" spans="1:11" ht="12" hidden="1" customHeight="1">
      <c r="A1150" s="15" t="s">
        <v>64</v>
      </c>
      <c r="B1150" s="15" t="s">
        <v>45</v>
      </c>
      <c r="C1150" s="15" t="s">
        <v>152</v>
      </c>
      <c r="D1150" s="15" t="s">
        <v>150</v>
      </c>
      <c r="E1150" s="16">
        <v>513168</v>
      </c>
      <c r="F1150" s="15" t="s">
        <v>4496</v>
      </c>
      <c r="G1150" s="15" t="s">
        <v>4497</v>
      </c>
      <c r="H1150" s="15" t="s">
        <v>2976</v>
      </c>
      <c r="I1150" s="16">
        <v>35.569600000000001</v>
      </c>
      <c r="J1150" s="16">
        <v>45.436439999999997</v>
      </c>
      <c r="K1150" s="15" t="s">
        <v>1364</v>
      </c>
    </row>
    <row r="1151" spans="1:11" ht="12" hidden="1" customHeight="1">
      <c r="A1151" s="15" t="s">
        <v>64</v>
      </c>
      <c r="B1151" s="15" t="s">
        <v>45</v>
      </c>
      <c r="C1151" s="15" t="s">
        <v>152</v>
      </c>
      <c r="D1151" s="15" t="s">
        <v>150</v>
      </c>
      <c r="E1151" s="16">
        <v>513342</v>
      </c>
      <c r="F1151" s="15" t="s">
        <v>942</v>
      </c>
      <c r="G1151" s="15" t="s">
        <v>769</v>
      </c>
      <c r="H1151" s="15" t="s">
        <v>4498</v>
      </c>
      <c r="I1151" s="16">
        <v>35.577550000000002</v>
      </c>
      <c r="J1151" s="16">
        <v>45.343449999999997</v>
      </c>
      <c r="K1151" s="15" t="s">
        <v>1364</v>
      </c>
    </row>
    <row r="1152" spans="1:11" ht="12" hidden="1" customHeight="1">
      <c r="A1152" s="15" t="s">
        <v>64</v>
      </c>
      <c r="B1152" s="15" t="s">
        <v>45</v>
      </c>
      <c r="C1152" s="15" t="s">
        <v>152</v>
      </c>
      <c r="D1152" s="15" t="s">
        <v>150</v>
      </c>
      <c r="E1152" s="16">
        <v>513307</v>
      </c>
      <c r="F1152" s="15" t="s">
        <v>943</v>
      </c>
      <c r="G1152" s="15" t="s">
        <v>770</v>
      </c>
      <c r="H1152" s="15" t="s">
        <v>2490</v>
      </c>
      <c r="I1152" s="16">
        <v>35.58954</v>
      </c>
      <c r="J1152" s="16">
        <v>45.143320000000003</v>
      </c>
      <c r="K1152" s="15" t="s">
        <v>1364</v>
      </c>
    </row>
    <row r="1153" spans="1:11" ht="12" hidden="1" customHeight="1">
      <c r="A1153" s="15" t="s">
        <v>64</v>
      </c>
      <c r="B1153" s="15" t="s">
        <v>45</v>
      </c>
      <c r="C1153" s="15" t="s">
        <v>152</v>
      </c>
      <c r="D1153" s="15" t="s">
        <v>150</v>
      </c>
      <c r="E1153" s="16">
        <v>513309</v>
      </c>
      <c r="F1153" s="15" t="s">
        <v>944</v>
      </c>
      <c r="G1153" s="15" t="s">
        <v>771</v>
      </c>
      <c r="H1153" s="15" t="s">
        <v>4350</v>
      </c>
      <c r="I1153" s="16">
        <v>35.654049999999998</v>
      </c>
      <c r="J1153" s="16">
        <v>45.067230000000002</v>
      </c>
      <c r="K1153" s="15" t="s">
        <v>1364</v>
      </c>
    </row>
    <row r="1154" spans="1:11" ht="12" hidden="1" customHeight="1">
      <c r="A1154" s="15" t="s">
        <v>64</v>
      </c>
      <c r="B1154" s="15" t="s">
        <v>45</v>
      </c>
      <c r="C1154" s="15" t="s">
        <v>152</v>
      </c>
      <c r="D1154" s="15" t="s">
        <v>150</v>
      </c>
      <c r="E1154" s="16">
        <v>513193</v>
      </c>
      <c r="F1154" s="15" t="s">
        <v>4499</v>
      </c>
      <c r="G1154" s="15" t="s">
        <v>4500</v>
      </c>
      <c r="H1154" s="15" t="s">
        <v>4501</v>
      </c>
      <c r="I1154" s="16">
        <v>35.540579999999999</v>
      </c>
      <c r="J1154" s="16">
        <v>45.418959999999998</v>
      </c>
      <c r="K1154" s="17" t="s">
        <v>1262</v>
      </c>
    </row>
    <row r="1155" spans="1:11" ht="12" hidden="1" customHeight="1">
      <c r="A1155" s="15" t="s">
        <v>64</v>
      </c>
      <c r="B1155" s="15" t="s">
        <v>45</v>
      </c>
      <c r="C1155" s="15" t="s">
        <v>152</v>
      </c>
      <c r="D1155" s="15" t="s">
        <v>150</v>
      </c>
      <c r="E1155" s="16">
        <v>501690</v>
      </c>
      <c r="F1155" s="15" t="s">
        <v>4502</v>
      </c>
      <c r="G1155" s="15" t="s">
        <v>4503</v>
      </c>
      <c r="H1155" s="15" t="s">
        <v>4504</v>
      </c>
      <c r="I1155" s="16">
        <v>35.31</v>
      </c>
      <c r="J1155" s="16">
        <v>45.39</v>
      </c>
      <c r="K1155" s="15" t="s">
        <v>1364</v>
      </c>
    </row>
    <row r="1156" spans="1:11" ht="12" hidden="1" customHeight="1">
      <c r="A1156" s="15" t="s">
        <v>64</v>
      </c>
      <c r="B1156" s="15" t="s">
        <v>45</v>
      </c>
      <c r="C1156" s="15" t="s">
        <v>152</v>
      </c>
      <c r="D1156" s="15" t="s">
        <v>150</v>
      </c>
      <c r="E1156" s="16">
        <v>501689</v>
      </c>
      <c r="F1156" s="15" t="s">
        <v>945</v>
      </c>
      <c r="G1156" s="15" t="s">
        <v>772</v>
      </c>
      <c r="H1156" s="15" t="s">
        <v>4505</v>
      </c>
      <c r="I1156" s="16">
        <v>35.51</v>
      </c>
      <c r="J1156" s="16">
        <v>45.43</v>
      </c>
      <c r="K1156" s="15" t="s">
        <v>1364</v>
      </c>
    </row>
    <row r="1157" spans="1:11" ht="12" hidden="1" customHeight="1">
      <c r="A1157" s="15" t="s">
        <v>64</v>
      </c>
      <c r="B1157" s="15" t="s">
        <v>45</v>
      </c>
      <c r="C1157" s="15" t="s">
        <v>152</v>
      </c>
      <c r="D1157" s="15" t="s">
        <v>150</v>
      </c>
      <c r="E1157" s="16">
        <v>501804</v>
      </c>
      <c r="F1157" s="15" t="s">
        <v>946</v>
      </c>
      <c r="G1157" s="15" t="s">
        <v>773</v>
      </c>
      <c r="H1157" s="15" t="s">
        <v>4506</v>
      </c>
      <c r="I1157" s="16">
        <v>35.53</v>
      </c>
      <c r="J1157" s="16">
        <v>45.47</v>
      </c>
      <c r="K1157" s="15" t="s">
        <v>1364</v>
      </c>
    </row>
    <row r="1158" spans="1:11" ht="12" hidden="1" customHeight="1">
      <c r="A1158" s="15" t="s">
        <v>64</v>
      </c>
      <c r="B1158" s="15" t="s">
        <v>45</v>
      </c>
      <c r="C1158" s="15" t="s">
        <v>152</v>
      </c>
      <c r="D1158" s="15" t="s">
        <v>150</v>
      </c>
      <c r="E1158" s="16">
        <v>510399</v>
      </c>
      <c r="F1158" s="15" t="s">
        <v>947</v>
      </c>
      <c r="G1158" s="15" t="s">
        <v>774</v>
      </c>
      <c r="H1158" s="15" t="s">
        <v>4507</v>
      </c>
      <c r="I1158" s="16">
        <v>35.58</v>
      </c>
      <c r="J1158" s="16">
        <v>45.37</v>
      </c>
      <c r="K1158" s="15" t="s">
        <v>1364</v>
      </c>
    </row>
    <row r="1159" spans="1:11" ht="12" hidden="1" customHeight="1">
      <c r="A1159" s="15" t="s">
        <v>64</v>
      </c>
      <c r="B1159" s="15" t="s">
        <v>45</v>
      </c>
      <c r="C1159" s="15" t="s">
        <v>152</v>
      </c>
      <c r="D1159" s="15" t="s">
        <v>150</v>
      </c>
      <c r="E1159" s="16">
        <v>510954</v>
      </c>
      <c r="F1159" s="15" t="s">
        <v>948</v>
      </c>
      <c r="G1159" s="15" t="s">
        <v>775</v>
      </c>
      <c r="H1159" s="15" t="s">
        <v>4508</v>
      </c>
      <c r="I1159" s="16">
        <v>35.597299999999997</v>
      </c>
      <c r="J1159" s="16">
        <v>45.347700000000003</v>
      </c>
      <c r="K1159" s="15" t="s">
        <v>1364</v>
      </c>
    </row>
    <row r="1160" spans="1:11" ht="12" hidden="1" customHeight="1">
      <c r="A1160" s="15" t="s">
        <v>64</v>
      </c>
      <c r="B1160" s="15" t="s">
        <v>45</v>
      </c>
      <c r="C1160" s="15" t="s">
        <v>152</v>
      </c>
      <c r="D1160" s="15" t="s">
        <v>150</v>
      </c>
      <c r="E1160" s="16">
        <v>503165</v>
      </c>
      <c r="F1160" s="15" t="s">
        <v>4509</v>
      </c>
      <c r="G1160" s="15" t="s">
        <v>4510</v>
      </c>
      <c r="H1160" s="15" t="s">
        <v>4511</v>
      </c>
      <c r="I1160" s="16">
        <v>35.57</v>
      </c>
      <c r="J1160" s="16">
        <v>45.33</v>
      </c>
      <c r="K1160" s="15" t="s">
        <v>1364</v>
      </c>
    </row>
    <row r="1161" spans="1:11" ht="12" hidden="1" customHeight="1">
      <c r="A1161" s="15" t="s">
        <v>64</v>
      </c>
      <c r="B1161" s="15" t="s">
        <v>45</v>
      </c>
      <c r="C1161" s="15" t="s">
        <v>152</v>
      </c>
      <c r="D1161" s="15" t="s">
        <v>150</v>
      </c>
      <c r="E1161" s="16">
        <v>513145</v>
      </c>
      <c r="F1161" s="15" t="s">
        <v>949</v>
      </c>
      <c r="G1161" s="15" t="s">
        <v>776</v>
      </c>
      <c r="H1161" s="15" t="s">
        <v>4418</v>
      </c>
      <c r="I1161" s="16">
        <v>35.429519999999997</v>
      </c>
      <c r="J1161" s="16">
        <v>45.585059999999999</v>
      </c>
      <c r="K1161" s="15" t="s">
        <v>1364</v>
      </c>
    </row>
    <row r="1162" spans="1:11" ht="12" hidden="1" customHeight="1">
      <c r="A1162" s="15" t="s">
        <v>64</v>
      </c>
      <c r="B1162" s="15" t="s">
        <v>45</v>
      </c>
      <c r="C1162" s="15" t="s">
        <v>152</v>
      </c>
      <c r="D1162" s="15" t="s">
        <v>150</v>
      </c>
      <c r="E1162" s="16">
        <v>513339</v>
      </c>
      <c r="F1162" s="15" t="s">
        <v>4512</v>
      </c>
      <c r="G1162" s="15" t="s">
        <v>4513</v>
      </c>
      <c r="H1162" s="15" t="s">
        <v>4418</v>
      </c>
      <c r="I1162" s="16">
        <v>35.42586</v>
      </c>
      <c r="J1162" s="16">
        <v>45.581609999999998</v>
      </c>
      <c r="K1162" s="15" t="s">
        <v>1364</v>
      </c>
    </row>
    <row r="1163" spans="1:11" ht="12" hidden="1" customHeight="1">
      <c r="A1163" s="15" t="s">
        <v>64</v>
      </c>
      <c r="B1163" s="15" t="s">
        <v>45</v>
      </c>
      <c r="C1163" s="15" t="s">
        <v>152</v>
      </c>
      <c r="D1163" s="15" t="s">
        <v>150</v>
      </c>
      <c r="E1163" s="16">
        <v>513159</v>
      </c>
      <c r="F1163" s="15" t="s">
        <v>4514</v>
      </c>
      <c r="G1163" s="15" t="s">
        <v>4515</v>
      </c>
      <c r="H1163" s="15" t="s">
        <v>4516</v>
      </c>
      <c r="I1163" s="16">
        <v>35.55585</v>
      </c>
      <c r="J1163" s="16">
        <v>45.444760000000002</v>
      </c>
      <c r="K1163" s="15" t="s">
        <v>1364</v>
      </c>
    </row>
    <row r="1164" spans="1:11" ht="12" hidden="1" customHeight="1">
      <c r="A1164" s="15" t="s">
        <v>64</v>
      </c>
      <c r="B1164" s="15" t="s">
        <v>45</v>
      </c>
      <c r="C1164" s="15" t="s">
        <v>152</v>
      </c>
      <c r="D1164" s="15" t="s">
        <v>150</v>
      </c>
      <c r="E1164" s="16">
        <v>501680</v>
      </c>
      <c r="F1164" s="15" t="s">
        <v>950</v>
      </c>
      <c r="G1164" s="15" t="s">
        <v>779</v>
      </c>
      <c r="H1164" s="15" t="s">
        <v>4517</v>
      </c>
      <c r="I1164" s="16">
        <v>35.58</v>
      </c>
      <c r="J1164" s="16">
        <v>45.38</v>
      </c>
      <c r="K1164" s="15" t="s">
        <v>1364</v>
      </c>
    </row>
    <row r="1165" spans="1:11" ht="12" hidden="1" customHeight="1">
      <c r="A1165" s="15" t="s">
        <v>64</v>
      </c>
      <c r="B1165" s="15" t="s">
        <v>45</v>
      </c>
      <c r="C1165" s="15" t="s">
        <v>152</v>
      </c>
      <c r="D1165" s="15" t="s">
        <v>150</v>
      </c>
      <c r="E1165" s="16">
        <v>501849</v>
      </c>
      <c r="F1165" s="15" t="s">
        <v>951</v>
      </c>
      <c r="G1165" s="15" t="s">
        <v>4518</v>
      </c>
      <c r="H1165" s="15" t="s">
        <v>4519</v>
      </c>
      <c r="I1165" s="16">
        <v>35.57</v>
      </c>
      <c r="J1165" s="16">
        <v>45.26</v>
      </c>
      <c r="K1165" s="15" t="s">
        <v>1364</v>
      </c>
    </row>
    <row r="1166" spans="1:11" ht="12" hidden="1" customHeight="1">
      <c r="A1166" s="15" t="s">
        <v>64</v>
      </c>
      <c r="B1166" s="15" t="s">
        <v>45</v>
      </c>
      <c r="C1166" s="15" t="s">
        <v>152</v>
      </c>
      <c r="D1166" s="15" t="s">
        <v>150</v>
      </c>
      <c r="E1166" s="16">
        <v>513161</v>
      </c>
      <c r="F1166" s="15" t="s">
        <v>952</v>
      </c>
      <c r="G1166" s="15" t="s">
        <v>781</v>
      </c>
      <c r="H1166" s="15" t="s">
        <v>4520</v>
      </c>
      <c r="I1166" s="16">
        <v>35.543979999999998</v>
      </c>
      <c r="J1166" s="16">
        <v>45.438409999999998</v>
      </c>
      <c r="K1166" s="15" t="s">
        <v>1364</v>
      </c>
    </row>
    <row r="1167" spans="1:11" ht="12" hidden="1" customHeight="1">
      <c r="A1167" s="15" t="s">
        <v>64</v>
      </c>
      <c r="B1167" s="15" t="s">
        <v>45</v>
      </c>
      <c r="C1167" s="15" t="s">
        <v>152</v>
      </c>
      <c r="D1167" s="15" t="s">
        <v>150</v>
      </c>
      <c r="E1167" s="16">
        <v>513188</v>
      </c>
      <c r="F1167" s="15" t="s">
        <v>953</v>
      </c>
      <c r="G1167" s="15" t="s">
        <v>783</v>
      </c>
      <c r="H1167" s="15" t="s">
        <v>4325</v>
      </c>
      <c r="I1167" s="16">
        <v>35.599510000000002</v>
      </c>
      <c r="J1167" s="16">
        <v>45.134639999999997</v>
      </c>
      <c r="K1167" s="15" t="s">
        <v>1364</v>
      </c>
    </row>
    <row r="1168" spans="1:11" ht="12" hidden="1" customHeight="1">
      <c r="A1168" s="15" t="s">
        <v>64</v>
      </c>
      <c r="B1168" s="15" t="s">
        <v>45</v>
      </c>
      <c r="C1168" s="15" t="s">
        <v>152</v>
      </c>
      <c r="D1168" s="15" t="s">
        <v>150</v>
      </c>
      <c r="E1168" s="16">
        <v>503168</v>
      </c>
      <c r="F1168" s="15" t="s">
        <v>4521</v>
      </c>
      <c r="G1168" s="15" t="s">
        <v>4522</v>
      </c>
      <c r="H1168" s="15" t="s">
        <v>4523</v>
      </c>
      <c r="I1168" s="16">
        <v>35.520000000000003</v>
      </c>
      <c r="J1168" s="16">
        <v>45.42</v>
      </c>
      <c r="K1168" s="15" t="s">
        <v>1364</v>
      </c>
    </row>
    <row r="1169" spans="1:11" ht="12" hidden="1" customHeight="1">
      <c r="A1169" s="15" t="s">
        <v>64</v>
      </c>
      <c r="B1169" s="15" t="s">
        <v>45</v>
      </c>
      <c r="C1169" s="15" t="s">
        <v>152</v>
      </c>
      <c r="D1169" s="15" t="s">
        <v>150</v>
      </c>
      <c r="E1169" s="16">
        <v>513189</v>
      </c>
      <c r="F1169" s="15" t="s">
        <v>954</v>
      </c>
      <c r="G1169" s="15" t="s">
        <v>784</v>
      </c>
      <c r="H1169" s="15" t="s">
        <v>4524</v>
      </c>
      <c r="I1169" s="16">
        <v>35.550989999999999</v>
      </c>
      <c r="J1169" s="16">
        <v>45.431310000000003</v>
      </c>
      <c r="K1169" s="15" t="s">
        <v>1364</v>
      </c>
    </row>
    <row r="1170" spans="1:11" ht="12" hidden="1" customHeight="1">
      <c r="A1170" s="15" t="s">
        <v>64</v>
      </c>
      <c r="B1170" s="15" t="s">
        <v>45</v>
      </c>
      <c r="C1170" s="15" t="s">
        <v>152</v>
      </c>
      <c r="D1170" s="15" t="s">
        <v>150</v>
      </c>
      <c r="E1170" s="16">
        <v>513343</v>
      </c>
      <c r="F1170" s="15" t="s">
        <v>955</v>
      </c>
      <c r="G1170" s="15" t="s">
        <v>785</v>
      </c>
      <c r="H1170" s="15" t="s">
        <v>4525</v>
      </c>
      <c r="I1170" s="16">
        <v>35.579039999999999</v>
      </c>
      <c r="J1170" s="16">
        <v>45.33061</v>
      </c>
      <c r="K1170" s="15" t="s">
        <v>1364</v>
      </c>
    </row>
    <row r="1171" spans="1:11" ht="12" hidden="1" customHeight="1">
      <c r="A1171" s="15" t="s">
        <v>64</v>
      </c>
      <c r="B1171" s="15" t="s">
        <v>45</v>
      </c>
      <c r="C1171" s="15" t="s">
        <v>152</v>
      </c>
      <c r="D1171" s="15" t="s">
        <v>150</v>
      </c>
      <c r="E1171" s="16">
        <v>503177</v>
      </c>
      <c r="F1171" s="15" t="s">
        <v>956</v>
      </c>
      <c r="G1171" s="15" t="s">
        <v>786</v>
      </c>
      <c r="H1171" s="15" t="s">
        <v>4526</v>
      </c>
      <c r="I1171" s="16">
        <v>35.590000000000003</v>
      </c>
      <c r="J1171" s="16">
        <v>45.22</v>
      </c>
      <c r="K1171" s="15" t="s">
        <v>1364</v>
      </c>
    </row>
    <row r="1172" spans="1:11" ht="12" hidden="1" customHeight="1">
      <c r="A1172" s="15" t="s">
        <v>64</v>
      </c>
      <c r="B1172" s="15" t="s">
        <v>45</v>
      </c>
      <c r="C1172" s="15" t="s">
        <v>152</v>
      </c>
      <c r="D1172" s="15" t="s">
        <v>150</v>
      </c>
      <c r="E1172" s="16">
        <v>513165</v>
      </c>
      <c r="F1172" s="15" t="s">
        <v>957</v>
      </c>
      <c r="G1172" s="15" t="s">
        <v>787</v>
      </c>
      <c r="H1172" s="15" t="s">
        <v>4527</v>
      </c>
      <c r="I1172" s="16">
        <v>35.565689999999996</v>
      </c>
      <c r="J1172" s="16">
        <v>45.456249999999997</v>
      </c>
      <c r="K1172" s="15" t="s">
        <v>1364</v>
      </c>
    </row>
    <row r="1173" spans="1:11" ht="12" hidden="1" customHeight="1">
      <c r="A1173" s="15" t="s">
        <v>64</v>
      </c>
      <c r="B1173" s="15" t="s">
        <v>45</v>
      </c>
      <c r="C1173" s="15" t="s">
        <v>152</v>
      </c>
      <c r="D1173" s="15" t="s">
        <v>150</v>
      </c>
      <c r="E1173" s="16">
        <v>503181</v>
      </c>
      <c r="F1173" s="15" t="s">
        <v>958</v>
      </c>
      <c r="G1173" s="15" t="s">
        <v>788</v>
      </c>
      <c r="H1173" s="15" t="s">
        <v>4528</v>
      </c>
      <c r="I1173" s="16">
        <v>35.575090000000003</v>
      </c>
      <c r="J1173" s="16">
        <v>45.411940000000001</v>
      </c>
      <c r="K1173" s="15" t="s">
        <v>1364</v>
      </c>
    </row>
    <row r="1174" spans="1:11" ht="12" hidden="1" customHeight="1">
      <c r="A1174" s="15" t="s">
        <v>64</v>
      </c>
      <c r="B1174" s="15" t="s">
        <v>45</v>
      </c>
      <c r="C1174" s="15" t="s">
        <v>152</v>
      </c>
      <c r="D1174" s="15" t="s">
        <v>150</v>
      </c>
      <c r="E1174" s="16">
        <v>510410</v>
      </c>
      <c r="F1174" s="15" t="s">
        <v>959</v>
      </c>
      <c r="G1174" s="15" t="s">
        <v>789</v>
      </c>
      <c r="H1174" s="15" t="s">
        <v>4529</v>
      </c>
      <c r="I1174" s="16">
        <v>35.53</v>
      </c>
      <c r="J1174" s="16">
        <v>45.43</v>
      </c>
      <c r="K1174" s="15" t="s">
        <v>1364</v>
      </c>
    </row>
    <row r="1175" spans="1:11" ht="12" hidden="1" customHeight="1">
      <c r="A1175" s="15" t="s">
        <v>50</v>
      </c>
      <c r="B1175" s="15" t="s">
        <v>39</v>
      </c>
      <c r="C1175" s="15" t="s">
        <v>155</v>
      </c>
      <c r="D1175" s="15" t="s">
        <v>153</v>
      </c>
      <c r="E1175" s="16">
        <v>610609</v>
      </c>
      <c r="F1175" s="15" t="s">
        <v>4530</v>
      </c>
      <c r="G1175" s="15" t="s">
        <v>4531</v>
      </c>
      <c r="H1175" s="15" t="s">
        <v>4532</v>
      </c>
      <c r="I1175" s="16">
        <v>32.400669000000001</v>
      </c>
      <c r="J1175" s="16">
        <v>44.667850000000001</v>
      </c>
      <c r="K1175" s="15" t="s">
        <v>1364</v>
      </c>
    </row>
    <row r="1176" spans="1:11" ht="12" hidden="1" customHeight="1">
      <c r="A1176" s="15" t="s">
        <v>50</v>
      </c>
      <c r="B1176" s="15" t="s">
        <v>39</v>
      </c>
      <c r="C1176" s="15" t="s">
        <v>155</v>
      </c>
      <c r="D1176" s="15" t="s">
        <v>153</v>
      </c>
      <c r="E1176" s="16">
        <v>603369</v>
      </c>
      <c r="F1176" s="15" t="s">
        <v>960</v>
      </c>
      <c r="G1176" s="15" t="s">
        <v>418</v>
      </c>
      <c r="H1176" s="15" t="s">
        <v>4533</v>
      </c>
      <c r="I1176" s="16">
        <v>32.299999999999997</v>
      </c>
      <c r="J1176" s="16">
        <v>44.67</v>
      </c>
      <c r="K1176" s="15" t="s">
        <v>1364</v>
      </c>
    </row>
    <row r="1177" spans="1:11" ht="12" hidden="1" customHeight="1">
      <c r="A1177" s="15" t="s">
        <v>50</v>
      </c>
      <c r="B1177" s="15" t="s">
        <v>39</v>
      </c>
      <c r="C1177" s="15" t="s">
        <v>155</v>
      </c>
      <c r="D1177" s="15" t="s">
        <v>153</v>
      </c>
      <c r="E1177" s="16">
        <v>610608</v>
      </c>
      <c r="F1177" s="15" t="s">
        <v>4534</v>
      </c>
      <c r="G1177" s="15" t="s">
        <v>4535</v>
      </c>
      <c r="H1177" s="15" t="s">
        <v>4536</v>
      </c>
      <c r="I1177" s="16">
        <v>32.301268</v>
      </c>
      <c r="J1177" s="16">
        <v>44.688085000000001</v>
      </c>
      <c r="K1177" s="15" t="s">
        <v>1364</v>
      </c>
    </row>
    <row r="1178" spans="1:11" ht="12" hidden="1" customHeight="1">
      <c r="A1178" s="15" t="s">
        <v>50</v>
      </c>
      <c r="B1178" s="15" t="s">
        <v>39</v>
      </c>
      <c r="C1178" s="15" t="s">
        <v>155</v>
      </c>
      <c r="D1178" s="15" t="s">
        <v>153</v>
      </c>
      <c r="E1178" s="16">
        <v>609942</v>
      </c>
      <c r="F1178" s="15" t="s">
        <v>4537</v>
      </c>
      <c r="G1178" s="15" t="s">
        <v>4538</v>
      </c>
      <c r="H1178" s="15" t="s">
        <v>4539</v>
      </c>
      <c r="I1178" s="16">
        <v>32.384444000000002</v>
      </c>
      <c r="J1178" s="16">
        <v>44.537500000000001</v>
      </c>
      <c r="K1178" s="15" t="s">
        <v>1364</v>
      </c>
    </row>
    <row r="1179" spans="1:11" ht="12" hidden="1" customHeight="1">
      <c r="A1179" s="15" t="s">
        <v>50</v>
      </c>
      <c r="B1179" s="15" t="s">
        <v>39</v>
      </c>
      <c r="C1179" s="15" t="s">
        <v>155</v>
      </c>
      <c r="D1179" s="15" t="s">
        <v>153</v>
      </c>
      <c r="E1179" s="16">
        <v>609797</v>
      </c>
      <c r="F1179" s="15" t="s">
        <v>4540</v>
      </c>
      <c r="G1179" s="15" t="s">
        <v>4541</v>
      </c>
      <c r="H1179" s="15" t="s">
        <v>4542</v>
      </c>
      <c r="I1179" s="16">
        <v>32.276111</v>
      </c>
      <c r="J1179" s="16">
        <v>44.689166999999998</v>
      </c>
      <c r="K1179" s="15" t="s">
        <v>1364</v>
      </c>
    </row>
    <row r="1180" spans="1:11" ht="12" hidden="1" customHeight="1">
      <c r="A1180" s="15" t="s">
        <v>50</v>
      </c>
      <c r="B1180" s="15" t="s">
        <v>39</v>
      </c>
      <c r="C1180" s="15" t="s">
        <v>155</v>
      </c>
      <c r="D1180" s="15" t="s">
        <v>153</v>
      </c>
      <c r="E1180" s="16">
        <v>609928</v>
      </c>
      <c r="F1180" s="15" t="s">
        <v>961</v>
      </c>
      <c r="G1180" s="15" t="s">
        <v>420</v>
      </c>
      <c r="H1180" s="15" t="s">
        <v>4543</v>
      </c>
      <c r="I1180" s="16">
        <v>32.378056000000001</v>
      </c>
      <c r="J1180" s="16">
        <v>44.628610999999999</v>
      </c>
      <c r="K1180" s="15" t="s">
        <v>1364</v>
      </c>
    </row>
    <row r="1181" spans="1:11" ht="12" hidden="1" customHeight="1">
      <c r="A1181" s="15" t="s">
        <v>50</v>
      </c>
      <c r="B1181" s="15" t="s">
        <v>39</v>
      </c>
      <c r="C1181" s="15" t="s">
        <v>155</v>
      </c>
      <c r="D1181" s="15" t="s">
        <v>153</v>
      </c>
      <c r="E1181" s="16">
        <v>610607</v>
      </c>
      <c r="F1181" s="15" t="s">
        <v>4544</v>
      </c>
      <c r="G1181" s="15" t="s">
        <v>4545</v>
      </c>
      <c r="H1181" s="15" t="s">
        <v>4546</v>
      </c>
      <c r="I1181" s="16">
        <v>32.396742000000003</v>
      </c>
      <c r="J1181" s="16">
        <v>44.669223000000002</v>
      </c>
      <c r="K1181" s="15" t="s">
        <v>1364</v>
      </c>
    </row>
    <row r="1182" spans="1:11" ht="12" hidden="1" customHeight="1">
      <c r="A1182" s="15" t="s">
        <v>50</v>
      </c>
      <c r="B1182" s="15" t="s">
        <v>39</v>
      </c>
      <c r="C1182" s="15" t="s">
        <v>155</v>
      </c>
      <c r="D1182" s="15" t="s">
        <v>153</v>
      </c>
      <c r="E1182" s="16">
        <v>610307</v>
      </c>
      <c r="F1182" s="15" t="s">
        <v>4547</v>
      </c>
      <c r="G1182" s="15" t="s">
        <v>4548</v>
      </c>
      <c r="H1182" s="15" t="s">
        <v>4549</v>
      </c>
      <c r="I1182" s="16">
        <v>32.196959999999997</v>
      </c>
      <c r="J1182" s="16">
        <v>44.712600000000002</v>
      </c>
      <c r="K1182" s="15" t="s">
        <v>1364</v>
      </c>
    </row>
    <row r="1183" spans="1:11" ht="12" hidden="1" customHeight="1">
      <c r="A1183" s="15" t="s">
        <v>50</v>
      </c>
      <c r="B1183" s="15" t="s">
        <v>39</v>
      </c>
      <c r="C1183" s="15" t="s">
        <v>155</v>
      </c>
      <c r="D1183" s="15" t="s">
        <v>153</v>
      </c>
      <c r="E1183" s="16">
        <v>610458</v>
      </c>
      <c r="F1183" s="15" t="s">
        <v>4550</v>
      </c>
      <c r="G1183" s="15" t="s">
        <v>411</v>
      </c>
      <c r="H1183" s="15" t="s">
        <v>1412</v>
      </c>
      <c r="I1183" s="16">
        <v>32.36</v>
      </c>
      <c r="J1183" s="16">
        <v>44.652000000000001</v>
      </c>
      <c r="K1183" s="15" t="s">
        <v>1364</v>
      </c>
    </row>
    <row r="1184" spans="1:11" ht="12" hidden="1" customHeight="1">
      <c r="A1184" s="15" t="s">
        <v>50</v>
      </c>
      <c r="B1184" s="15" t="s">
        <v>39</v>
      </c>
      <c r="C1184" s="15" t="s">
        <v>155</v>
      </c>
      <c r="D1184" s="15" t="s">
        <v>153</v>
      </c>
      <c r="E1184" s="16">
        <v>610459</v>
      </c>
      <c r="F1184" s="15" t="s">
        <v>4551</v>
      </c>
      <c r="G1184" s="15" t="s">
        <v>3645</v>
      </c>
      <c r="H1184" s="15" t="s">
        <v>2551</v>
      </c>
      <c r="I1184" s="16">
        <v>32.372</v>
      </c>
      <c r="J1184" s="16">
        <v>44.652999999999999</v>
      </c>
      <c r="K1184" s="15" t="s">
        <v>1364</v>
      </c>
    </row>
    <row r="1185" spans="1:11" ht="12" hidden="1" customHeight="1">
      <c r="A1185" s="15" t="s">
        <v>50</v>
      </c>
      <c r="B1185" s="15" t="s">
        <v>39</v>
      </c>
      <c r="C1185" s="15" t="s">
        <v>155</v>
      </c>
      <c r="D1185" s="15" t="s">
        <v>153</v>
      </c>
      <c r="E1185" s="16">
        <v>609870</v>
      </c>
      <c r="F1185" s="15" t="s">
        <v>4552</v>
      </c>
      <c r="G1185" s="15" t="s">
        <v>4553</v>
      </c>
      <c r="H1185" s="15" t="s">
        <v>4554</v>
      </c>
      <c r="I1185" s="16">
        <v>32.327778000000002</v>
      </c>
      <c r="J1185" s="16">
        <v>44.918332999999997</v>
      </c>
      <c r="K1185" s="15" t="s">
        <v>1364</v>
      </c>
    </row>
    <row r="1186" spans="1:11" ht="12" hidden="1" customHeight="1">
      <c r="A1186" s="15" t="s">
        <v>50</v>
      </c>
      <c r="B1186" s="15" t="s">
        <v>39</v>
      </c>
      <c r="C1186" s="15" t="s">
        <v>155</v>
      </c>
      <c r="D1186" s="15" t="s">
        <v>153</v>
      </c>
      <c r="E1186" s="16">
        <v>610384</v>
      </c>
      <c r="F1186" s="15" t="s">
        <v>962</v>
      </c>
      <c r="G1186" s="15" t="s">
        <v>422</v>
      </c>
      <c r="H1186" s="15" t="s">
        <v>4555</v>
      </c>
      <c r="I1186" s="16">
        <v>32.299444440000002</v>
      </c>
      <c r="J1186" s="16">
        <v>44.677500000000002</v>
      </c>
      <c r="K1186" s="15" t="s">
        <v>1364</v>
      </c>
    </row>
    <row r="1187" spans="1:11" ht="12" hidden="1" customHeight="1">
      <c r="A1187" s="15" t="s">
        <v>50</v>
      </c>
      <c r="B1187" s="15" t="s">
        <v>39</v>
      </c>
      <c r="C1187" s="15" t="s">
        <v>155</v>
      </c>
      <c r="D1187" s="15" t="s">
        <v>153</v>
      </c>
      <c r="E1187" s="16">
        <v>609821</v>
      </c>
      <c r="F1187" s="15" t="s">
        <v>4556</v>
      </c>
      <c r="G1187" s="15" t="s">
        <v>4557</v>
      </c>
      <c r="H1187" s="15" t="s">
        <v>4558</v>
      </c>
      <c r="I1187" s="16">
        <v>32.295000000000002</v>
      </c>
      <c r="J1187" s="16">
        <v>44.681389000000003</v>
      </c>
      <c r="K1187" s="15" t="s">
        <v>1364</v>
      </c>
    </row>
    <row r="1188" spans="1:11" ht="12" hidden="1" customHeight="1">
      <c r="A1188" s="15" t="s">
        <v>50</v>
      </c>
      <c r="B1188" s="15" t="s">
        <v>39</v>
      </c>
      <c r="C1188" s="15" t="s">
        <v>155</v>
      </c>
      <c r="D1188" s="15" t="s">
        <v>153</v>
      </c>
      <c r="E1188" s="16">
        <v>610437</v>
      </c>
      <c r="F1188" s="15" t="s">
        <v>963</v>
      </c>
      <c r="G1188" s="15" t="s">
        <v>423</v>
      </c>
      <c r="H1188" s="15" t="s">
        <v>4559</v>
      </c>
      <c r="I1188" s="16">
        <v>32.29</v>
      </c>
      <c r="J1188" s="16">
        <v>44.68</v>
      </c>
      <c r="K1188" s="15" t="s">
        <v>1364</v>
      </c>
    </row>
    <row r="1189" spans="1:11" ht="12" hidden="1" customHeight="1">
      <c r="A1189" s="15" t="s">
        <v>50</v>
      </c>
      <c r="B1189" s="15" t="s">
        <v>39</v>
      </c>
      <c r="C1189" s="15" t="s">
        <v>155</v>
      </c>
      <c r="D1189" s="15" t="s">
        <v>153</v>
      </c>
      <c r="E1189" s="16">
        <v>610532</v>
      </c>
      <c r="F1189" s="15" t="s">
        <v>4560</v>
      </c>
      <c r="G1189" s="15" t="s">
        <v>4561</v>
      </c>
      <c r="H1189" s="15" t="s">
        <v>4562</v>
      </c>
      <c r="I1189" s="16">
        <v>32.37753</v>
      </c>
      <c r="J1189" s="16">
        <v>44.681280000000001</v>
      </c>
      <c r="K1189" s="15" t="s">
        <v>1364</v>
      </c>
    </row>
    <row r="1190" spans="1:11" ht="12" hidden="1" customHeight="1">
      <c r="A1190" s="15" t="s">
        <v>50</v>
      </c>
      <c r="B1190" s="15" t="s">
        <v>39</v>
      </c>
      <c r="C1190" s="15" t="s">
        <v>158</v>
      </c>
      <c r="D1190" s="15" t="s">
        <v>156</v>
      </c>
      <c r="E1190" s="16">
        <v>610632</v>
      </c>
      <c r="F1190" s="15" t="s">
        <v>964</v>
      </c>
      <c r="G1190" s="15" t="s">
        <v>424</v>
      </c>
      <c r="H1190" s="15" t="s">
        <v>4563</v>
      </c>
      <c r="I1190" s="16">
        <v>32.229877999999999</v>
      </c>
      <c r="J1190" s="16">
        <v>44.378216000000002</v>
      </c>
      <c r="K1190" s="15" t="s">
        <v>1364</v>
      </c>
    </row>
    <row r="1191" spans="1:11" ht="12" hidden="1" customHeight="1">
      <c r="A1191" s="15" t="s">
        <v>50</v>
      </c>
      <c r="B1191" s="15" t="s">
        <v>39</v>
      </c>
      <c r="C1191" s="15" t="s">
        <v>158</v>
      </c>
      <c r="D1191" s="15" t="s">
        <v>156</v>
      </c>
      <c r="E1191" s="16">
        <v>610170</v>
      </c>
      <c r="F1191" s="15" t="s">
        <v>4564</v>
      </c>
      <c r="G1191" s="15" t="s">
        <v>4565</v>
      </c>
      <c r="H1191" s="15" t="s">
        <v>4566</v>
      </c>
      <c r="I1191" s="16">
        <v>32.481943999999999</v>
      </c>
      <c r="J1191" s="16">
        <v>44.355832999999997</v>
      </c>
      <c r="K1191" s="15" t="s">
        <v>1364</v>
      </c>
    </row>
    <row r="1192" spans="1:11" ht="12" hidden="1" customHeight="1">
      <c r="A1192" s="15" t="s">
        <v>50</v>
      </c>
      <c r="B1192" s="15" t="s">
        <v>39</v>
      </c>
      <c r="C1192" s="15" t="s">
        <v>158</v>
      </c>
      <c r="D1192" s="15" t="s">
        <v>156</v>
      </c>
      <c r="E1192" s="21">
        <v>610618</v>
      </c>
      <c r="F1192" s="15" t="s">
        <v>965</v>
      </c>
      <c r="G1192" s="15" t="s">
        <v>426</v>
      </c>
      <c r="H1192" s="15" t="s">
        <v>4567</v>
      </c>
      <c r="I1192" s="16">
        <v>32.461331999999999</v>
      </c>
      <c r="J1192" s="16">
        <v>44.401249</v>
      </c>
      <c r="K1192" s="15" t="s">
        <v>1364</v>
      </c>
    </row>
    <row r="1193" spans="1:11" ht="12" hidden="1" customHeight="1">
      <c r="A1193" s="15" t="s">
        <v>50</v>
      </c>
      <c r="B1193" s="15" t="s">
        <v>39</v>
      </c>
      <c r="C1193" s="15" t="s">
        <v>158</v>
      </c>
      <c r="D1193" s="15" t="s">
        <v>156</v>
      </c>
      <c r="E1193" s="16">
        <v>610549</v>
      </c>
      <c r="F1193" s="15" t="s">
        <v>4568</v>
      </c>
      <c r="G1193" s="15" t="s">
        <v>4569</v>
      </c>
      <c r="H1193" s="15" t="s">
        <v>1611</v>
      </c>
      <c r="I1193" s="16">
        <v>32.512720000000002</v>
      </c>
      <c r="J1193" s="16">
        <v>44.371699999999997</v>
      </c>
      <c r="K1193" s="15" t="s">
        <v>1364</v>
      </c>
    </row>
    <row r="1194" spans="1:11" ht="12" hidden="1" customHeight="1">
      <c r="A1194" s="15" t="s">
        <v>50</v>
      </c>
      <c r="B1194" s="15" t="s">
        <v>39</v>
      </c>
      <c r="C1194" s="15" t="s">
        <v>158</v>
      </c>
      <c r="D1194" s="15" t="s">
        <v>156</v>
      </c>
      <c r="E1194" s="16">
        <v>610493</v>
      </c>
      <c r="F1194" s="15" t="s">
        <v>4570</v>
      </c>
      <c r="G1194" s="15" t="s">
        <v>4571</v>
      </c>
      <c r="H1194" s="15" t="s">
        <v>4572</v>
      </c>
      <c r="I1194" s="16">
        <v>32.540999999999997</v>
      </c>
      <c r="J1194" s="16">
        <v>44.325000000000003</v>
      </c>
      <c r="K1194" s="15" t="s">
        <v>1364</v>
      </c>
    </row>
    <row r="1195" spans="1:11" ht="12" hidden="1" customHeight="1">
      <c r="A1195" s="15" t="s">
        <v>50</v>
      </c>
      <c r="B1195" s="15" t="s">
        <v>39</v>
      </c>
      <c r="C1195" s="15" t="s">
        <v>158</v>
      </c>
      <c r="D1195" s="15" t="s">
        <v>156</v>
      </c>
      <c r="E1195" s="16">
        <v>610528</v>
      </c>
      <c r="F1195" s="15" t="s">
        <v>4573</v>
      </c>
      <c r="G1195" s="15" t="s">
        <v>4574</v>
      </c>
      <c r="H1195" s="15" t="s">
        <v>4575</v>
      </c>
      <c r="I1195" s="16">
        <v>32.44267</v>
      </c>
      <c r="J1195" s="16">
        <v>44.388599999999997</v>
      </c>
      <c r="K1195" s="15" t="s">
        <v>1364</v>
      </c>
    </row>
    <row r="1196" spans="1:11" ht="12" hidden="1" customHeight="1">
      <c r="A1196" s="15" t="s">
        <v>50</v>
      </c>
      <c r="B1196" s="15" t="s">
        <v>39</v>
      </c>
      <c r="C1196" s="15" t="s">
        <v>158</v>
      </c>
      <c r="D1196" s="15" t="s">
        <v>156</v>
      </c>
      <c r="E1196" s="16">
        <v>610598</v>
      </c>
      <c r="F1196" s="15" t="s">
        <v>4576</v>
      </c>
      <c r="G1196" s="15" t="s">
        <v>4577</v>
      </c>
      <c r="H1196" s="15" t="s">
        <v>4578</v>
      </c>
      <c r="I1196" s="16">
        <v>32.493037000000001</v>
      </c>
      <c r="J1196" s="16">
        <v>44.427377</v>
      </c>
      <c r="K1196" s="15" t="s">
        <v>1364</v>
      </c>
    </row>
    <row r="1197" spans="1:11" ht="12" hidden="1" customHeight="1">
      <c r="A1197" s="15" t="s">
        <v>50</v>
      </c>
      <c r="B1197" s="15" t="s">
        <v>39</v>
      </c>
      <c r="C1197" s="15" t="s">
        <v>158</v>
      </c>
      <c r="D1197" s="15" t="s">
        <v>156</v>
      </c>
      <c r="E1197" s="16">
        <v>610604</v>
      </c>
      <c r="F1197" s="15" t="s">
        <v>966</v>
      </c>
      <c r="G1197" s="15" t="s">
        <v>427</v>
      </c>
      <c r="H1197" s="15" t="s">
        <v>3045</v>
      </c>
      <c r="I1197" s="16">
        <v>32.464517999999998</v>
      </c>
      <c r="J1197" s="16">
        <v>44.417059999999999</v>
      </c>
      <c r="K1197" s="15" t="s">
        <v>1364</v>
      </c>
    </row>
    <row r="1198" spans="1:11" ht="12" hidden="1" customHeight="1">
      <c r="A1198" s="15" t="s">
        <v>50</v>
      </c>
      <c r="B1198" s="15" t="s">
        <v>39</v>
      </c>
      <c r="C1198" s="15" t="s">
        <v>158</v>
      </c>
      <c r="D1198" s="15" t="s">
        <v>156</v>
      </c>
      <c r="E1198" s="16">
        <v>610318</v>
      </c>
      <c r="F1198" s="15" t="s">
        <v>4579</v>
      </c>
      <c r="G1198" s="15" t="s">
        <v>4580</v>
      </c>
      <c r="H1198" s="15" t="s">
        <v>4581</v>
      </c>
      <c r="I1198" s="16">
        <v>32.474262000000003</v>
      </c>
      <c r="J1198" s="16">
        <v>44.422477000000001</v>
      </c>
      <c r="K1198" s="15" t="s">
        <v>1364</v>
      </c>
    </row>
    <row r="1199" spans="1:11" ht="12" hidden="1" customHeight="1">
      <c r="A1199" s="15" t="s">
        <v>50</v>
      </c>
      <c r="B1199" s="15" t="s">
        <v>39</v>
      </c>
      <c r="C1199" s="15" t="s">
        <v>158</v>
      </c>
      <c r="D1199" s="15" t="s">
        <v>156</v>
      </c>
      <c r="E1199" s="16">
        <v>610507</v>
      </c>
      <c r="F1199" s="15" t="s">
        <v>4582</v>
      </c>
      <c r="G1199" s="15" t="s">
        <v>4583</v>
      </c>
      <c r="H1199" s="15" t="s">
        <v>4584</v>
      </c>
      <c r="I1199" s="16">
        <v>32.475324000000001</v>
      </c>
      <c r="J1199" s="16">
        <v>44.437494000000001</v>
      </c>
      <c r="K1199" s="15" t="s">
        <v>1364</v>
      </c>
    </row>
    <row r="1200" spans="1:11" ht="12" hidden="1" customHeight="1">
      <c r="A1200" s="15" t="s">
        <v>50</v>
      </c>
      <c r="B1200" s="15" t="s">
        <v>39</v>
      </c>
      <c r="C1200" s="15" t="s">
        <v>158</v>
      </c>
      <c r="D1200" s="15" t="s">
        <v>156</v>
      </c>
      <c r="E1200" s="16">
        <v>610619</v>
      </c>
      <c r="F1200" s="15" t="s">
        <v>967</v>
      </c>
      <c r="G1200" s="15" t="s">
        <v>429</v>
      </c>
      <c r="H1200" s="15" t="s">
        <v>4585</v>
      </c>
      <c r="I1200" s="16">
        <v>32.514487000000003</v>
      </c>
      <c r="J1200" s="16">
        <v>44.443320999999997</v>
      </c>
      <c r="K1200" s="15" t="s">
        <v>1364</v>
      </c>
    </row>
    <row r="1201" spans="1:11" ht="12" hidden="1" customHeight="1">
      <c r="A1201" s="15" t="s">
        <v>50</v>
      </c>
      <c r="B1201" s="15" t="s">
        <v>39</v>
      </c>
      <c r="C1201" s="15" t="s">
        <v>158</v>
      </c>
      <c r="D1201" s="15" t="s">
        <v>156</v>
      </c>
      <c r="E1201" s="16">
        <v>610606</v>
      </c>
      <c r="F1201" s="15" t="s">
        <v>4586</v>
      </c>
      <c r="G1201" s="15" t="s">
        <v>430</v>
      </c>
      <c r="H1201" s="15" t="s">
        <v>4587</v>
      </c>
      <c r="I1201" s="16">
        <v>32.503481999999998</v>
      </c>
      <c r="J1201" s="16">
        <v>44.431972000000002</v>
      </c>
      <c r="K1201" s="15" t="s">
        <v>1364</v>
      </c>
    </row>
    <row r="1202" spans="1:11" ht="12" hidden="1" customHeight="1">
      <c r="A1202" s="15" t="s">
        <v>50</v>
      </c>
      <c r="B1202" s="15" t="s">
        <v>39</v>
      </c>
      <c r="C1202" s="15" t="s">
        <v>158</v>
      </c>
      <c r="D1202" s="15" t="s">
        <v>156</v>
      </c>
      <c r="E1202" s="16">
        <v>610502</v>
      </c>
      <c r="F1202" s="15" t="s">
        <v>4588</v>
      </c>
      <c r="G1202" s="15" t="s">
        <v>4589</v>
      </c>
      <c r="H1202" s="15" t="s">
        <v>4590</v>
      </c>
      <c r="I1202" s="16">
        <v>32.473531999999999</v>
      </c>
      <c r="J1202" s="16">
        <v>44.429214000000002</v>
      </c>
      <c r="K1202" s="15" t="s">
        <v>1364</v>
      </c>
    </row>
    <row r="1203" spans="1:11" ht="12" hidden="1" customHeight="1">
      <c r="A1203" s="15" t="s">
        <v>50</v>
      </c>
      <c r="B1203" s="15" t="s">
        <v>39</v>
      </c>
      <c r="C1203" s="15" t="s">
        <v>158</v>
      </c>
      <c r="D1203" s="15" t="s">
        <v>156</v>
      </c>
      <c r="E1203" s="16">
        <v>610603</v>
      </c>
      <c r="F1203" s="15" t="s">
        <v>4591</v>
      </c>
      <c r="G1203" s="15" t="s">
        <v>4592</v>
      </c>
      <c r="H1203" s="15" t="s">
        <v>3493</v>
      </c>
      <c r="I1203" s="16">
        <v>32.467601000000002</v>
      </c>
      <c r="J1203" s="16">
        <v>44.401674</v>
      </c>
      <c r="K1203" s="15" t="s">
        <v>1364</v>
      </c>
    </row>
    <row r="1204" spans="1:11" ht="12" hidden="1" customHeight="1">
      <c r="A1204" s="15" t="s">
        <v>50</v>
      </c>
      <c r="B1204" s="15" t="s">
        <v>39</v>
      </c>
      <c r="C1204" s="15" t="s">
        <v>158</v>
      </c>
      <c r="D1204" s="15" t="s">
        <v>156</v>
      </c>
      <c r="E1204" s="16">
        <v>610602</v>
      </c>
      <c r="F1204" s="15" t="s">
        <v>4593</v>
      </c>
      <c r="G1204" s="15" t="s">
        <v>4594</v>
      </c>
      <c r="H1204" s="15" t="s">
        <v>4595</v>
      </c>
      <c r="I1204" s="16">
        <v>32.469000000000001</v>
      </c>
      <c r="J1204" s="16">
        <v>44.414230000000003</v>
      </c>
      <c r="K1204" s="15" t="s">
        <v>1364</v>
      </c>
    </row>
    <row r="1205" spans="1:11" ht="12" hidden="1" customHeight="1">
      <c r="A1205" s="15" t="s">
        <v>50</v>
      </c>
      <c r="B1205" s="15" t="s">
        <v>39</v>
      </c>
      <c r="C1205" s="15" t="s">
        <v>158</v>
      </c>
      <c r="D1205" s="15" t="s">
        <v>156</v>
      </c>
      <c r="E1205" s="16">
        <v>610597</v>
      </c>
      <c r="F1205" s="15" t="s">
        <v>4596</v>
      </c>
      <c r="G1205" s="15" t="s">
        <v>4597</v>
      </c>
      <c r="H1205" s="15" t="s">
        <v>4598</v>
      </c>
      <c r="I1205" s="16">
        <v>32.5075</v>
      </c>
      <c r="J1205" s="16">
        <v>44.418004000000003</v>
      </c>
      <c r="K1205" s="15" t="s">
        <v>1364</v>
      </c>
    </row>
    <row r="1206" spans="1:11" ht="12" hidden="1" customHeight="1">
      <c r="A1206" s="15" t="s">
        <v>50</v>
      </c>
      <c r="B1206" s="15" t="s">
        <v>39</v>
      </c>
      <c r="C1206" s="15" t="s">
        <v>158</v>
      </c>
      <c r="D1206" s="15" t="s">
        <v>156</v>
      </c>
      <c r="E1206" s="16">
        <v>610624</v>
      </c>
      <c r="F1206" s="15" t="s">
        <v>968</v>
      </c>
      <c r="G1206" s="15" t="s">
        <v>431</v>
      </c>
      <c r="H1206" s="15" t="s">
        <v>4599</v>
      </c>
      <c r="I1206" s="16">
        <v>32.467438999999999</v>
      </c>
      <c r="J1206" s="16">
        <v>44.394432999999999</v>
      </c>
      <c r="K1206" s="15" t="s">
        <v>1364</v>
      </c>
    </row>
    <row r="1207" spans="1:11" ht="12" hidden="1" customHeight="1">
      <c r="A1207" s="15" t="s">
        <v>50</v>
      </c>
      <c r="B1207" s="15" t="s">
        <v>39</v>
      </c>
      <c r="C1207" s="15" t="s">
        <v>158</v>
      </c>
      <c r="D1207" s="15" t="s">
        <v>156</v>
      </c>
      <c r="E1207" s="16">
        <v>610401</v>
      </c>
      <c r="F1207" s="15" t="s">
        <v>969</v>
      </c>
      <c r="G1207" s="15" t="s">
        <v>432</v>
      </c>
      <c r="H1207" s="15" t="s">
        <v>4600</v>
      </c>
      <c r="I1207" s="16">
        <v>32.441000000000003</v>
      </c>
      <c r="J1207" s="16">
        <v>44.395000000000003</v>
      </c>
      <c r="K1207" s="15" t="s">
        <v>1364</v>
      </c>
    </row>
    <row r="1208" spans="1:11" ht="12" hidden="1" customHeight="1">
      <c r="A1208" s="15" t="s">
        <v>50</v>
      </c>
      <c r="B1208" s="15" t="s">
        <v>39</v>
      </c>
      <c r="C1208" s="15" t="s">
        <v>158</v>
      </c>
      <c r="D1208" s="15" t="s">
        <v>156</v>
      </c>
      <c r="E1208" s="16">
        <v>600375</v>
      </c>
      <c r="F1208" s="15" t="s">
        <v>4601</v>
      </c>
      <c r="G1208" s="15" t="s">
        <v>4602</v>
      </c>
      <c r="H1208" s="15" t="s">
        <v>4603</v>
      </c>
      <c r="I1208" s="16">
        <v>32.488889</v>
      </c>
      <c r="J1208" s="16">
        <v>44.278888999999999</v>
      </c>
      <c r="K1208" s="15" t="s">
        <v>1364</v>
      </c>
    </row>
    <row r="1209" spans="1:11" ht="12" hidden="1" customHeight="1">
      <c r="A1209" s="15" t="s">
        <v>50</v>
      </c>
      <c r="B1209" s="15" t="s">
        <v>39</v>
      </c>
      <c r="C1209" s="15" t="s">
        <v>158</v>
      </c>
      <c r="D1209" s="15" t="s">
        <v>156</v>
      </c>
      <c r="E1209" s="16">
        <v>609752</v>
      </c>
      <c r="F1209" s="15" t="s">
        <v>4604</v>
      </c>
      <c r="G1209" s="15" t="s">
        <v>4605</v>
      </c>
      <c r="H1209" s="15" t="s">
        <v>4606</v>
      </c>
      <c r="I1209" s="16">
        <v>32.236389000000003</v>
      </c>
      <c r="J1209" s="16">
        <v>44.365278000000004</v>
      </c>
      <c r="K1209" s="15" t="s">
        <v>1364</v>
      </c>
    </row>
    <row r="1210" spans="1:11" ht="12" hidden="1" customHeight="1">
      <c r="A1210" s="15" t="s">
        <v>50</v>
      </c>
      <c r="B1210" s="15" t="s">
        <v>39</v>
      </c>
      <c r="C1210" s="15" t="s">
        <v>158</v>
      </c>
      <c r="D1210" s="15" t="s">
        <v>156</v>
      </c>
      <c r="E1210" s="16">
        <v>609784</v>
      </c>
      <c r="F1210" s="15" t="s">
        <v>4607</v>
      </c>
      <c r="G1210" s="15" t="s">
        <v>4608</v>
      </c>
      <c r="H1210" s="15" t="s">
        <v>4609</v>
      </c>
      <c r="I1210" s="16">
        <v>32.268332999999998</v>
      </c>
      <c r="J1210" s="16">
        <v>44.395000000000003</v>
      </c>
      <c r="K1210" s="15" t="s">
        <v>1364</v>
      </c>
    </row>
    <row r="1211" spans="1:11" ht="12" hidden="1" customHeight="1">
      <c r="A1211" s="15" t="s">
        <v>50</v>
      </c>
      <c r="B1211" s="15" t="s">
        <v>39</v>
      </c>
      <c r="C1211" s="15" t="s">
        <v>158</v>
      </c>
      <c r="D1211" s="15" t="s">
        <v>156</v>
      </c>
      <c r="E1211" s="16">
        <v>610077</v>
      </c>
      <c r="F1211" s="15" t="s">
        <v>4610</v>
      </c>
      <c r="G1211" s="15" t="s">
        <v>4611</v>
      </c>
      <c r="H1211" s="15" t="s">
        <v>4612</v>
      </c>
      <c r="I1211" s="16">
        <v>32.44</v>
      </c>
      <c r="J1211" s="16">
        <v>44.346389000000002</v>
      </c>
      <c r="K1211" s="15" t="s">
        <v>1364</v>
      </c>
    </row>
    <row r="1212" spans="1:11" ht="12" hidden="1" customHeight="1">
      <c r="A1212" s="15" t="s">
        <v>50</v>
      </c>
      <c r="B1212" s="15" t="s">
        <v>39</v>
      </c>
      <c r="C1212" s="15" t="s">
        <v>158</v>
      </c>
      <c r="D1212" s="15" t="s">
        <v>156</v>
      </c>
      <c r="E1212" s="16">
        <v>610378</v>
      </c>
      <c r="F1212" s="15" t="s">
        <v>4613</v>
      </c>
      <c r="G1212" s="15" t="s">
        <v>4614</v>
      </c>
      <c r="H1212" s="15" t="s">
        <v>4615</v>
      </c>
      <c r="I1212" s="16">
        <v>32.40428</v>
      </c>
      <c r="J1212" s="16">
        <v>44.323957</v>
      </c>
      <c r="K1212" s="15" t="s">
        <v>1364</v>
      </c>
    </row>
    <row r="1213" spans="1:11" ht="12" hidden="1" customHeight="1">
      <c r="A1213" s="15" t="s">
        <v>50</v>
      </c>
      <c r="B1213" s="15" t="s">
        <v>39</v>
      </c>
      <c r="C1213" s="15" t="s">
        <v>158</v>
      </c>
      <c r="D1213" s="15" t="s">
        <v>156</v>
      </c>
      <c r="E1213" s="16">
        <v>610379</v>
      </c>
      <c r="F1213" s="15" t="s">
        <v>970</v>
      </c>
      <c r="G1213" s="15" t="s">
        <v>433</v>
      </c>
      <c r="H1213" s="15" t="s">
        <v>4616</v>
      </c>
      <c r="I1213" s="16">
        <v>32.466666670000002</v>
      </c>
      <c r="J1213" s="16">
        <v>44.430555560000002</v>
      </c>
      <c r="K1213" s="15" t="s">
        <v>1364</v>
      </c>
    </row>
    <row r="1214" spans="1:11" ht="12" hidden="1" customHeight="1">
      <c r="A1214" s="15" t="s">
        <v>50</v>
      </c>
      <c r="B1214" s="15" t="s">
        <v>39</v>
      </c>
      <c r="C1214" s="15" t="s">
        <v>158</v>
      </c>
      <c r="D1214" s="15" t="s">
        <v>156</v>
      </c>
      <c r="E1214" s="16">
        <v>610304</v>
      </c>
      <c r="F1214" s="15" t="s">
        <v>4617</v>
      </c>
      <c r="G1214" s="15" t="s">
        <v>4618</v>
      </c>
      <c r="H1214" s="15" t="s">
        <v>4619</v>
      </c>
      <c r="I1214" s="16">
        <v>32.53</v>
      </c>
      <c r="J1214" s="16">
        <v>44.411999999999999</v>
      </c>
      <c r="K1214" s="15" t="s">
        <v>1364</v>
      </c>
    </row>
    <row r="1215" spans="1:11" ht="12" hidden="1" customHeight="1">
      <c r="A1215" s="15" t="s">
        <v>50</v>
      </c>
      <c r="B1215" s="15" t="s">
        <v>39</v>
      </c>
      <c r="C1215" s="15" t="s">
        <v>158</v>
      </c>
      <c r="D1215" s="15" t="s">
        <v>156</v>
      </c>
      <c r="E1215" s="16">
        <v>610588</v>
      </c>
      <c r="F1215" s="15" t="s">
        <v>4620</v>
      </c>
      <c r="G1215" s="15" t="s">
        <v>4621</v>
      </c>
      <c r="H1215" s="15" t="s">
        <v>4622</v>
      </c>
      <c r="I1215" s="16">
        <v>32.488</v>
      </c>
      <c r="J1215" s="16">
        <v>44.424599999999998</v>
      </c>
      <c r="K1215" s="15" t="s">
        <v>1364</v>
      </c>
    </row>
    <row r="1216" spans="1:11" ht="12" hidden="1" customHeight="1">
      <c r="A1216" s="15" t="s">
        <v>50</v>
      </c>
      <c r="B1216" s="15" t="s">
        <v>39</v>
      </c>
      <c r="C1216" s="15" t="s">
        <v>158</v>
      </c>
      <c r="D1216" s="15" t="s">
        <v>156</v>
      </c>
      <c r="E1216" s="16">
        <v>610590</v>
      </c>
      <c r="F1216" s="15" t="s">
        <v>4623</v>
      </c>
      <c r="G1216" s="15" t="s">
        <v>4624</v>
      </c>
      <c r="H1216" s="15" t="s">
        <v>4625</v>
      </c>
      <c r="I1216" s="16">
        <v>32.505000000000003</v>
      </c>
      <c r="J1216" s="16">
        <v>44.405999999999999</v>
      </c>
      <c r="K1216" s="15" t="s">
        <v>1364</v>
      </c>
    </row>
    <row r="1217" spans="1:11" ht="12" hidden="1" customHeight="1">
      <c r="A1217" s="15" t="s">
        <v>50</v>
      </c>
      <c r="B1217" s="15" t="s">
        <v>39</v>
      </c>
      <c r="C1217" s="15" t="s">
        <v>158</v>
      </c>
      <c r="D1217" s="15" t="s">
        <v>156</v>
      </c>
      <c r="E1217" s="16">
        <v>610310</v>
      </c>
      <c r="F1217" s="15" t="s">
        <v>4626</v>
      </c>
      <c r="G1217" s="15" t="s">
        <v>4627</v>
      </c>
      <c r="H1217" s="15" t="s">
        <v>4628</v>
      </c>
      <c r="I1217" s="16">
        <v>32.244190000000003</v>
      </c>
      <c r="J1217" s="16">
        <v>44.38261</v>
      </c>
      <c r="K1217" s="15" t="s">
        <v>1364</v>
      </c>
    </row>
    <row r="1218" spans="1:11" ht="12" hidden="1" customHeight="1">
      <c r="A1218" s="15" t="s">
        <v>50</v>
      </c>
      <c r="B1218" s="15" t="s">
        <v>39</v>
      </c>
      <c r="C1218" s="15" t="s">
        <v>158</v>
      </c>
      <c r="D1218" s="15" t="s">
        <v>156</v>
      </c>
      <c r="E1218" s="16">
        <v>610580</v>
      </c>
      <c r="F1218" s="15" t="s">
        <v>4629</v>
      </c>
      <c r="G1218" s="15" t="s">
        <v>4630</v>
      </c>
      <c r="H1218" s="15" t="s">
        <v>4631</v>
      </c>
      <c r="I1218" s="16">
        <v>32.483609999999999</v>
      </c>
      <c r="J1218" s="16">
        <v>44.406767000000002</v>
      </c>
      <c r="K1218" s="15" t="s">
        <v>1364</v>
      </c>
    </row>
    <row r="1219" spans="1:11" ht="12" hidden="1" customHeight="1">
      <c r="A1219" s="15" t="s">
        <v>50</v>
      </c>
      <c r="B1219" s="15" t="s">
        <v>39</v>
      </c>
      <c r="C1219" s="15" t="s">
        <v>158</v>
      </c>
      <c r="D1219" s="15" t="s">
        <v>156</v>
      </c>
      <c r="E1219" s="16">
        <v>610395</v>
      </c>
      <c r="F1219" s="15" t="s">
        <v>4632</v>
      </c>
      <c r="G1219" s="15" t="s">
        <v>4633</v>
      </c>
      <c r="H1219" s="15" t="s">
        <v>4634</v>
      </c>
      <c r="I1219" s="16">
        <v>32.484000000000002</v>
      </c>
      <c r="J1219" s="16">
        <v>44.415599999999998</v>
      </c>
      <c r="K1219" s="15" t="s">
        <v>1364</v>
      </c>
    </row>
    <row r="1220" spans="1:11" ht="12" hidden="1" customHeight="1">
      <c r="A1220" s="15" t="s">
        <v>50</v>
      </c>
      <c r="B1220" s="15" t="s">
        <v>39</v>
      </c>
      <c r="C1220" s="15" t="s">
        <v>158</v>
      </c>
      <c r="D1220" s="15" t="s">
        <v>156</v>
      </c>
      <c r="E1220" s="16">
        <v>610312</v>
      </c>
      <c r="F1220" s="15" t="s">
        <v>4635</v>
      </c>
      <c r="G1220" s="15" t="s">
        <v>4636</v>
      </c>
      <c r="H1220" s="15" t="s">
        <v>4637</v>
      </c>
      <c r="I1220" s="16">
        <v>32.488571999999998</v>
      </c>
      <c r="J1220" s="16">
        <v>44.412674000000003</v>
      </c>
      <c r="K1220" s="15" t="s">
        <v>1364</v>
      </c>
    </row>
    <row r="1221" spans="1:11" ht="12" hidden="1" customHeight="1">
      <c r="A1221" s="15" t="s">
        <v>50</v>
      </c>
      <c r="B1221" s="15" t="s">
        <v>39</v>
      </c>
      <c r="C1221" s="15" t="s">
        <v>158</v>
      </c>
      <c r="D1221" s="15" t="s">
        <v>156</v>
      </c>
      <c r="E1221" s="16">
        <v>610616</v>
      </c>
      <c r="F1221" s="15" t="s">
        <v>4638</v>
      </c>
      <c r="G1221" s="15" t="s">
        <v>4639</v>
      </c>
      <c r="H1221" s="15" t="s">
        <v>4640</v>
      </c>
      <c r="I1221" s="16">
        <v>32.486899999999999</v>
      </c>
      <c r="J1221" s="16">
        <v>44.436999999999998</v>
      </c>
      <c r="K1221" s="15" t="s">
        <v>1364</v>
      </c>
    </row>
    <row r="1222" spans="1:11" ht="12" hidden="1" customHeight="1">
      <c r="A1222" s="15" t="s">
        <v>50</v>
      </c>
      <c r="B1222" s="15" t="s">
        <v>39</v>
      </c>
      <c r="C1222" s="15" t="s">
        <v>158</v>
      </c>
      <c r="D1222" s="15" t="s">
        <v>156</v>
      </c>
      <c r="E1222" s="16">
        <v>610266</v>
      </c>
      <c r="F1222" s="15" t="s">
        <v>4641</v>
      </c>
      <c r="G1222" s="15" t="s">
        <v>4642</v>
      </c>
      <c r="H1222" s="15" t="s">
        <v>4546</v>
      </c>
      <c r="I1222" s="16">
        <v>32.527777999999998</v>
      </c>
      <c r="J1222" s="16">
        <v>44.35</v>
      </c>
      <c r="K1222" s="15" t="s">
        <v>1364</v>
      </c>
    </row>
    <row r="1223" spans="1:11" ht="12" hidden="1" customHeight="1">
      <c r="A1223" s="15" t="s">
        <v>50</v>
      </c>
      <c r="B1223" s="15" t="s">
        <v>39</v>
      </c>
      <c r="C1223" s="15" t="s">
        <v>158</v>
      </c>
      <c r="D1223" s="15" t="s">
        <v>156</v>
      </c>
      <c r="E1223" s="16">
        <v>610398</v>
      </c>
      <c r="F1223" s="15" t="s">
        <v>4643</v>
      </c>
      <c r="G1223" s="15" t="s">
        <v>4644</v>
      </c>
      <c r="H1223" s="15" t="s">
        <v>4645</v>
      </c>
      <c r="I1223" s="16">
        <v>32.453600000000002</v>
      </c>
      <c r="J1223" s="16">
        <v>44.402000000000001</v>
      </c>
      <c r="K1223" s="15" t="s">
        <v>1364</v>
      </c>
    </row>
    <row r="1224" spans="1:11" ht="12" hidden="1" customHeight="1">
      <c r="A1224" s="15" t="s">
        <v>50</v>
      </c>
      <c r="B1224" s="15" t="s">
        <v>39</v>
      </c>
      <c r="C1224" s="15" t="s">
        <v>158</v>
      </c>
      <c r="D1224" s="15" t="s">
        <v>156</v>
      </c>
      <c r="E1224" s="16">
        <v>610485</v>
      </c>
      <c r="F1224" s="15" t="s">
        <v>4646</v>
      </c>
      <c r="G1224" s="15" t="s">
        <v>411</v>
      </c>
      <c r="H1224" s="15" t="s">
        <v>1412</v>
      </c>
      <c r="I1224" s="16">
        <v>32.457000000000001</v>
      </c>
      <c r="J1224" s="16">
        <v>44.387999999999998</v>
      </c>
      <c r="K1224" s="15" t="s">
        <v>1364</v>
      </c>
    </row>
    <row r="1225" spans="1:11" ht="12" hidden="1" customHeight="1">
      <c r="A1225" s="15" t="s">
        <v>50</v>
      </c>
      <c r="B1225" s="15" t="s">
        <v>39</v>
      </c>
      <c r="C1225" s="15" t="s">
        <v>158</v>
      </c>
      <c r="D1225" s="15" t="s">
        <v>156</v>
      </c>
      <c r="E1225" s="16">
        <v>610254</v>
      </c>
      <c r="F1225" s="15" t="s">
        <v>4647</v>
      </c>
      <c r="G1225" s="15" t="s">
        <v>4648</v>
      </c>
      <c r="H1225" s="15" t="s">
        <v>4116</v>
      </c>
      <c r="I1225" s="16">
        <v>32.522221999999999</v>
      </c>
      <c r="J1225" s="16">
        <v>44.350555999999997</v>
      </c>
      <c r="K1225" s="15" t="s">
        <v>1364</v>
      </c>
    </row>
    <row r="1226" spans="1:11" ht="12" hidden="1" customHeight="1">
      <c r="A1226" s="15" t="s">
        <v>50</v>
      </c>
      <c r="B1226" s="15" t="s">
        <v>39</v>
      </c>
      <c r="C1226" s="15" t="s">
        <v>158</v>
      </c>
      <c r="D1226" s="15" t="s">
        <v>156</v>
      </c>
      <c r="E1226" s="16">
        <v>610595</v>
      </c>
      <c r="F1226" s="15" t="s">
        <v>4649</v>
      </c>
      <c r="G1226" s="15" t="s">
        <v>4650</v>
      </c>
      <c r="H1226" s="15" t="s">
        <v>4651</v>
      </c>
      <c r="I1226" s="16">
        <v>32.499000000000002</v>
      </c>
      <c r="J1226" s="16">
        <v>44.424999999999997</v>
      </c>
      <c r="K1226" s="15" t="s">
        <v>1364</v>
      </c>
    </row>
    <row r="1227" spans="1:11" ht="12" hidden="1" customHeight="1">
      <c r="A1227" s="15" t="s">
        <v>50</v>
      </c>
      <c r="B1227" s="15" t="s">
        <v>39</v>
      </c>
      <c r="C1227" s="15" t="s">
        <v>158</v>
      </c>
      <c r="D1227" s="15" t="s">
        <v>156</v>
      </c>
      <c r="E1227" s="16">
        <v>610436</v>
      </c>
      <c r="F1227" s="15" t="s">
        <v>971</v>
      </c>
      <c r="G1227" s="15" t="s">
        <v>422</v>
      </c>
      <c r="H1227" s="15" t="s">
        <v>4652</v>
      </c>
      <c r="I1227" s="16">
        <v>32.434738000000003</v>
      </c>
      <c r="J1227" s="16">
        <v>44.312615999999998</v>
      </c>
      <c r="K1227" s="15" t="s">
        <v>1364</v>
      </c>
    </row>
    <row r="1228" spans="1:11" ht="12" hidden="1" customHeight="1">
      <c r="A1228" s="15" t="s">
        <v>50</v>
      </c>
      <c r="B1228" s="15" t="s">
        <v>39</v>
      </c>
      <c r="C1228" s="15" t="s">
        <v>158</v>
      </c>
      <c r="D1228" s="15" t="s">
        <v>156</v>
      </c>
      <c r="E1228" s="16">
        <v>610446</v>
      </c>
      <c r="F1228" s="15" t="s">
        <v>972</v>
      </c>
      <c r="G1228" s="15" t="s">
        <v>434</v>
      </c>
      <c r="H1228" s="15" t="s">
        <v>4653</v>
      </c>
      <c r="I1228" s="16">
        <v>32.286000000000001</v>
      </c>
      <c r="J1228" s="16">
        <v>44.395000000000003</v>
      </c>
      <c r="K1228" s="15" t="s">
        <v>1364</v>
      </c>
    </row>
    <row r="1229" spans="1:11" ht="12" hidden="1" customHeight="1">
      <c r="A1229" s="15" t="s">
        <v>50</v>
      </c>
      <c r="B1229" s="15" t="s">
        <v>39</v>
      </c>
      <c r="C1229" s="15" t="s">
        <v>158</v>
      </c>
      <c r="D1229" s="15" t="s">
        <v>156</v>
      </c>
      <c r="E1229" s="16">
        <v>610601</v>
      </c>
      <c r="F1229" s="15" t="s">
        <v>4654</v>
      </c>
      <c r="G1229" s="15" t="s">
        <v>4655</v>
      </c>
      <c r="H1229" s="15" t="s">
        <v>4656</v>
      </c>
      <c r="I1229" s="16">
        <v>32.475057999999997</v>
      </c>
      <c r="J1229" s="16">
        <v>44.441392</v>
      </c>
      <c r="K1229" s="15" t="s">
        <v>1364</v>
      </c>
    </row>
    <row r="1230" spans="1:11" ht="12" hidden="1" customHeight="1">
      <c r="A1230" s="15" t="s">
        <v>50</v>
      </c>
      <c r="B1230" s="15" t="s">
        <v>39</v>
      </c>
      <c r="C1230" s="15" t="s">
        <v>158</v>
      </c>
      <c r="D1230" s="15" t="s">
        <v>156</v>
      </c>
      <c r="E1230" s="21">
        <v>610505</v>
      </c>
      <c r="F1230" s="15" t="s">
        <v>973</v>
      </c>
      <c r="G1230" s="15" t="s">
        <v>436</v>
      </c>
      <c r="H1230" s="15" t="s">
        <v>4657</v>
      </c>
      <c r="I1230" s="16">
        <v>32.457949999999997</v>
      </c>
      <c r="J1230" s="16">
        <v>44.428533000000002</v>
      </c>
      <c r="K1230" s="15" t="s">
        <v>1364</v>
      </c>
    </row>
    <row r="1231" spans="1:11" ht="12" hidden="1" customHeight="1">
      <c r="A1231" s="15" t="s">
        <v>50</v>
      </c>
      <c r="B1231" s="15" t="s">
        <v>39</v>
      </c>
      <c r="C1231" s="15" t="s">
        <v>158</v>
      </c>
      <c r="D1231" s="15" t="s">
        <v>156</v>
      </c>
      <c r="E1231" s="16">
        <v>610600</v>
      </c>
      <c r="F1231" s="15" t="s">
        <v>974</v>
      </c>
      <c r="G1231" s="15" t="s">
        <v>437</v>
      </c>
      <c r="H1231" s="15" t="s">
        <v>4658</v>
      </c>
      <c r="I1231" s="16">
        <v>32.415089999999999</v>
      </c>
      <c r="J1231" s="16">
        <v>44.406469999999999</v>
      </c>
      <c r="K1231" s="15" t="s">
        <v>1364</v>
      </c>
    </row>
    <row r="1232" spans="1:11" ht="12" hidden="1" customHeight="1">
      <c r="A1232" s="15" t="s">
        <v>50</v>
      </c>
      <c r="B1232" s="15" t="s">
        <v>39</v>
      </c>
      <c r="C1232" s="15" t="s">
        <v>158</v>
      </c>
      <c r="D1232" s="15" t="s">
        <v>156</v>
      </c>
      <c r="E1232" s="16">
        <v>610390</v>
      </c>
      <c r="F1232" s="15" t="s">
        <v>4659</v>
      </c>
      <c r="G1232" s="15" t="s">
        <v>4660</v>
      </c>
      <c r="H1232" s="15" t="s">
        <v>304</v>
      </c>
      <c r="I1232" s="16">
        <v>32.529000000000003</v>
      </c>
      <c r="J1232" s="16">
        <v>44.41</v>
      </c>
      <c r="K1232" s="15" t="s">
        <v>1364</v>
      </c>
    </row>
    <row r="1233" spans="1:11" ht="12" hidden="1" customHeight="1">
      <c r="A1233" s="15" t="s">
        <v>50</v>
      </c>
      <c r="B1233" s="15" t="s">
        <v>39</v>
      </c>
      <c r="C1233" s="15" t="s">
        <v>158</v>
      </c>
      <c r="D1233" s="15" t="s">
        <v>156</v>
      </c>
      <c r="E1233" s="16">
        <v>610306</v>
      </c>
      <c r="F1233" s="15" t="s">
        <v>4661</v>
      </c>
      <c r="G1233" s="15" t="s">
        <v>4662</v>
      </c>
      <c r="H1233" s="15" t="s">
        <v>4663</v>
      </c>
      <c r="I1233" s="16">
        <v>32.423611000000001</v>
      </c>
      <c r="J1233" s="16">
        <v>44.41</v>
      </c>
      <c r="K1233" s="15" t="s">
        <v>1364</v>
      </c>
    </row>
    <row r="1234" spans="1:11" ht="12" hidden="1" customHeight="1">
      <c r="A1234" s="15" t="s">
        <v>50</v>
      </c>
      <c r="B1234" s="15" t="s">
        <v>39</v>
      </c>
      <c r="C1234" s="15" t="s">
        <v>158</v>
      </c>
      <c r="D1234" s="15" t="s">
        <v>156</v>
      </c>
      <c r="E1234" s="16">
        <v>610256</v>
      </c>
      <c r="F1234" s="15" t="s">
        <v>4664</v>
      </c>
      <c r="G1234" s="15" t="s">
        <v>4665</v>
      </c>
      <c r="H1234" s="15" t="s">
        <v>4666</v>
      </c>
      <c r="I1234" s="16">
        <v>32.523055999999997</v>
      </c>
      <c r="J1234" s="16">
        <v>44.269722000000002</v>
      </c>
      <c r="K1234" s="15" t="s">
        <v>1364</v>
      </c>
    </row>
    <row r="1235" spans="1:11" ht="12" hidden="1" customHeight="1">
      <c r="A1235" s="15" t="s">
        <v>50</v>
      </c>
      <c r="B1235" s="15" t="s">
        <v>39</v>
      </c>
      <c r="C1235" s="15" t="s">
        <v>161</v>
      </c>
      <c r="D1235" s="15" t="s">
        <v>1487</v>
      </c>
      <c r="E1235" s="16">
        <v>610223</v>
      </c>
      <c r="F1235" s="15" t="s">
        <v>4667</v>
      </c>
      <c r="G1235" s="15" t="s">
        <v>4668</v>
      </c>
      <c r="H1235" s="15" t="s">
        <v>4669</v>
      </c>
      <c r="I1235" s="16">
        <v>32.506667</v>
      </c>
      <c r="J1235" s="16">
        <v>44.524444000000003</v>
      </c>
      <c r="K1235" s="15" t="s">
        <v>1364</v>
      </c>
    </row>
    <row r="1236" spans="1:11" ht="12" hidden="1" customHeight="1">
      <c r="A1236" s="15" t="s">
        <v>50</v>
      </c>
      <c r="B1236" s="15" t="s">
        <v>39</v>
      </c>
      <c r="C1236" s="15" t="s">
        <v>161</v>
      </c>
      <c r="D1236" s="15" t="s">
        <v>1487</v>
      </c>
      <c r="E1236" s="16">
        <v>610511</v>
      </c>
      <c r="F1236" s="15" t="s">
        <v>4670</v>
      </c>
      <c r="G1236" s="15" t="s">
        <v>4671</v>
      </c>
      <c r="H1236" s="15" t="s">
        <v>4672</v>
      </c>
      <c r="I1236" s="16">
        <v>32.65</v>
      </c>
      <c r="J1236" s="16">
        <v>44.414000000000001</v>
      </c>
      <c r="K1236" s="15" t="s">
        <v>1364</v>
      </c>
    </row>
    <row r="1237" spans="1:11" ht="12" hidden="1" customHeight="1">
      <c r="A1237" s="15" t="s">
        <v>50</v>
      </c>
      <c r="B1237" s="15" t="s">
        <v>39</v>
      </c>
      <c r="C1237" s="15" t="s">
        <v>161</v>
      </c>
      <c r="D1237" s="15" t="s">
        <v>1487</v>
      </c>
      <c r="E1237" s="16">
        <v>610631</v>
      </c>
      <c r="F1237" s="15" t="s">
        <v>975</v>
      </c>
      <c r="G1237" s="15" t="s">
        <v>399</v>
      </c>
      <c r="H1237" s="15" t="s">
        <v>4673</v>
      </c>
      <c r="I1237" s="16">
        <v>32.659999999999997</v>
      </c>
      <c r="J1237" s="16">
        <v>44.51</v>
      </c>
      <c r="K1237" s="15" t="s">
        <v>1364</v>
      </c>
    </row>
    <row r="1238" spans="1:11" ht="12" hidden="1" customHeight="1">
      <c r="A1238" s="15" t="s">
        <v>50</v>
      </c>
      <c r="B1238" s="15" t="s">
        <v>39</v>
      </c>
      <c r="C1238" s="15" t="s">
        <v>161</v>
      </c>
      <c r="D1238" s="15" t="s">
        <v>1487</v>
      </c>
      <c r="E1238" s="16">
        <v>610537</v>
      </c>
      <c r="F1238" s="15" t="s">
        <v>4674</v>
      </c>
      <c r="G1238" s="15" t="s">
        <v>4675</v>
      </c>
      <c r="H1238" s="15" t="s">
        <v>4676</v>
      </c>
      <c r="I1238" s="16">
        <v>32.716470000000001</v>
      </c>
      <c r="J1238" s="16">
        <v>44.692869999999999</v>
      </c>
      <c r="K1238" s="15" t="s">
        <v>1364</v>
      </c>
    </row>
    <row r="1239" spans="1:11" ht="12" hidden="1" customHeight="1">
      <c r="A1239" s="15" t="s">
        <v>50</v>
      </c>
      <c r="B1239" s="15" t="s">
        <v>39</v>
      </c>
      <c r="C1239" s="15" t="s">
        <v>161</v>
      </c>
      <c r="D1239" s="15" t="s">
        <v>1487</v>
      </c>
      <c r="E1239" s="16">
        <v>610613</v>
      </c>
      <c r="F1239" s="15" t="s">
        <v>4677</v>
      </c>
      <c r="G1239" s="15" t="s">
        <v>4678</v>
      </c>
      <c r="H1239" s="15" t="s">
        <v>4679</v>
      </c>
      <c r="I1239" s="16">
        <v>32.664503000000003</v>
      </c>
      <c r="J1239" s="16">
        <v>44.506729</v>
      </c>
      <c r="K1239" s="15" t="s">
        <v>1364</v>
      </c>
    </row>
    <row r="1240" spans="1:11" ht="12" hidden="1" customHeight="1">
      <c r="A1240" s="15" t="s">
        <v>50</v>
      </c>
      <c r="B1240" s="15" t="s">
        <v>39</v>
      </c>
      <c r="C1240" s="15" t="s">
        <v>161</v>
      </c>
      <c r="D1240" s="15" t="s">
        <v>1487</v>
      </c>
      <c r="E1240" s="16">
        <v>610612</v>
      </c>
      <c r="F1240" s="15" t="s">
        <v>4680</v>
      </c>
      <c r="G1240" s="15" t="s">
        <v>4681</v>
      </c>
      <c r="H1240" s="15" t="s">
        <v>4682</v>
      </c>
      <c r="I1240" s="16">
        <v>32.544981</v>
      </c>
      <c r="J1240" s="16">
        <v>44.555233999999999</v>
      </c>
      <c r="K1240" s="15" t="s">
        <v>1364</v>
      </c>
    </row>
    <row r="1241" spans="1:11" ht="12" hidden="1" customHeight="1">
      <c r="A1241" s="15" t="s">
        <v>50</v>
      </c>
      <c r="B1241" s="15" t="s">
        <v>39</v>
      </c>
      <c r="C1241" s="15" t="s">
        <v>161</v>
      </c>
      <c r="D1241" s="15" t="s">
        <v>1487</v>
      </c>
      <c r="E1241" s="16">
        <v>610468</v>
      </c>
      <c r="F1241" s="15" t="s">
        <v>4683</v>
      </c>
      <c r="G1241" s="15" t="s">
        <v>4684</v>
      </c>
      <c r="H1241" s="15" t="s">
        <v>4685</v>
      </c>
      <c r="I1241" s="16">
        <v>32.533000000000001</v>
      </c>
      <c r="J1241" s="16">
        <v>44.545999999999999</v>
      </c>
      <c r="K1241" s="15" t="s">
        <v>1364</v>
      </c>
    </row>
    <row r="1242" spans="1:11" ht="12" hidden="1" customHeight="1">
      <c r="A1242" s="15" t="s">
        <v>50</v>
      </c>
      <c r="B1242" s="15" t="s">
        <v>39</v>
      </c>
      <c r="C1242" s="15" t="s">
        <v>161</v>
      </c>
      <c r="D1242" s="15" t="s">
        <v>1487</v>
      </c>
      <c r="E1242" s="16">
        <v>610591</v>
      </c>
      <c r="F1242" s="15" t="s">
        <v>4686</v>
      </c>
      <c r="G1242" s="15" t="s">
        <v>4687</v>
      </c>
      <c r="H1242" s="15" t="s">
        <v>4688</v>
      </c>
      <c r="I1242" s="16">
        <v>32.695999999999998</v>
      </c>
      <c r="J1242" s="16">
        <v>44.677921679999997</v>
      </c>
      <c r="K1242" s="15" t="s">
        <v>1364</v>
      </c>
    </row>
    <row r="1243" spans="1:11" ht="12" hidden="1" customHeight="1">
      <c r="A1243" s="15" t="s">
        <v>50</v>
      </c>
      <c r="B1243" s="15" t="s">
        <v>39</v>
      </c>
      <c r="C1243" s="15" t="s">
        <v>161</v>
      </c>
      <c r="D1243" s="15" t="s">
        <v>1487</v>
      </c>
      <c r="E1243" s="16">
        <v>610456</v>
      </c>
      <c r="F1243" s="15" t="s">
        <v>4689</v>
      </c>
      <c r="G1243" s="15" t="s">
        <v>4690</v>
      </c>
      <c r="H1243" s="15" t="s">
        <v>4691</v>
      </c>
      <c r="I1243" s="16">
        <v>32.645000000000003</v>
      </c>
      <c r="J1243" s="16">
        <v>44.4</v>
      </c>
      <c r="K1243" s="15" t="s">
        <v>1364</v>
      </c>
    </row>
    <row r="1244" spans="1:11" ht="12" hidden="1" customHeight="1">
      <c r="A1244" s="15" t="s">
        <v>50</v>
      </c>
      <c r="B1244" s="15" t="s">
        <v>39</v>
      </c>
      <c r="C1244" s="15" t="s">
        <v>161</v>
      </c>
      <c r="D1244" s="15" t="s">
        <v>1487</v>
      </c>
      <c r="E1244" s="16">
        <v>603371</v>
      </c>
      <c r="F1244" s="15" t="s">
        <v>4692</v>
      </c>
      <c r="G1244" s="15" t="s">
        <v>4693</v>
      </c>
      <c r="H1244" s="15" t="s">
        <v>4694</v>
      </c>
      <c r="I1244" s="16">
        <v>32.520000000000003</v>
      </c>
      <c r="J1244" s="16">
        <v>44.55</v>
      </c>
      <c r="K1244" s="15" t="s">
        <v>1364</v>
      </c>
    </row>
    <row r="1245" spans="1:11" ht="12" hidden="1" customHeight="1">
      <c r="A1245" s="15" t="s">
        <v>50</v>
      </c>
      <c r="B1245" s="15" t="s">
        <v>39</v>
      </c>
      <c r="C1245" s="15" t="s">
        <v>161</v>
      </c>
      <c r="D1245" s="15" t="s">
        <v>1487</v>
      </c>
      <c r="E1245" s="16">
        <v>610614</v>
      </c>
      <c r="F1245" s="15" t="s">
        <v>4695</v>
      </c>
      <c r="G1245" s="15" t="s">
        <v>4696</v>
      </c>
      <c r="H1245" s="15" t="s">
        <v>4697</v>
      </c>
      <c r="I1245" s="16">
        <v>32.625107999999997</v>
      </c>
      <c r="J1245" s="16">
        <v>44.393445999999997</v>
      </c>
      <c r="K1245" s="15" t="s">
        <v>1364</v>
      </c>
    </row>
    <row r="1246" spans="1:11" ht="12" hidden="1" customHeight="1">
      <c r="A1246" s="15" t="s">
        <v>50</v>
      </c>
      <c r="B1246" s="15" t="s">
        <v>39</v>
      </c>
      <c r="C1246" s="15" t="s">
        <v>161</v>
      </c>
      <c r="D1246" s="15" t="s">
        <v>1487</v>
      </c>
      <c r="E1246" s="16">
        <v>610592</v>
      </c>
      <c r="F1246" s="15" t="s">
        <v>4698</v>
      </c>
      <c r="G1246" s="15" t="s">
        <v>4699</v>
      </c>
      <c r="H1246" s="15" t="s">
        <v>4700</v>
      </c>
      <c r="I1246" s="16">
        <v>32.697604980000001</v>
      </c>
      <c r="J1246" s="16">
        <v>44.677599999999998</v>
      </c>
      <c r="K1246" s="15" t="s">
        <v>1364</v>
      </c>
    </row>
    <row r="1247" spans="1:11" ht="12" hidden="1" customHeight="1">
      <c r="A1247" s="15" t="s">
        <v>50</v>
      </c>
      <c r="B1247" s="15" t="s">
        <v>39</v>
      </c>
      <c r="C1247" s="15" t="s">
        <v>161</v>
      </c>
      <c r="D1247" s="15" t="s">
        <v>1487</v>
      </c>
      <c r="E1247" s="16">
        <v>610455</v>
      </c>
      <c r="F1247" s="15" t="s">
        <v>4701</v>
      </c>
      <c r="G1247" s="15" t="s">
        <v>4702</v>
      </c>
      <c r="H1247" s="15" t="s">
        <v>4703</v>
      </c>
      <c r="I1247" s="16">
        <v>32.587000000000003</v>
      </c>
      <c r="J1247" s="16">
        <v>44.427</v>
      </c>
      <c r="K1247" s="15" t="s">
        <v>1364</v>
      </c>
    </row>
    <row r="1248" spans="1:11" ht="12" hidden="1" customHeight="1">
      <c r="A1248" s="15" t="s">
        <v>50</v>
      </c>
      <c r="B1248" s="15" t="s">
        <v>39</v>
      </c>
      <c r="C1248" s="15" t="s">
        <v>161</v>
      </c>
      <c r="D1248" s="15" t="s">
        <v>1487</v>
      </c>
      <c r="E1248" s="16">
        <v>610565</v>
      </c>
      <c r="F1248" s="15" t="s">
        <v>4704</v>
      </c>
      <c r="G1248" s="15" t="s">
        <v>387</v>
      </c>
      <c r="H1248" s="15" t="s">
        <v>1420</v>
      </c>
      <c r="I1248" s="16">
        <v>32.743375</v>
      </c>
      <c r="J1248" s="16">
        <v>44.607979999999998</v>
      </c>
      <c r="K1248" s="15" t="s">
        <v>1364</v>
      </c>
    </row>
    <row r="1249" spans="1:11" ht="12" hidden="1" customHeight="1">
      <c r="A1249" s="15" t="s">
        <v>50</v>
      </c>
      <c r="B1249" s="15" t="s">
        <v>39</v>
      </c>
      <c r="C1249" s="15" t="s">
        <v>161</v>
      </c>
      <c r="D1249" s="15" t="s">
        <v>1487</v>
      </c>
      <c r="E1249" s="21">
        <v>610471</v>
      </c>
      <c r="F1249" s="15" t="s">
        <v>4705</v>
      </c>
      <c r="G1249" s="15" t="s">
        <v>395</v>
      </c>
      <c r="H1249" s="15" t="s">
        <v>4206</v>
      </c>
      <c r="I1249" s="16">
        <v>32.542999999999999</v>
      </c>
      <c r="J1249" s="16">
        <v>44.545000000000002</v>
      </c>
      <c r="K1249" s="15" t="s">
        <v>1364</v>
      </c>
    </row>
    <row r="1250" spans="1:11" ht="12" hidden="1" customHeight="1">
      <c r="A1250" s="15" t="s">
        <v>50</v>
      </c>
      <c r="B1250" s="15" t="s">
        <v>39</v>
      </c>
      <c r="C1250" s="15" t="s">
        <v>161</v>
      </c>
      <c r="D1250" s="15" t="s">
        <v>1487</v>
      </c>
      <c r="E1250" s="16">
        <v>610314</v>
      </c>
      <c r="F1250" s="15" t="s">
        <v>976</v>
      </c>
      <c r="G1250" s="15" t="s">
        <v>400</v>
      </c>
      <c r="H1250" s="15" t="s">
        <v>4706</v>
      </c>
      <c r="I1250" s="16">
        <v>32.527500000000003</v>
      </c>
      <c r="J1250" s="16">
        <v>44.643055560000001</v>
      </c>
      <c r="K1250" s="15" t="s">
        <v>1364</v>
      </c>
    </row>
    <row r="1251" spans="1:11" ht="12" hidden="1" customHeight="1">
      <c r="A1251" s="15" t="s">
        <v>50</v>
      </c>
      <c r="B1251" s="15" t="s">
        <v>39</v>
      </c>
      <c r="C1251" s="15" t="s">
        <v>161</v>
      </c>
      <c r="D1251" s="15" t="s">
        <v>1487</v>
      </c>
      <c r="E1251" s="16">
        <v>603373</v>
      </c>
      <c r="F1251" s="15" t="s">
        <v>977</v>
      </c>
      <c r="G1251" s="15" t="s">
        <v>401</v>
      </c>
      <c r="H1251" s="15" t="s">
        <v>4707</v>
      </c>
      <c r="I1251" s="16">
        <v>32.659999999999997</v>
      </c>
      <c r="J1251" s="16">
        <v>44.5</v>
      </c>
      <c r="K1251" s="15" t="s">
        <v>1364</v>
      </c>
    </row>
    <row r="1252" spans="1:11" ht="12" hidden="1" customHeight="1">
      <c r="A1252" s="15" t="s">
        <v>50</v>
      </c>
      <c r="B1252" s="15" t="s">
        <v>39</v>
      </c>
      <c r="C1252" s="15" t="s">
        <v>161</v>
      </c>
      <c r="D1252" s="15" t="s">
        <v>1487</v>
      </c>
      <c r="E1252" s="16">
        <v>610589</v>
      </c>
      <c r="F1252" s="15" t="s">
        <v>4708</v>
      </c>
      <c r="G1252" s="15" t="s">
        <v>4709</v>
      </c>
      <c r="H1252" s="15" t="s">
        <v>4710</v>
      </c>
      <c r="I1252" s="16">
        <v>32.698</v>
      </c>
      <c r="J1252" s="16">
        <v>44.677999999999997</v>
      </c>
      <c r="K1252" s="15" t="s">
        <v>1364</v>
      </c>
    </row>
    <row r="1253" spans="1:11" ht="12" hidden="1" customHeight="1">
      <c r="A1253" s="15" t="s">
        <v>50</v>
      </c>
      <c r="B1253" s="15" t="s">
        <v>39</v>
      </c>
      <c r="C1253" s="15" t="s">
        <v>161</v>
      </c>
      <c r="D1253" s="15" t="s">
        <v>1487</v>
      </c>
      <c r="E1253" s="16">
        <v>610544</v>
      </c>
      <c r="F1253" s="15" t="s">
        <v>4711</v>
      </c>
      <c r="G1253" s="15" t="s">
        <v>4712</v>
      </c>
      <c r="H1253" s="15" t="s">
        <v>4713</v>
      </c>
      <c r="I1253" s="16">
        <v>32.762070000000001</v>
      </c>
      <c r="J1253" s="16">
        <v>44.54063</v>
      </c>
      <c r="K1253" s="15" t="s">
        <v>1364</v>
      </c>
    </row>
    <row r="1254" spans="1:11" ht="12" hidden="1" customHeight="1">
      <c r="A1254" s="15" t="s">
        <v>50</v>
      </c>
      <c r="B1254" s="15" t="s">
        <v>39</v>
      </c>
      <c r="C1254" s="15" t="s">
        <v>161</v>
      </c>
      <c r="D1254" s="15" t="s">
        <v>1487</v>
      </c>
      <c r="E1254" s="16">
        <v>603506</v>
      </c>
      <c r="F1254" s="15" t="s">
        <v>4714</v>
      </c>
      <c r="G1254" s="15" t="s">
        <v>4715</v>
      </c>
      <c r="H1254" s="15" t="s">
        <v>4716</v>
      </c>
      <c r="I1254" s="16">
        <v>32.65</v>
      </c>
      <c r="J1254" s="16">
        <v>44.47</v>
      </c>
      <c r="K1254" s="15" t="s">
        <v>1364</v>
      </c>
    </row>
    <row r="1255" spans="1:11" ht="12" hidden="1" customHeight="1">
      <c r="A1255" s="15" t="s">
        <v>50</v>
      </c>
      <c r="B1255" s="15" t="s">
        <v>39</v>
      </c>
      <c r="C1255" s="15" t="s">
        <v>164</v>
      </c>
      <c r="D1255" s="15" t="s">
        <v>1590</v>
      </c>
      <c r="E1255" s="16">
        <v>610295</v>
      </c>
      <c r="F1255" s="15" t="s">
        <v>4717</v>
      </c>
      <c r="G1255" s="15" t="s">
        <v>4718</v>
      </c>
      <c r="H1255" s="15" t="s">
        <v>4719</v>
      </c>
      <c r="I1255" s="16">
        <v>32.891981000000001</v>
      </c>
      <c r="J1255" s="16">
        <v>44.333626000000002</v>
      </c>
      <c r="K1255" s="15" t="s">
        <v>1364</v>
      </c>
    </row>
    <row r="1256" spans="1:11" ht="12" hidden="1" customHeight="1">
      <c r="A1256" s="15" t="s">
        <v>50</v>
      </c>
      <c r="B1256" s="15" t="s">
        <v>39</v>
      </c>
      <c r="C1256" s="15" t="s">
        <v>164</v>
      </c>
      <c r="D1256" s="15" t="s">
        <v>1590</v>
      </c>
      <c r="E1256" s="16">
        <v>610625</v>
      </c>
      <c r="F1256" s="15" t="s">
        <v>978</v>
      </c>
      <c r="G1256" s="15" t="s">
        <v>402</v>
      </c>
      <c r="H1256" s="15" t="s">
        <v>4720</v>
      </c>
      <c r="I1256" s="16">
        <v>32.786144999999998</v>
      </c>
      <c r="J1256" s="16">
        <v>44.265855000000002</v>
      </c>
      <c r="K1256" s="15" t="s">
        <v>1364</v>
      </c>
    </row>
    <row r="1257" spans="1:11" ht="12" hidden="1" customHeight="1">
      <c r="A1257" s="15" t="s">
        <v>50</v>
      </c>
      <c r="B1257" s="15" t="s">
        <v>39</v>
      </c>
      <c r="C1257" s="15" t="s">
        <v>164</v>
      </c>
      <c r="D1257" s="15" t="s">
        <v>1590</v>
      </c>
      <c r="E1257" s="16">
        <v>610620</v>
      </c>
      <c r="F1257" s="15" t="s">
        <v>979</v>
      </c>
      <c r="G1257" s="15" t="s">
        <v>403</v>
      </c>
      <c r="H1257" s="15" t="s">
        <v>4721</v>
      </c>
      <c r="I1257" s="16">
        <v>32.815494000000001</v>
      </c>
      <c r="J1257" s="16">
        <v>44.231575999999997</v>
      </c>
      <c r="K1257" s="15" t="s">
        <v>1364</v>
      </c>
    </row>
    <row r="1258" spans="1:11" ht="12" hidden="1" customHeight="1">
      <c r="A1258" s="15" t="s">
        <v>50</v>
      </c>
      <c r="B1258" s="15" t="s">
        <v>39</v>
      </c>
      <c r="C1258" s="15" t="s">
        <v>164</v>
      </c>
      <c r="D1258" s="15" t="s">
        <v>1590</v>
      </c>
      <c r="E1258" s="16">
        <v>610621</v>
      </c>
      <c r="F1258" s="15" t="s">
        <v>980</v>
      </c>
      <c r="G1258" s="15" t="s">
        <v>404</v>
      </c>
      <c r="H1258" s="15" t="s">
        <v>4722</v>
      </c>
      <c r="I1258" s="16">
        <v>32.819913</v>
      </c>
      <c r="J1258" s="16">
        <v>44.220022</v>
      </c>
      <c r="K1258" s="15" t="s">
        <v>1364</v>
      </c>
    </row>
    <row r="1259" spans="1:11" ht="12" hidden="1" customHeight="1">
      <c r="A1259" s="15" t="s">
        <v>50</v>
      </c>
      <c r="B1259" s="15" t="s">
        <v>39</v>
      </c>
      <c r="C1259" s="15" t="s">
        <v>164</v>
      </c>
      <c r="D1259" s="15" t="s">
        <v>1590</v>
      </c>
      <c r="E1259" s="16">
        <v>603475</v>
      </c>
      <c r="F1259" s="15" t="s">
        <v>4723</v>
      </c>
      <c r="G1259" s="15" t="s">
        <v>4724</v>
      </c>
      <c r="H1259" s="15" t="s">
        <v>4725</v>
      </c>
      <c r="I1259" s="16">
        <v>32.783324999999998</v>
      </c>
      <c r="J1259" s="16">
        <v>44.277915</v>
      </c>
      <c r="K1259" s="15" t="s">
        <v>1364</v>
      </c>
    </row>
    <row r="1260" spans="1:11" ht="12" hidden="1" customHeight="1">
      <c r="A1260" s="15" t="s">
        <v>50</v>
      </c>
      <c r="B1260" s="15" t="s">
        <v>39</v>
      </c>
      <c r="C1260" s="15" t="s">
        <v>164</v>
      </c>
      <c r="D1260" s="15" t="s">
        <v>1590</v>
      </c>
      <c r="E1260" s="16">
        <v>610594</v>
      </c>
      <c r="F1260" s="15" t="s">
        <v>4726</v>
      </c>
      <c r="G1260" s="15" t="s">
        <v>4727</v>
      </c>
      <c r="H1260" s="15" t="s">
        <v>4728</v>
      </c>
      <c r="I1260" s="16">
        <v>32.687461999999996</v>
      </c>
      <c r="J1260" s="16">
        <v>44.396048999999998</v>
      </c>
      <c r="K1260" s="15" t="s">
        <v>1364</v>
      </c>
    </row>
    <row r="1261" spans="1:11" ht="12" hidden="1" customHeight="1">
      <c r="A1261" s="15" t="s">
        <v>50</v>
      </c>
      <c r="B1261" s="15" t="s">
        <v>39</v>
      </c>
      <c r="C1261" s="15" t="s">
        <v>164</v>
      </c>
      <c r="D1261" s="15" t="s">
        <v>1590</v>
      </c>
      <c r="E1261" s="16">
        <v>610623</v>
      </c>
      <c r="F1261" s="15" t="s">
        <v>981</v>
      </c>
      <c r="G1261" s="15" t="s">
        <v>406</v>
      </c>
      <c r="H1261" s="15" t="s">
        <v>4729</v>
      </c>
      <c r="I1261" s="16">
        <v>32.778865000000003</v>
      </c>
      <c r="J1261" s="16">
        <v>44.285786999999999</v>
      </c>
      <c r="K1261" s="15" t="s">
        <v>1364</v>
      </c>
    </row>
    <row r="1262" spans="1:11" ht="12" hidden="1" customHeight="1">
      <c r="A1262" s="15" t="s">
        <v>50</v>
      </c>
      <c r="B1262" s="15" t="s">
        <v>39</v>
      </c>
      <c r="C1262" s="15" t="s">
        <v>164</v>
      </c>
      <c r="D1262" s="15" t="s">
        <v>1590</v>
      </c>
      <c r="E1262" s="16">
        <v>603387</v>
      </c>
      <c r="F1262" s="15" t="s">
        <v>4730</v>
      </c>
      <c r="G1262" s="15" t="s">
        <v>4731</v>
      </c>
      <c r="H1262" s="15" t="s">
        <v>4732</v>
      </c>
      <c r="I1262" s="16">
        <v>32.69</v>
      </c>
      <c r="J1262" s="16">
        <v>44.32</v>
      </c>
      <c r="K1262" s="15" t="s">
        <v>1364</v>
      </c>
    </row>
    <row r="1263" spans="1:11" ht="12" hidden="1" customHeight="1">
      <c r="A1263" s="15" t="s">
        <v>50</v>
      </c>
      <c r="B1263" s="15" t="s">
        <v>39</v>
      </c>
      <c r="C1263" s="15" t="s">
        <v>164</v>
      </c>
      <c r="D1263" s="15" t="s">
        <v>1590</v>
      </c>
      <c r="E1263" s="16">
        <v>610630</v>
      </c>
      <c r="F1263" s="15" t="s">
        <v>982</v>
      </c>
      <c r="G1263" s="15" t="s">
        <v>407</v>
      </c>
      <c r="H1263" s="15" t="s">
        <v>4546</v>
      </c>
      <c r="I1263" s="16">
        <v>32.781171999999998</v>
      </c>
      <c r="J1263" s="16">
        <v>44.289883000000003</v>
      </c>
      <c r="K1263" s="15" t="s">
        <v>1364</v>
      </c>
    </row>
    <row r="1264" spans="1:11" ht="12" hidden="1" customHeight="1">
      <c r="A1264" s="15" t="s">
        <v>50</v>
      </c>
      <c r="B1264" s="15" t="s">
        <v>39</v>
      </c>
      <c r="C1264" s="15" t="s">
        <v>164</v>
      </c>
      <c r="D1264" s="15" t="s">
        <v>1590</v>
      </c>
      <c r="E1264" s="16">
        <v>610593</v>
      </c>
      <c r="F1264" s="15" t="s">
        <v>983</v>
      </c>
      <c r="G1264" s="15" t="s">
        <v>408</v>
      </c>
      <c r="H1264" s="15" t="s">
        <v>4733</v>
      </c>
      <c r="I1264" s="16">
        <v>32.662742000000001</v>
      </c>
      <c r="J1264" s="16">
        <v>44.313808999999999</v>
      </c>
      <c r="K1264" s="15" t="s">
        <v>1364</v>
      </c>
    </row>
    <row r="1265" spans="1:11" ht="12" hidden="1" customHeight="1">
      <c r="A1265" s="15" t="s">
        <v>50</v>
      </c>
      <c r="B1265" s="15" t="s">
        <v>39</v>
      </c>
      <c r="C1265" s="15" t="s">
        <v>164</v>
      </c>
      <c r="D1265" s="15" t="s">
        <v>1590</v>
      </c>
      <c r="E1265" s="16">
        <v>610626</v>
      </c>
      <c r="F1265" s="15" t="s">
        <v>984</v>
      </c>
      <c r="G1265" s="15" t="s">
        <v>409</v>
      </c>
      <c r="H1265" s="15" t="s">
        <v>4734</v>
      </c>
      <c r="I1265" s="16">
        <v>32.784953999999999</v>
      </c>
      <c r="J1265" s="16">
        <v>44.265340000000002</v>
      </c>
      <c r="K1265" s="15" t="s">
        <v>1364</v>
      </c>
    </row>
    <row r="1266" spans="1:11" ht="12" hidden="1" customHeight="1">
      <c r="A1266" s="15" t="s">
        <v>50</v>
      </c>
      <c r="B1266" s="15" t="s">
        <v>39</v>
      </c>
      <c r="C1266" s="15" t="s">
        <v>164</v>
      </c>
      <c r="D1266" s="15" t="s">
        <v>1590</v>
      </c>
      <c r="E1266" s="16">
        <v>610628</v>
      </c>
      <c r="F1266" s="15" t="s">
        <v>985</v>
      </c>
      <c r="G1266" s="15" t="s">
        <v>410</v>
      </c>
      <c r="H1266" s="15" t="s">
        <v>4735</v>
      </c>
      <c r="I1266" s="16">
        <v>32.775990999999998</v>
      </c>
      <c r="J1266" s="16">
        <v>44.293433999999998</v>
      </c>
      <c r="K1266" s="15" t="s">
        <v>1364</v>
      </c>
    </row>
    <row r="1267" spans="1:11" ht="12" hidden="1" customHeight="1">
      <c r="A1267" s="15" t="s">
        <v>50</v>
      </c>
      <c r="B1267" s="15" t="s">
        <v>39</v>
      </c>
      <c r="C1267" s="15" t="s">
        <v>164</v>
      </c>
      <c r="D1267" s="15" t="s">
        <v>1590</v>
      </c>
      <c r="E1267" s="16">
        <v>610627</v>
      </c>
      <c r="F1267" s="15" t="s">
        <v>986</v>
      </c>
      <c r="G1267" s="15" t="s">
        <v>391</v>
      </c>
      <c r="H1267" s="15" t="s">
        <v>2402</v>
      </c>
      <c r="I1267" s="16">
        <v>32.782023000000002</v>
      </c>
      <c r="J1267" s="16">
        <v>44.272646000000002</v>
      </c>
      <c r="K1267" s="15" t="s">
        <v>1364</v>
      </c>
    </row>
    <row r="1268" spans="1:11" ht="12" hidden="1" customHeight="1">
      <c r="A1268" s="15" t="s">
        <v>50</v>
      </c>
      <c r="B1268" s="15" t="s">
        <v>39</v>
      </c>
      <c r="C1268" s="15" t="s">
        <v>164</v>
      </c>
      <c r="D1268" s="15" t="s">
        <v>1590</v>
      </c>
      <c r="E1268" s="16">
        <v>610160</v>
      </c>
      <c r="F1268" s="15" t="s">
        <v>4736</v>
      </c>
      <c r="G1268" s="15" t="s">
        <v>4737</v>
      </c>
      <c r="H1268" s="15" t="s">
        <v>2651</v>
      </c>
      <c r="I1268" s="16">
        <v>32.477778000000001</v>
      </c>
      <c r="J1268" s="16">
        <v>44.418056</v>
      </c>
      <c r="K1268" s="15" t="s">
        <v>1364</v>
      </c>
    </row>
    <row r="1269" spans="1:11" ht="12" hidden="1" customHeight="1">
      <c r="A1269" s="15" t="s">
        <v>50</v>
      </c>
      <c r="B1269" s="15" t="s">
        <v>39</v>
      </c>
      <c r="C1269" s="15" t="s">
        <v>164</v>
      </c>
      <c r="D1269" s="15" t="s">
        <v>1590</v>
      </c>
      <c r="E1269" s="16">
        <v>610110</v>
      </c>
      <c r="F1269" s="15" t="s">
        <v>4738</v>
      </c>
      <c r="G1269" s="15" t="s">
        <v>4739</v>
      </c>
      <c r="H1269" s="15" t="s">
        <v>4740</v>
      </c>
      <c r="I1269" s="16">
        <v>32.780822000000001</v>
      </c>
      <c r="J1269" s="16">
        <v>44.292264000000003</v>
      </c>
      <c r="K1269" s="15" t="s">
        <v>1364</v>
      </c>
    </row>
    <row r="1270" spans="1:11" ht="12" hidden="1" customHeight="1">
      <c r="A1270" s="15" t="s">
        <v>50</v>
      </c>
      <c r="B1270" s="15" t="s">
        <v>39</v>
      </c>
      <c r="C1270" s="15" t="s">
        <v>164</v>
      </c>
      <c r="D1270" s="15" t="s">
        <v>1590</v>
      </c>
      <c r="E1270" s="16">
        <v>610420</v>
      </c>
      <c r="F1270" s="15" t="s">
        <v>987</v>
      </c>
      <c r="G1270" s="15" t="s">
        <v>411</v>
      </c>
      <c r="H1270" s="15" t="s">
        <v>1412</v>
      </c>
      <c r="I1270" s="16">
        <v>32.457000000000001</v>
      </c>
      <c r="J1270" s="16">
        <v>44.387999999999998</v>
      </c>
      <c r="K1270" s="15" t="s">
        <v>1364</v>
      </c>
    </row>
    <row r="1271" spans="1:11" ht="12" hidden="1" customHeight="1">
      <c r="A1271" s="15" t="s">
        <v>50</v>
      </c>
      <c r="B1271" s="15" t="s">
        <v>39</v>
      </c>
      <c r="C1271" s="15" t="s">
        <v>164</v>
      </c>
      <c r="D1271" s="15" t="s">
        <v>1590</v>
      </c>
      <c r="E1271" s="16">
        <v>610114</v>
      </c>
      <c r="F1271" s="15" t="s">
        <v>4741</v>
      </c>
      <c r="G1271" s="15" t="s">
        <v>4742</v>
      </c>
      <c r="H1271" s="15" t="s">
        <v>1743</v>
      </c>
      <c r="I1271" s="16">
        <v>32.878442</v>
      </c>
      <c r="J1271" s="16">
        <v>44.387352</v>
      </c>
      <c r="K1271" s="15" t="s">
        <v>1364</v>
      </c>
    </row>
    <row r="1272" spans="1:11" ht="12" hidden="1" customHeight="1">
      <c r="A1272" s="15" t="s">
        <v>50</v>
      </c>
      <c r="B1272" s="15" t="s">
        <v>39</v>
      </c>
      <c r="C1272" s="15" t="s">
        <v>164</v>
      </c>
      <c r="D1272" s="15" t="s">
        <v>1590</v>
      </c>
      <c r="E1272" s="16">
        <v>610316</v>
      </c>
      <c r="F1272" s="15" t="s">
        <v>4743</v>
      </c>
      <c r="G1272" s="15" t="s">
        <v>4744</v>
      </c>
      <c r="H1272" s="15" t="s">
        <v>4745</v>
      </c>
      <c r="I1272" s="16">
        <v>32.885117000000001</v>
      </c>
      <c r="J1272" s="16">
        <v>44.348053</v>
      </c>
      <c r="K1272" s="15" t="s">
        <v>1364</v>
      </c>
    </row>
    <row r="1273" spans="1:11" ht="12" hidden="1" customHeight="1">
      <c r="A1273" s="15" t="s">
        <v>50</v>
      </c>
      <c r="B1273" s="15" t="s">
        <v>39</v>
      </c>
      <c r="C1273" s="15" t="s">
        <v>164</v>
      </c>
      <c r="D1273" s="15" t="s">
        <v>1590</v>
      </c>
      <c r="E1273" s="16">
        <v>610299</v>
      </c>
      <c r="F1273" s="15" t="s">
        <v>988</v>
      </c>
      <c r="G1273" s="15" t="s">
        <v>412</v>
      </c>
      <c r="H1273" s="15" t="s">
        <v>4746</v>
      </c>
      <c r="I1273" s="16">
        <v>32.772230999999998</v>
      </c>
      <c r="J1273" s="16">
        <v>44.281700999999998</v>
      </c>
      <c r="K1273" s="15" t="s">
        <v>1364</v>
      </c>
    </row>
    <row r="1274" spans="1:11" ht="12" hidden="1" customHeight="1">
      <c r="A1274" s="15" t="s">
        <v>50</v>
      </c>
      <c r="B1274" s="15" t="s">
        <v>39</v>
      </c>
      <c r="C1274" s="15" t="s">
        <v>164</v>
      </c>
      <c r="D1274" s="15" t="s">
        <v>1590</v>
      </c>
      <c r="E1274" s="16">
        <v>610293</v>
      </c>
      <c r="F1274" s="15" t="s">
        <v>989</v>
      </c>
      <c r="G1274" s="15" t="s">
        <v>413</v>
      </c>
      <c r="H1274" s="15" t="s">
        <v>4747</v>
      </c>
      <c r="I1274" s="16">
        <v>32.757742999999998</v>
      </c>
      <c r="J1274" s="16">
        <v>44.290740999999997</v>
      </c>
      <c r="K1274" s="15" t="s">
        <v>1364</v>
      </c>
    </row>
    <row r="1275" spans="1:11" ht="12" hidden="1" customHeight="1">
      <c r="A1275" s="15" t="s">
        <v>50</v>
      </c>
      <c r="B1275" s="15" t="s">
        <v>39</v>
      </c>
      <c r="C1275" s="15" t="s">
        <v>164</v>
      </c>
      <c r="D1275" s="15" t="s">
        <v>1590</v>
      </c>
      <c r="E1275" s="16">
        <v>610622</v>
      </c>
      <c r="F1275" s="15" t="s">
        <v>990</v>
      </c>
      <c r="G1275" s="15" t="s">
        <v>405</v>
      </c>
      <c r="H1275" s="15" t="s">
        <v>4748</v>
      </c>
      <c r="I1275" s="16">
        <v>32.818869999999997</v>
      </c>
      <c r="J1275" s="16">
        <v>44.224477999999998</v>
      </c>
      <c r="K1275" s="15" t="s">
        <v>1364</v>
      </c>
    </row>
    <row r="1276" spans="1:11" ht="12" hidden="1" customHeight="1">
      <c r="A1276" s="15" t="s">
        <v>50</v>
      </c>
      <c r="B1276" s="15" t="s">
        <v>39</v>
      </c>
      <c r="C1276" s="15" t="s">
        <v>164</v>
      </c>
      <c r="D1276" s="15" t="s">
        <v>1590</v>
      </c>
      <c r="E1276" s="16">
        <v>610109</v>
      </c>
      <c r="F1276" s="15" t="s">
        <v>4749</v>
      </c>
      <c r="G1276" s="15" t="s">
        <v>4750</v>
      </c>
      <c r="H1276" s="15" t="s">
        <v>4751</v>
      </c>
      <c r="I1276" s="16">
        <v>32.752096999999999</v>
      </c>
      <c r="J1276" s="16">
        <v>44.275846999999999</v>
      </c>
      <c r="K1276" s="15" t="s">
        <v>1364</v>
      </c>
    </row>
    <row r="1277" spans="1:11" ht="12" hidden="1" customHeight="1">
      <c r="A1277" s="15" t="s">
        <v>50</v>
      </c>
      <c r="B1277" s="15" t="s">
        <v>39</v>
      </c>
      <c r="C1277" s="15" t="s">
        <v>164</v>
      </c>
      <c r="D1277" s="15" t="s">
        <v>1590</v>
      </c>
      <c r="E1277" s="16">
        <v>603510</v>
      </c>
      <c r="F1277" s="15" t="s">
        <v>991</v>
      </c>
      <c r="G1277" s="15" t="s">
        <v>414</v>
      </c>
      <c r="H1277" s="15" t="s">
        <v>4752</v>
      </c>
      <c r="I1277" s="16">
        <v>32.71</v>
      </c>
      <c r="J1277" s="16">
        <v>44.28</v>
      </c>
      <c r="K1277" s="15" t="s">
        <v>1364</v>
      </c>
    </row>
    <row r="1278" spans="1:11" ht="12" hidden="1" customHeight="1">
      <c r="A1278" s="15" t="s">
        <v>50</v>
      </c>
      <c r="B1278" s="15" t="s">
        <v>39</v>
      </c>
      <c r="C1278" s="15" t="s">
        <v>164</v>
      </c>
      <c r="D1278" s="15" t="s">
        <v>1590</v>
      </c>
      <c r="E1278" s="16">
        <v>610629</v>
      </c>
      <c r="F1278" s="15" t="s">
        <v>992</v>
      </c>
      <c r="G1278" s="15" t="s">
        <v>415</v>
      </c>
      <c r="H1278" s="15" t="s">
        <v>4753</v>
      </c>
      <c r="I1278" s="16">
        <v>32.71</v>
      </c>
      <c r="J1278" s="16">
        <v>44.298000000000002</v>
      </c>
      <c r="K1278" s="15" t="s">
        <v>1364</v>
      </c>
    </row>
    <row r="1279" spans="1:11" ht="12" hidden="1" customHeight="1">
      <c r="A1279" s="15" t="s">
        <v>51</v>
      </c>
      <c r="B1279" s="15" t="s">
        <v>0</v>
      </c>
      <c r="C1279" s="15" t="s">
        <v>167</v>
      </c>
      <c r="D1279" s="15" t="s">
        <v>165</v>
      </c>
      <c r="E1279" s="16">
        <v>767166</v>
      </c>
      <c r="F1279" s="15" t="s">
        <v>4754</v>
      </c>
      <c r="G1279" s="15" t="s">
        <v>4755</v>
      </c>
      <c r="H1279" s="15" t="s">
        <v>4756</v>
      </c>
      <c r="I1279" s="16">
        <v>33.30194444</v>
      </c>
      <c r="J1279" s="16">
        <v>44.17777778</v>
      </c>
      <c r="K1279" s="15" t="s">
        <v>1364</v>
      </c>
    </row>
    <row r="1280" spans="1:11" ht="12" hidden="1" customHeight="1">
      <c r="A1280" s="15" t="s">
        <v>51</v>
      </c>
      <c r="B1280" s="15" t="s">
        <v>0</v>
      </c>
      <c r="C1280" s="15" t="s">
        <v>167</v>
      </c>
      <c r="D1280" s="15" t="s">
        <v>165</v>
      </c>
      <c r="E1280" s="16">
        <v>767041</v>
      </c>
      <c r="F1280" s="15" t="s">
        <v>4757</v>
      </c>
      <c r="G1280" s="15" t="s">
        <v>4758</v>
      </c>
      <c r="H1280" s="15" t="s">
        <v>4759</v>
      </c>
      <c r="I1280" s="16">
        <v>33.303122999999999</v>
      </c>
      <c r="J1280" s="16">
        <v>44.185298000000003</v>
      </c>
      <c r="K1280" s="15" t="s">
        <v>1364</v>
      </c>
    </row>
    <row r="1281" spans="1:11" ht="12" hidden="1" customHeight="1">
      <c r="A1281" s="15" t="s">
        <v>51</v>
      </c>
      <c r="B1281" s="15" t="s">
        <v>0</v>
      </c>
      <c r="C1281" s="15" t="s">
        <v>167</v>
      </c>
      <c r="D1281" s="15" t="s">
        <v>165</v>
      </c>
      <c r="E1281" s="16">
        <v>767536</v>
      </c>
      <c r="F1281" s="15" t="s">
        <v>4760</v>
      </c>
      <c r="G1281" s="15" t="s">
        <v>4761</v>
      </c>
      <c r="H1281" s="15" t="s">
        <v>4762</v>
      </c>
      <c r="I1281" s="16">
        <v>33.299024000000003</v>
      </c>
      <c r="J1281" s="16">
        <v>44.106602000000002</v>
      </c>
      <c r="K1281" s="15" t="s">
        <v>1364</v>
      </c>
    </row>
    <row r="1282" spans="1:11" ht="12" hidden="1" customHeight="1">
      <c r="A1282" s="15" t="s">
        <v>51</v>
      </c>
      <c r="B1282" s="15" t="s">
        <v>0</v>
      </c>
      <c r="C1282" s="15" t="s">
        <v>167</v>
      </c>
      <c r="D1282" s="15" t="s">
        <v>165</v>
      </c>
      <c r="E1282" s="16">
        <v>700114</v>
      </c>
      <c r="F1282" s="15" t="s">
        <v>993</v>
      </c>
      <c r="G1282" s="15" t="s">
        <v>438</v>
      </c>
      <c r="H1282" s="15" t="s">
        <v>4763</v>
      </c>
      <c r="I1282" s="16">
        <v>33.294046999999999</v>
      </c>
      <c r="J1282" s="16">
        <v>44.058559000000002</v>
      </c>
      <c r="K1282" s="15" t="s">
        <v>1364</v>
      </c>
    </row>
    <row r="1283" spans="1:11" ht="12" hidden="1" customHeight="1">
      <c r="A1283" s="15" t="s">
        <v>51</v>
      </c>
      <c r="B1283" s="15" t="s">
        <v>0</v>
      </c>
      <c r="C1283" s="15" t="s">
        <v>167</v>
      </c>
      <c r="D1283" s="15" t="s">
        <v>165</v>
      </c>
      <c r="E1283" s="16">
        <v>767530</v>
      </c>
      <c r="F1283" s="15" t="s">
        <v>4764</v>
      </c>
      <c r="G1283" s="15" t="s">
        <v>4765</v>
      </c>
      <c r="H1283" s="15" t="s">
        <v>4766</v>
      </c>
      <c r="I1283" s="16">
        <v>33.354678</v>
      </c>
      <c r="J1283" s="16">
        <v>44.138886999999997</v>
      </c>
      <c r="K1283" s="15" t="s">
        <v>1364</v>
      </c>
    </row>
    <row r="1284" spans="1:11" ht="12" hidden="1" customHeight="1">
      <c r="A1284" s="15" t="s">
        <v>51</v>
      </c>
      <c r="B1284" s="15" t="s">
        <v>0</v>
      </c>
      <c r="C1284" s="15" t="s">
        <v>167</v>
      </c>
      <c r="D1284" s="15" t="s">
        <v>165</v>
      </c>
      <c r="E1284" s="16">
        <v>767540</v>
      </c>
      <c r="F1284" s="15" t="s">
        <v>4767</v>
      </c>
      <c r="G1284" s="15" t="s">
        <v>4768</v>
      </c>
      <c r="H1284" s="15" t="s">
        <v>4769</v>
      </c>
      <c r="I1284" s="16">
        <v>33.299056999999998</v>
      </c>
      <c r="J1284" s="16">
        <v>44.063048999999999</v>
      </c>
      <c r="K1284" s="15" t="s">
        <v>1364</v>
      </c>
    </row>
    <row r="1285" spans="1:11" ht="12" hidden="1" customHeight="1">
      <c r="A1285" s="15" t="s">
        <v>51</v>
      </c>
      <c r="B1285" s="15" t="s">
        <v>0</v>
      </c>
      <c r="C1285" s="15" t="s">
        <v>167</v>
      </c>
      <c r="D1285" s="15" t="s">
        <v>165</v>
      </c>
      <c r="E1285" s="16">
        <v>767547</v>
      </c>
      <c r="F1285" s="15" t="s">
        <v>4770</v>
      </c>
      <c r="G1285" s="15" t="s">
        <v>4771</v>
      </c>
      <c r="H1285" s="15" t="s">
        <v>4772</v>
      </c>
      <c r="I1285" s="16">
        <v>33.354999999999997</v>
      </c>
      <c r="J1285" s="16">
        <v>44.201667</v>
      </c>
      <c r="K1285" s="15" t="s">
        <v>1364</v>
      </c>
    </row>
    <row r="1286" spans="1:11" ht="12" hidden="1" customHeight="1">
      <c r="A1286" s="15" t="s">
        <v>51</v>
      </c>
      <c r="B1286" s="15" t="s">
        <v>0</v>
      </c>
      <c r="C1286" s="15" t="s">
        <v>167</v>
      </c>
      <c r="D1286" s="15" t="s">
        <v>165</v>
      </c>
      <c r="E1286" s="16">
        <v>767539</v>
      </c>
      <c r="F1286" s="15" t="s">
        <v>4773</v>
      </c>
      <c r="G1286" s="15" t="s">
        <v>4774</v>
      </c>
      <c r="H1286" s="15" t="s">
        <v>4775</v>
      </c>
      <c r="I1286" s="16">
        <v>33.299056999999998</v>
      </c>
      <c r="J1286" s="16">
        <v>44.063048999999999</v>
      </c>
      <c r="K1286" s="15" t="s">
        <v>1364</v>
      </c>
    </row>
    <row r="1287" spans="1:11" ht="12" hidden="1" customHeight="1">
      <c r="A1287" s="15" t="s">
        <v>51</v>
      </c>
      <c r="B1287" s="15" t="s">
        <v>0</v>
      </c>
      <c r="C1287" s="15" t="s">
        <v>167</v>
      </c>
      <c r="D1287" s="15" t="s">
        <v>165</v>
      </c>
      <c r="E1287" s="16">
        <v>767527</v>
      </c>
      <c r="F1287" s="15" t="s">
        <v>4776</v>
      </c>
      <c r="G1287" s="15" t="s">
        <v>4777</v>
      </c>
      <c r="H1287" s="15" t="s">
        <v>4778</v>
      </c>
      <c r="I1287" s="16">
        <v>33.314877000000003</v>
      </c>
      <c r="J1287" s="16">
        <v>44.176361999999997</v>
      </c>
      <c r="K1287" s="15" t="s">
        <v>1364</v>
      </c>
    </row>
    <row r="1288" spans="1:11" ht="12" hidden="1" customHeight="1">
      <c r="A1288" s="15" t="s">
        <v>51</v>
      </c>
      <c r="B1288" s="15" t="s">
        <v>0</v>
      </c>
      <c r="C1288" s="15" t="s">
        <v>167</v>
      </c>
      <c r="D1288" s="15" t="s">
        <v>165</v>
      </c>
      <c r="E1288" s="16">
        <v>767537</v>
      </c>
      <c r="F1288" s="15" t="s">
        <v>4779</v>
      </c>
      <c r="G1288" s="15" t="s">
        <v>439</v>
      </c>
      <c r="H1288" s="15" t="s">
        <v>293</v>
      </c>
      <c r="I1288" s="16">
        <v>33.299056999999998</v>
      </c>
      <c r="J1288" s="16">
        <v>44.063048999999999</v>
      </c>
      <c r="K1288" s="15" t="s">
        <v>1364</v>
      </c>
    </row>
    <row r="1289" spans="1:11" ht="12" hidden="1" customHeight="1">
      <c r="A1289" s="15" t="s">
        <v>51</v>
      </c>
      <c r="B1289" s="15" t="s">
        <v>0</v>
      </c>
      <c r="C1289" s="15" t="s">
        <v>167</v>
      </c>
      <c r="D1289" s="15" t="s">
        <v>165</v>
      </c>
      <c r="E1289" s="16">
        <v>767529</v>
      </c>
      <c r="F1289" s="15" t="s">
        <v>4780</v>
      </c>
      <c r="G1289" s="15" t="s">
        <v>4781</v>
      </c>
      <c r="H1289" s="15" t="s">
        <v>4782</v>
      </c>
      <c r="I1289" s="16">
        <v>33.354678</v>
      </c>
      <c r="J1289" s="16">
        <v>44.138886999999997</v>
      </c>
      <c r="K1289" s="15" t="s">
        <v>1364</v>
      </c>
    </row>
    <row r="1290" spans="1:11" ht="12" hidden="1" customHeight="1">
      <c r="A1290" s="15" t="s">
        <v>51</v>
      </c>
      <c r="B1290" s="15" t="s">
        <v>0</v>
      </c>
      <c r="C1290" s="15" t="s">
        <v>167</v>
      </c>
      <c r="D1290" s="15" t="s">
        <v>165</v>
      </c>
      <c r="E1290" s="16">
        <v>767538</v>
      </c>
      <c r="F1290" s="15" t="s">
        <v>4783</v>
      </c>
      <c r="G1290" s="15" t="s">
        <v>4784</v>
      </c>
      <c r="H1290" s="15" t="s">
        <v>4785</v>
      </c>
      <c r="I1290" s="16">
        <v>33.284353000000003</v>
      </c>
      <c r="J1290" s="16">
        <v>44.055250999999998</v>
      </c>
      <c r="K1290" s="15" t="s">
        <v>1364</v>
      </c>
    </row>
    <row r="1291" spans="1:11" ht="12" hidden="1" customHeight="1">
      <c r="A1291" s="15" t="s">
        <v>51</v>
      </c>
      <c r="B1291" s="15" t="s">
        <v>0</v>
      </c>
      <c r="C1291" s="15" t="s">
        <v>167</v>
      </c>
      <c r="D1291" s="15" t="s">
        <v>165</v>
      </c>
      <c r="E1291" s="16">
        <v>767032</v>
      </c>
      <c r="F1291" s="15" t="s">
        <v>4786</v>
      </c>
      <c r="G1291" s="15" t="s">
        <v>4787</v>
      </c>
      <c r="H1291" s="15" t="s">
        <v>4788</v>
      </c>
      <c r="I1291" s="16">
        <v>33.25</v>
      </c>
      <c r="J1291" s="16">
        <v>44.04</v>
      </c>
      <c r="K1291" s="15" t="s">
        <v>1364</v>
      </c>
    </row>
    <row r="1292" spans="1:11" ht="12" hidden="1" customHeight="1">
      <c r="A1292" s="15" t="s">
        <v>51</v>
      </c>
      <c r="B1292" s="15" t="s">
        <v>0</v>
      </c>
      <c r="C1292" s="15" t="s">
        <v>167</v>
      </c>
      <c r="D1292" s="15" t="s">
        <v>165</v>
      </c>
      <c r="E1292" s="16">
        <v>710839</v>
      </c>
      <c r="F1292" s="15" t="s">
        <v>4789</v>
      </c>
      <c r="G1292" s="15" t="s">
        <v>4790</v>
      </c>
      <c r="H1292" s="15" t="s">
        <v>4791</v>
      </c>
      <c r="I1292" s="16">
        <v>33.309255999999998</v>
      </c>
      <c r="J1292" s="16">
        <v>44.029029000000001</v>
      </c>
      <c r="K1292" s="15" t="s">
        <v>1364</v>
      </c>
    </row>
    <row r="1293" spans="1:11" ht="12" hidden="1" customHeight="1">
      <c r="A1293" s="15" t="s">
        <v>51</v>
      </c>
      <c r="B1293" s="15" t="s">
        <v>0</v>
      </c>
      <c r="C1293" s="15" t="s">
        <v>167</v>
      </c>
      <c r="D1293" s="15" t="s">
        <v>165</v>
      </c>
      <c r="E1293" s="16">
        <v>767533</v>
      </c>
      <c r="F1293" s="15" t="s">
        <v>4792</v>
      </c>
      <c r="G1293" s="15" t="s">
        <v>4793</v>
      </c>
      <c r="H1293" s="15" t="s">
        <v>4794</v>
      </c>
      <c r="I1293" s="16">
        <v>33.309255999999998</v>
      </c>
      <c r="J1293" s="16">
        <v>44.029029000000001</v>
      </c>
      <c r="K1293" s="15" t="s">
        <v>1364</v>
      </c>
    </row>
    <row r="1294" spans="1:11" ht="12" hidden="1" customHeight="1">
      <c r="A1294" s="15" t="s">
        <v>51</v>
      </c>
      <c r="B1294" s="15" t="s">
        <v>0</v>
      </c>
      <c r="C1294" s="15" t="s">
        <v>167</v>
      </c>
      <c r="D1294" s="15" t="s">
        <v>165</v>
      </c>
      <c r="E1294" s="16">
        <v>767534</v>
      </c>
      <c r="F1294" s="15" t="s">
        <v>4795</v>
      </c>
      <c r="G1294" s="15" t="s">
        <v>4796</v>
      </c>
      <c r="H1294" s="15" t="s">
        <v>4797</v>
      </c>
      <c r="I1294" s="16">
        <v>33.309255999999998</v>
      </c>
      <c r="J1294" s="16">
        <v>44.029029000000001</v>
      </c>
      <c r="K1294" s="15" t="s">
        <v>1364</v>
      </c>
    </row>
    <row r="1295" spans="1:11" ht="12" hidden="1" customHeight="1">
      <c r="A1295" s="15" t="s">
        <v>51</v>
      </c>
      <c r="B1295" s="15" t="s">
        <v>0</v>
      </c>
      <c r="C1295" s="15" t="s">
        <v>167</v>
      </c>
      <c r="D1295" s="15" t="s">
        <v>165</v>
      </c>
      <c r="E1295" s="16">
        <v>767535</v>
      </c>
      <c r="F1295" s="15" t="s">
        <v>4798</v>
      </c>
      <c r="G1295" s="15" t="s">
        <v>4799</v>
      </c>
      <c r="H1295" s="15" t="s">
        <v>4800</v>
      </c>
      <c r="I1295" s="16">
        <v>33.309255999999998</v>
      </c>
      <c r="J1295" s="16">
        <v>44.029029000000001</v>
      </c>
      <c r="K1295" s="15" t="s">
        <v>1364</v>
      </c>
    </row>
    <row r="1296" spans="1:11" ht="12" hidden="1" customHeight="1">
      <c r="A1296" s="15" t="s">
        <v>51</v>
      </c>
      <c r="B1296" s="15" t="s">
        <v>0</v>
      </c>
      <c r="C1296" s="15" t="s">
        <v>167</v>
      </c>
      <c r="D1296" s="15" t="s">
        <v>165</v>
      </c>
      <c r="E1296" s="16">
        <v>767465</v>
      </c>
      <c r="F1296" s="15" t="s">
        <v>4801</v>
      </c>
      <c r="G1296" s="15" t="s">
        <v>4802</v>
      </c>
      <c r="H1296" s="15" t="s">
        <v>4803</v>
      </c>
      <c r="I1296" s="16">
        <v>33.309218000000001</v>
      </c>
      <c r="J1296" s="16">
        <v>44.032043000000002</v>
      </c>
      <c r="K1296" s="15" t="s">
        <v>1364</v>
      </c>
    </row>
    <row r="1297" spans="1:11" ht="12" hidden="1" customHeight="1">
      <c r="A1297" s="15" t="s">
        <v>51</v>
      </c>
      <c r="B1297" s="15" t="s">
        <v>0</v>
      </c>
      <c r="C1297" s="15" t="s">
        <v>167</v>
      </c>
      <c r="D1297" s="15" t="s">
        <v>165</v>
      </c>
      <c r="E1297" s="16">
        <v>767462</v>
      </c>
      <c r="F1297" s="15" t="s">
        <v>4804</v>
      </c>
      <c r="G1297" s="15" t="s">
        <v>4805</v>
      </c>
      <c r="H1297" s="15" t="s">
        <v>4806</v>
      </c>
      <c r="I1297" s="16">
        <v>33.310246999999997</v>
      </c>
      <c r="J1297" s="16">
        <v>44.028475</v>
      </c>
      <c r="K1297" s="15" t="s">
        <v>1364</v>
      </c>
    </row>
    <row r="1298" spans="1:11" ht="12" hidden="1" customHeight="1">
      <c r="A1298" s="15" t="s">
        <v>51</v>
      </c>
      <c r="B1298" s="15" t="s">
        <v>0</v>
      </c>
      <c r="C1298" s="15" t="s">
        <v>167</v>
      </c>
      <c r="D1298" s="15" t="s">
        <v>165</v>
      </c>
      <c r="E1298" s="16">
        <v>767464</v>
      </c>
      <c r="F1298" s="15" t="s">
        <v>4807</v>
      </c>
      <c r="G1298" s="15" t="s">
        <v>4808</v>
      </c>
      <c r="H1298" s="15" t="s">
        <v>4809</v>
      </c>
      <c r="I1298" s="16">
        <v>33.305720000000001</v>
      </c>
      <c r="J1298" s="16">
        <v>44.036194000000002</v>
      </c>
      <c r="K1298" s="15" t="s">
        <v>1364</v>
      </c>
    </row>
    <row r="1299" spans="1:11" ht="12" hidden="1" customHeight="1">
      <c r="A1299" s="15" t="s">
        <v>51</v>
      </c>
      <c r="B1299" s="15" t="s">
        <v>0</v>
      </c>
      <c r="C1299" s="15" t="s">
        <v>167</v>
      </c>
      <c r="D1299" s="15" t="s">
        <v>165</v>
      </c>
      <c r="E1299" s="16">
        <v>767463</v>
      </c>
      <c r="F1299" s="15" t="s">
        <v>4810</v>
      </c>
      <c r="G1299" s="15" t="s">
        <v>4811</v>
      </c>
      <c r="H1299" s="15" t="s">
        <v>4812</v>
      </c>
      <c r="I1299" s="16">
        <v>33.298167999999997</v>
      </c>
      <c r="J1299" s="16">
        <v>44.026865000000001</v>
      </c>
      <c r="K1299" s="15" t="s">
        <v>1364</v>
      </c>
    </row>
    <row r="1300" spans="1:11" ht="12" hidden="1" customHeight="1">
      <c r="A1300" s="15" t="s">
        <v>51</v>
      </c>
      <c r="B1300" s="15" t="s">
        <v>0</v>
      </c>
      <c r="C1300" s="15" t="s">
        <v>167</v>
      </c>
      <c r="D1300" s="15" t="s">
        <v>165</v>
      </c>
      <c r="E1300" s="16">
        <v>767028</v>
      </c>
      <c r="F1300" s="15" t="s">
        <v>4813</v>
      </c>
      <c r="G1300" s="15" t="s">
        <v>4814</v>
      </c>
      <c r="H1300" s="15" t="s">
        <v>4815</v>
      </c>
      <c r="I1300" s="16">
        <v>33.298937000000002</v>
      </c>
      <c r="J1300" s="16">
        <v>44.046447999999998</v>
      </c>
      <c r="K1300" s="15" t="s">
        <v>1364</v>
      </c>
    </row>
    <row r="1301" spans="1:11" ht="12" hidden="1" customHeight="1">
      <c r="A1301" s="15" t="s">
        <v>51</v>
      </c>
      <c r="B1301" s="15" t="s">
        <v>0</v>
      </c>
      <c r="C1301" s="15" t="s">
        <v>167</v>
      </c>
      <c r="D1301" s="15" t="s">
        <v>165</v>
      </c>
      <c r="E1301" s="16">
        <v>767574</v>
      </c>
      <c r="F1301" s="15" t="s">
        <v>4816</v>
      </c>
      <c r="G1301" s="15" t="s">
        <v>4817</v>
      </c>
      <c r="H1301" s="15" t="s">
        <v>4818</v>
      </c>
      <c r="I1301" s="16">
        <v>33.306637000000002</v>
      </c>
      <c r="J1301" s="16">
        <v>44.187584000000001</v>
      </c>
      <c r="K1301" s="15" t="s">
        <v>1364</v>
      </c>
    </row>
    <row r="1302" spans="1:11" ht="12" hidden="1" customHeight="1">
      <c r="A1302" s="15" t="s">
        <v>51</v>
      </c>
      <c r="B1302" s="15" t="s">
        <v>0</v>
      </c>
      <c r="C1302" s="15" t="s">
        <v>167</v>
      </c>
      <c r="D1302" s="15" t="s">
        <v>165</v>
      </c>
      <c r="E1302" s="16">
        <v>767543</v>
      </c>
      <c r="F1302" s="15" t="s">
        <v>4819</v>
      </c>
      <c r="G1302" s="15" t="s">
        <v>4820</v>
      </c>
      <c r="H1302" s="15" t="s">
        <v>4821</v>
      </c>
      <c r="I1302" s="16">
        <v>33.286290000000001</v>
      </c>
      <c r="J1302" s="16">
        <v>44.073332000000001</v>
      </c>
      <c r="K1302" s="15" t="s">
        <v>1364</v>
      </c>
    </row>
    <row r="1303" spans="1:11" ht="12" hidden="1" customHeight="1">
      <c r="A1303" s="15" t="s">
        <v>51</v>
      </c>
      <c r="B1303" s="15" t="s">
        <v>0</v>
      </c>
      <c r="C1303" s="15" t="s">
        <v>167</v>
      </c>
      <c r="D1303" s="15" t="s">
        <v>165</v>
      </c>
      <c r="E1303" s="16">
        <v>767525</v>
      </c>
      <c r="F1303" s="15" t="s">
        <v>4822</v>
      </c>
      <c r="G1303" s="15" t="s">
        <v>4823</v>
      </c>
      <c r="H1303" s="15" t="s">
        <v>4824</v>
      </c>
      <c r="I1303" s="16">
        <v>33.306420000000003</v>
      </c>
      <c r="J1303" s="16">
        <v>44.186950000000003</v>
      </c>
      <c r="K1303" s="15" t="s">
        <v>1364</v>
      </c>
    </row>
    <row r="1304" spans="1:11" ht="12" hidden="1" customHeight="1">
      <c r="A1304" s="15" t="s">
        <v>51</v>
      </c>
      <c r="B1304" s="15" t="s">
        <v>0</v>
      </c>
      <c r="C1304" s="15" t="s">
        <v>167</v>
      </c>
      <c r="D1304" s="15" t="s">
        <v>165</v>
      </c>
      <c r="E1304" s="16">
        <v>767542</v>
      </c>
      <c r="F1304" s="15" t="s">
        <v>4825</v>
      </c>
      <c r="G1304" s="15" t="s">
        <v>4826</v>
      </c>
      <c r="H1304" s="15" t="s">
        <v>4827</v>
      </c>
      <c r="I1304" s="16">
        <v>33.284736000000002</v>
      </c>
      <c r="J1304" s="16">
        <v>44.086976</v>
      </c>
      <c r="K1304" s="15" t="s">
        <v>1364</v>
      </c>
    </row>
    <row r="1305" spans="1:11" ht="12" hidden="1" customHeight="1">
      <c r="A1305" s="15" t="s">
        <v>51</v>
      </c>
      <c r="B1305" s="15" t="s">
        <v>0</v>
      </c>
      <c r="C1305" s="15" t="s">
        <v>167</v>
      </c>
      <c r="D1305" s="15" t="s">
        <v>165</v>
      </c>
      <c r="E1305" s="16">
        <v>767531</v>
      </c>
      <c r="F1305" s="15" t="s">
        <v>4828</v>
      </c>
      <c r="G1305" s="15" t="s">
        <v>4829</v>
      </c>
      <c r="H1305" s="15" t="s">
        <v>4830</v>
      </c>
      <c r="I1305" s="16">
        <v>33.352499000000002</v>
      </c>
      <c r="J1305" s="16">
        <v>44.201410000000003</v>
      </c>
      <c r="K1305" s="15" t="s">
        <v>1364</v>
      </c>
    </row>
    <row r="1306" spans="1:11" ht="12" hidden="1" customHeight="1">
      <c r="A1306" s="15" t="s">
        <v>51</v>
      </c>
      <c r="B1306" s="15" t="s">
        <v>0</v>
      </c>
      <c r="C1306" s="15" t="s">
        <v>167</v>
      </c>
      <c r="D1306" s="15" t="s">
        <v>165</v>
      </c>
      <c r="E1306" s="16">
        <v>767544</v>
      </c>
      <c r="F1306" s="15" t="s">
        <v>4831</v>
      </c>
      <c r="G1306" s="15" t="s">
        <v>4832</v>
      </c>
      <c r="H1306" s="15" t="s">
        <v>4833</v>
      </c>
      <c r="I1306" s="16">
        <v>33.299056999999998</v>
      </c>
      <c r="J1306" s="16">
        <v>44.063048999999999</v>
      </c>
      <c r="K1306" s="15" t="s">
        <v>1364</v>
      </c>
    </row>
    <row r="1307" spans="1:11" ht="12" hidden="1" customHeight="1">
      <c r="A1307" s="15" t="s">
        <v>51</v>
      </c>
      <c r="B1307" s="15" t="s">
        <v>0</v>
      </c>
      <c r="C1307" s="15" t="s">
        <v>167</v>
      </c>
      <c r="D1307" s="15" t="s">
        <v>165</v>
      </c>
      <c r="E1307" s="16">
        <v>767522</v>
      </c>
      <c r="F1307" s="15" t="s">
        <v>4834</v>
      </c>
      <c r="G1307" s="15" t="s">
        <v>4835</v>
      </c>
      <c r="H1307" s="15" t="s">
        <v>4836</v>
      </c>
      <c r="I1307" s="16">
        <v>33.306480000000001</v>
      </c>
      <c r="J1307" s="16">
        <v>44.186</v>
      </c>
      <c r="K1307" s="15" t="s">
        <v>1364</v>
      </c>
    </row>
    <row r="1308" spans="1:11" ht="12" hidden="1" customHeight="1">
      <c r="A1308" s="15" t="s">
        <v>51</v>
      </c>
      <c r="B1308" s="15" t="s">
        <v>0</v>
      </c>
      <c r="C1308" s="15" t="s">
        <v>167</v>
      </c>
      <c r="D1308" s="15" t="s">
        <v>165</v>
      </c>
      <c r="E1308" s="16">
        <v>767523</v>
      </c>
      <c r="F1308" s="15" t="s">
        <v>4837</v>
      </c>
      <c r="G1308" s="15" t="s">
        <v>4838</v>
      </c>
      <c r="H1308" s="15" t="s">
        <v>4839</v>
      </c>
      <c r="I1308" s="16">
        <v>33.306489999999997</v>
      </c>
      <c r="J1308" s="16">
        <v>44.186929999999997</v>
      </c>
      <c r="K1308" s="15" t="s">
        <v>1364</v>
      </c>
    </row>
    <row r="1309" spans="1:11" ht="12" hidden="1" customHeight="1">
      <c r="A1309" s="15" t="s">
        <v>51</v>
      </c>
      <c r="B1309" s="15" t="s">
        <v>0</v>
      </c>
      <c r="C1309" s="15" t="s">
        <v>167</v>
      </c>
      <c r="D1309" s="15" t="s">
        <v>165</v>
      </c>
      <c r="E1309" s="16">
        <v>767532</v>
      </c>
      <c r="F1309" s="15" t="s">
        <v>4840</v>
      </c>
      <c r="G1309" s="15" t="s">
        <v>4841</v>
      </c>
      <c r="H1309" s="15" t="s">
        <v>4842</v>
      </c>
      <c r="I1309" s="16">
        <v>33.306446000000001</v>
      </c>
      <c r="J1309" s="16">
        <v>44.186917999999999</v>
      </c>
      <c r="K1309" s="15" t="s">
        <v>1364</v>
      </c>
    </row>
    <row r="1310" spans="1:11" ht="12" hidden="1" customHeight="1">
      <c r="A1310" s="15" t="s">
        <v>51</v>
      </c>
      <c r="B1310" s="15" t="s">
        <v>0</v>
      </c>
      <c r="C1310" s="15" t="s">
        <v>167</v>
      </c>
      <c r="D1310" s="15" t="s">
        <v>165</v>
      </c>
      <c r="E1310" s="16">
        <v>767521</v>
      </c>
      <c r="F1310" s="15" t="s">
        <v>4843</v>
      </c>
      <c r="G1310" s="15" t="s">
        <v>4844</v>
      </c>
      <c r="H1310" s="15" t="s">
        <v>1418</v>
      </c>
      <c r="I1310" s="16">
        <v>33.306469999999997</v>
      </c>
      <c r="J1310" s="16">
        <v>44.186920000000001</v>
      </c>
      <c r="K1310" s="15" t="s">
        <v>1364</v>
      </c>
    </row>
    <row r="1311" spans="1:11" ht="12" hidden="1" customHeight="1">
      <c r="A1311" s="15" t="s">
        <v>51</v>
      </c>
      <c r="B1311" s="15" t="s">
        <v>0</v>
      </c>
      <c r="C1311" s="15" t="s">
        <v>167</v>
      </c>
      <c r="D1311" s="15" t="s">
        <v>165</v>
      </c>
      <c r="E1311" s="16">
        <v>710836</v>
      </c>
      <c r="F1311" s="15" t="s">
        <v>4845</v>
      </c>
      <c r="G1311" s="15" t="s">
        <v>4846</v>
      </c>
      <c r="H1311" s="15" t="s">
        <v>4847</v>
      </c>
      <c r="I1311" s="16">
        <v>33.310555559999997</v>
      </c>
      <c r="J1311" s="16">
        <v>44.201944439999998</v>
      </c>
      <c r="K1311" s="15" t="s">
        <v>1364</v>
      </c>
    </row>
    <row r="1312" spans="1:11" ht="12" hidden="1" customHeight="1">
      <c r="A1312" s="15" t="s">
        <v>51</v>
      </c>
      <c r="B1312" s="15" t="s">
        <v>0</v>
      </c>
      <c r="C1312" s="15" t="s">
        <v>167</v>
      </c>
      <c r="D1312" s="15" t="s">
        <v>165</v>
      </c>
      <c r="E1312" s="16">
        <v>767528</v>
      </c>
      <c r="F1312" s="15" t="s">
        <v>4848</v>
      </c>
      <c r="G1312" s="15" t="s">
        <v>4849</v>
      </c>
      <c r="H1312" s="15" t="s">
        <v>4850</v>
      </c>
      <c r="I1312" s="16">
        <v>33.314610999999999</v>
      </c>
      <c r="J1312" s="16">
        <v>44.171019999999999</v>
      </c>
      <c r="K1312" s="15" t="s">
        <v>1364</v>
      </c>
    </row>
    <row r="1313" spans="1:11" ht="12" hidden="1" customHeight="1">
      <c r="A1313" s="15" t="s">
        <v>51</v>
      </c>
      <c r="B1313" s="15" t="s">
        <v>0</v>
      </c>
      <c r="C1313" s="15" t="s">
        <v>167</v>
      </c>
      <c r="D1313" s="15" t="s">
        <v>165</v>
      </c>
      <c r="E1313" s="16">
        <v>710763</v>
      </c>
      <c r="F1313" s="15" t="s">
        <v>4851</v>
      </c>
      <c r="G1313" s="15" t="s">
        <v>4742</v>
      </c>
      <c r="H1313" s="15" t="s">
        <v>4852</v>
      </c>
      <c r="I1313" s="16">
        <v>33.296846000000002</v>
      </c>
      <c r="J1313" s="16">
        <v>44.059145999999998</v>
      </c>
      <c r="K1313" s="15" t="s">
        <v>1364</v>
      </c>
    </row>
    <row r="1314" spans="1:11" ht="12" hidden="1" customHeight="1">
      <c r="A1314" s="15" t="s">
        <v>51</v>
      </c>
      <c r="B1314" s="15" t="s">
        <v>0</v>
      </c>
      <c r="C1314" s="15" t="s">
        <v>167</v>
      </c>
      <c r="D1314" s="15" t="s">
        <v>165</v>
      </c>
      <c r="E1314" s="16">
        <v>767145</v>
      </c>
      <c r="F1314" s="15" t="s">
        <v>4853</v>
      </c>
      <c r="G1314" s="15" t="s">
        <v>4854</v>
      </c>
      <c r="H1314" s="15" t="s">
        <v>4855</v>
      </c>
      <c r="I1314" s="16">
        <v>33.303055559999997</v>
      </c>
      <c r="J1314" s="16">
        <v>44.18527778</v>
      </c>
      <c r="K1314" s="15" t="s">
        <v>1364</v>
      </c>
    </row>
    <row r="1315" spans="1:11" ht="12" hidden="1" customHeight="1">
      <c r="A1315" s="15" t="s">
        <v>51</v>
      </c>
      <c r="B1315" s="15" t="s">
        <v>0</v>
      </c>
      <c r="C1315" s="15" t="s">
        <v>167</v>
      </c>
      <c r="D1315" s="15" t="s">
        <v>165</v>
      </c>
      <c r="E1315" s="16">
        <v>767541</v>
      </c>
      <c r="F1315" s="15" t="s">
        <v>4856</v>
      </c>
      <c r="G1315" s="15" t="s">
        <v>4857</v>
      </c>
      <c r="H1315" s="15" t="s">
        <v>4858</v>
      </c>
      <c r="I1315" s="16">
        <v>33.299056999999998</v>
      </c>
      <c r="J1315" s="16">
        <v>44.063048999999999</v>
      </c>
      <c r="K1315" s="15" t="s">
        <v>1364</v>
      </c>
    </row>
    <row r="1316" spans="1:11" ht="12" hidden="1" customHeight="1">
      <c r="A1316" s="15" t="s">
        <v>51</v>
      </c>
      <c r="B1316" s="15" t="s">
        <v>0</v>
      </c>
      <c r="C1316" s="15" t="s">
        <v>167</v>
      </c>
      <c r="D1316" s="15" t="s">
        <v>165</v>
      </c>
      <c r="E1316" s="16">
        <v>767545</v>
      </c>
      <c r="F1316" s="15" t="s">
        <v>4859</v>
      </c>
      <c r="G1316" s="15" t="s">
        <v>4860</v>
      </c>
      <c r="H1316" s="15" t="s">
        <v>4861</v>
      </c>
      <c r="I1316" s="16">
        <v>33.299056999999998</v>
      </c>
      <c r="J1316" s="16">
        <v>44.063048999999999</v>
      </c>
      <c r="K1316" s="15" t="s">
        <v>1364</v>
      </c>
    </row>
    <row r="1317" spans="1:11" ht="12" hidden="1" customHeight="1">
      <c r="A1317" s="15" t="s">
        <v>51</v>
      </c>
      <c r="B1317" s="15" t="s">
        <v>0</v>
      </c>
      <c r="C1317" s="15" t="s">
        <v>167</v>
      </c>
      <c r="D1317" s="15" t="s">
        <v>165</v>
      </c>
      <c r="E1317" s="16">
        <v>767546</v>
      </c>
      <c r="F1317" s="15" t="s">
        <v>4862</v>
      </c>
      <c r="G1317" s="15" t="s">
        <v>4863</v>
      </c>
      <c r="H1317" s="15" t="s">
        <v>4864</v>
      </c>
      <c r="I1317" s="16">
        <v>33.323985999999998</v>
      </c>
      <c r="J1317" s="16">
        <v>44.192458000000002</v>
      </c>
      <c r="K1317" s="15" t="s">
        <v>1364</v>
      </c>
    </row>
    <row r="1318" spans="1:11" ht="12" hidden="1" customHeight="1">
      <c r="A1318" s="15" t="s">
        <v>51</v>
      </c>
      <c r="B1318" s="15" t="s">
        <v>0</v>
      </c>
      <c r="C1318" s="15" t="s">
        <v>167</v>
      </c>
      <c r="D1318" s="15" t="s">
        <v>165</v>
      </c>
      <c r="E1318" s="16">
        <v>767079</v>
      </c>
      <c r="F1318" s="15" t="s">
        <v>4865</v>
      </c>
      <c r="G1318" s="15" t="s">
        <v>4866</v>
      </c>
      <c r="H1318" s="15" t="s">
        <v>4867</v>
      </c>
      <c r="I1318" s="16">
        <v>33.31</v>
      </c>
      <c r="J1318" s="16">
        <v>44.2</v>
      </c>
      <c r="K1318" s="15" t="s">
        <v>1364</v>
      </c>
    </row>
    <row r="1319" spans="1:11" ht="12" hidden="1" customHeight="1">
      <c r="A1319" s="15" t="s">
        <v>51</v>
      </c>
      <c r="B1319" s="15" t="s">
        <v>0</v>
      </c>
      <c r="C1319" s="15" t="s">
        <v>167</v>
      </c>
      <c r="D1319" s="15" t="s">
        <v>165</v>
      </c>
      <c r="E1319" s="16">
        <v>767524</v>
      </c>
      <c r="F1319" s="15" t="s">
        <v>4868</v>
      </c>
      <c r="G1319" s="15" t="s">
        <v>4869</v>
      </c>
      <c r="H1319" s="15" t="s">
        <v>4870</v>
      </c>
      <c r="I1319" s="16">
        <v>33.30641</v>
      </c>
      <c r="J1319" s="16">
        <v>44.18694</v>
      </c>
      <c r="K1319" s="15" t="s">
        <v>1364</v>
      </c>
    </row>
    <row r="1320" spans="1:11" ht="12" hidden="1" customHeight="1">
      <c r="A1320" s="15" t="s">
        <v>51</v>
      </c>
      <c r="B1320" s="15" t="s">
        <v>0</v>
      </c>
      <c r="C1320" s="15" t="s">
        <v>170</v>
      </c>
      <c r="D1320" s="15" t="s">
        <v>168</v>
      </c>
      <c r="E1320" s="16">
        <v>767438</v>
      </c>
      <c r="F1320" s="15" t="s">
        <v>4871</v>
      </c>
      <c r="G1320" s="15" t="s">
        <v>4872</v>
      </c>
      <c r="H1320" s="15" t="s">
        <v>4873</v>
      </c>
      <c r="I1320" s="16">
        <v>33.366944439999997</v>
      </c>
      <c r="J1320" s="16">
        <v>44.371111110000001</v>
      </c>
      <c r="K1320" s="15" t="s">
        <v>1364</v>
      </c>
    </row>
    <row r="1321" spans="1:11" ht="12" hidden="1" customHeight="1">
      <c r="A1321" s="15" t="s">
        <v>51</v>
      </c>
      <c r="B1321" s="15" t="s">
        <v>0</v>
      </c>
      <c r="C1321" s="15" t="s">
        <v>170</v>
      </c>
      <c r="D1321" s="15" t="s">
        <v>168</v>
      </c>
      <c r="E1321" s="16">
        <v>767087</v>
      </c>
      <c r="F1321" s="15" t="s">
        <v>4874</v>
      </c>
      <c r="G1321" s="15" t="s">
        <v>4875</v>
      </c>
      <c r="H1321" s="15" t="s">
        <v>4876</v>
      </c>
      <c r="I1321" s="16">
        <v>33.376913000000002</v>
      </c>
      <c r="J1321" s="16">
        <v>44.367274999999999</v>
      </c>
      <c r="K1321" s="15" t="s">
        <v>1364</v>
      </c>
    </row>
    <row r="1322" spans="1:11" ht="12" hidden="1" customHeight="1">
      <c r="A1322" s="15" t="s">
        <v>51</v>
      </c>
      <c r="B1322" s="15" t="s">
        <v>0</v>
      </c>
      <c r="C1322" s="15" t="s">
        <v>170</v>
      </c>
      <c r="D1322" s="15" t="s">
        <v>168</v>
      </c>
      <c r="E1322" s="16">
        <v>767100</v>
      </c>
      <c r="F1322" s="15" t="s">
        <v>4877</v>
      </c>
      <c r="G1322" s="15" t="s">
        <v>4878</v>
      </c>
      <c r="H1322" s="15" t="s">
        <v>4879</v>
      </c>
      <c r="I1322" s="16">
        <v>33.372166999999997</v>
      </c>
      <c r="J1322" s="16">
        <v>44.362699999999997</v>
      </c>
      <c r="K1322" s="15" t="s">
        <v>1364</v>
      </c>
    </row>
    <row r="1323" spans="1:11" ht="12" hidden="1" customHeight="1">
      <c r="A1323" s="15" t="s">
        <v>51</v>
      </c>
      <c r="B1323" s="15" t="s">
        <v>0</v>
      </c>
      <c r="C1323" s="15" t="s">
        <v>170</v>
      </c>
      <c r="D1323" s="15" t="s">
        <v>168</v>
      </c>
      <c r="E1323" s="16">
        <v>767448</v>
      </c>
      <c r="F1323" s="15" t="s">
        <v>4880</v>
      </c>
      <c r="G1323" s="15" t="s">
        <v>4881</v>
      </c>
      <c r="H1323" s="15" t="s">
        <v>4882</v>
      </c>
      <c r="I1323" s="16">
        <v>33.366500000000002</v>
      </c>
      <c r="J1323" s="16">
        <v>44.357300000000002</v>
      </c>
      <c r="K1323" s="15" t="s">
        <v>1364</v>
      </c>
    </row>
    <row r="1324" spans="1:11" ht="12" hidden="1" customHeight="1">
      <c r="A1324" s="15" t="s">
        <v>51</v>
      </c>
      <c r="B1324" s="15" t="s">
        <v>0</v>
      </c>
      <c r="C1324" s="15" t="s">
        <v>170</v>
      </c>
      <c r="D1324" s="15" t="s">
        <v>168</v>
      </c>
      <c r="E1324" s="16">
        <v>767449</v>
      </c>
      <c r="F1324" s="15" t="s">
        <v>4883</v>
      </c>
      <c r="G1324" s="15" t="s">
        <v>4884</v>
      </c>
      <c r="H1324" s="15" t="s">
        <v>4885</v>
      </c>
      <c r="I1324" s="16">
        <v>33.391019999999997</v>
      </c>
      <c r="J1324" s="16">
        <v>44.379716999999999</v>
      </c>
      <c r="K1324" s="15" t="s">
        <v>1364</v>
      </c>
    </row>
    <row r="1325" spans="1:11" ht="12" hidden="1" customHeight="1">
      <c r="A1325" s="15" t="s">
        <v>51</v>
      </c>
      <c r="B1325" s="15" t="s">
        <v>0</v>
      </c>
      <c r="C1325" s="15" t="s">
        <v>170</v>
      </c>
      <c r="D1325" s="15" t="s">
        <v>168</v>
      </c>
      <c r="E1325" s="16">
        <v>767580</v>
      </c>
      <c r="F1325" s="15" t="s">
        <v>994</v>
      </c>
      <c r="G1325" s="15" t="s">
        <v>440</v>
      </c>
      <c r="H1325" s="15" t="s">
        <v>4886</v>
      </c>
      <c r="I1325" s="16">
        <v>33.417428999999998</v>
      </c>
      <c r="J1325" s="16">
        <v>44.370296000000003</v>
      </c>
      <c r="K1325" s="15" t="s">
        <v>1364</v>
      </c>
    </row>
    <row r="1326" spans="1:11" ht="12" hidden="1" customHeight="1">
      <c r="A1326" s="15" t="s">
        <v>51</v>
      </c>
      <c r="B1326" s="15" t="s">
        <v>0</v>
      </c>
      <c r="C1326" s="15" t="s">
        <v>170</v>
      </c>
      <c r="D1326" s="15" t="s">
        <v>168</v>
      </c>
      <c r="E1326" s="16">
        <v>767519</v>
      </c>
      <c r="F1326" s="15" t="s">
        <v>4887</v>
      </c>
      <c r="G1326" s="15" t="s">
        <v>4888</v>
      </c>
      <c r="H1326" s="15" t="s">
        <v>4889</v>
      </c>
      <c r="I1326" s="16">
        <v>33.401463</v>
      </c>
      <c r="J1326" s="16">
        <v>44.398088999999999</v>
      </c>
      <c r="K1326" s="15" t="s">
        <v>1364</v>
      </c>
    </row>
    <row r="1327" spans="1:11" ht="12" hidden="1" customHeight="1">
      <c r="A1327" s="15" t="s">
        <v>51</v>
      </c>
      <c r="B1327" s="15" t="s">
        <v>0</v>
      </c>
      <c r="C1327" s="15" t="s">
        <v>170</v>
      </c>
      <c r="D1327" s="15" t="s">
        <v>168</v>
      </c>
      <c r="E1327" s="16">
        <v>767254</v>
      </c>
      <c r="F1327" s="15" t="s">
        <v>4890</v>
      </c>
      <c r="G1327" s="15" t="s">
        <v>4891</v>
      </c>
      <c r="H1327" s="15" t="s">
        <v>4892</v>
      </c>
      <c r="I1327" s="16">
        <v>33.556280999999998</v>
      </c>
      <c r="J1327" s="16">
        <v>44.393500000000003</v>
      </c>
      <c r="K1327" s="15" t="s">
        <v>1364</v>
      </c>
    </row>
    <row r="1328" spans="1:11" ht="12" hidden="1" customHeight="1">
      <c r="A1328" s="15" t="s">
        <v>51</v>
      </c>
      <c r="B1328" s="15" t="s">
        <v>0</v>
      </c>
      <c r="C1328" s="15" t="s">
        <v>170</v>
      </c>
      <c r="D1328" s="15" t="s">
        <v>168</v>
      </c>
      <c r="E1328" s="16">
        <v>767255</v>
      </c>
      <c r="F1328" s="15" t="s">
        <v>4893</v>
      </c>
      <c r="G1328" s="15" t="s">
        <v>4894</v>
      </c>
      <c r="H1328" s="15" t="s">
        <v>4895</v>
      </c>
      <c r="I1328" s="16">
        <v>33.541606000000002</v>
      </c>
      <c r="J1328" s="16">
        <v>44.388266000000002</v>
      </c>
      <c r="K1328" s="15" t="s">
        <v>1364</v>
      </c>
    </row>
    <row r="1329" spans="1:11" ht="12" hidden="1" customHeight="1">
      <c r="A1329" s="15" t="s">
        <v>51</v>
      </c>
      <c r="B1329" s="15" t="s">
        <v>0</v>
      </c>
      <c r="C1329" s="15" t="s">
        <v>170</v>
      </c>
      <c r="D1329" s="15" t="s">
        <v>168</v>
      </c>
      <c r="E1329" s="16">
        <v>767257</v>
      </c>
      <c r="F1329" s="15" t="s">
        <v>4896</v>
      </c>
      <c r="G1329" s="15" t="s">
        <v>4897</v>
      </c>
      <c r="H1329" s="15" t="s">
        <v>4898</v>
      </c>
      <c r="I1329" s="16">
        <v>33.539512999999999</v>
      </c>
      <c r="J1329" s="16">
        <v>44.423105999999997</v>
      </c>
      <c r="K1329" s="15" t="s">
        <v>1364</v>
      </c>
    </row>
    <row r="1330" spans="1:11" ht="12" hidden="1" customHeight="1">
      <c r="A1330" s="15" t="s">
        <v>51</v>
      </c>
      <c r="B1330" s="15" t="s">
        <v>0</v>
      </c>
      <c r="C1330" s="15" t="s">
        <v>170</v>
      </c>
      <c r="D1330" s="15" t="s">
        <v>168</v>
      </c>
      <c r="E1330" s="16">
        <v>767323</v>
      </c>
      <c r="F1330" s="15" t="s">
        <v>4899</v>
      </c>
      <c r="G1330" s="15" t="s">
        <v>4900</v>
      </c>
      <c r="H1330" s="15" t="s">
        <v>4116</v>
      </c>
      <c r="I1330" s="16">
        <v>33.551091</v>
      </c>
      <c r="J1330" s="16">
        <v>44.414526000000002</v>
      </c>
      <c r="K1330" s="15" t="s">
        <v>1364</v>
      </c>
    </row>
    <row r="1331" spans="1:11" ht="12" hidden="1" customHeight="1">
      <c r="A1331" s="15" t="s">
        <v>51</v>
      </c>
      <c r="B1331" s="15" t="s">
        <v>0</v>
      </c>
      <c r="C1331" s="15" t="s">
        <v>170</v>
      </c>
      <c r="D1331" s="15" t="s">
        <v>168</v>
      </c>
      <c r="E1331" s="16">
        <v>767298</v>
      </c>
      <c r="F1331" s="15" t="s">
        <v>4901</v>
      </c>
      <c r="G1331" s="15" t="s">
        <v>4902</v>
      </c>
      <c r="H1331" s="15" t="s">
        <v>4116</v>
      </c>
      <c r="I1331" s="16">
        <v>33.539416000000003</v>
      </c>
      <c r="J1331" s="16">
        <v>44.428704000000003</v>
      </c>
      <c r="K1331" s="15" t="s">
        <v>1364</v>
      </c>
    </row>
    <row r="1332" spans="1:11" ht="12" hidden="1" customHeight="1">
      <c r="A1332" s="15" t="s">
        <v>51</v>
      </c>
      <c r="B1332" s="15" t="s">
        <v>0</v>
      </c>
      <c r="C1332" s="15" t="s">
        <v>170</v>
      </c>
      <c r="D1332" s="15" t="s">
        <v>168</v>
      </c>
      <c r="E1332" s="16">
        <v>767284</v>
      </c>
      <c r="F1332" s="15" t="s">
        <v>4903</v>
      </c>
      <c r="G1332" s="15" t="s">
        <v>4904</v>
      </c>
      <c r="H1332" s="15" t="s">
        <v>4116</v>
      </c>
      <c r="I1332" s="16">
        <v>33.533931000000003</v>
      </c>
      <c r="J1332" s="16">
        <v>44.401935999999999</v>
      </c>
      <c r="K1332" s="15" t="s">
        <v>1364</v>
      </c>
    </row>
    <row r="1333" spans="1:11" ht="12" hidden="1" customHeight="1">
      <c r="A1333" s="15" t="s">
        <v>51</v>
      </c>
      <c r="B1333" s="15" t="s">
        <v>0</v>
      </c>
      <c r="C1333" s="15" t="s">
        <v>170</v>
      </c>
      <c r="D1333" s="15" t="s">
        <v>168</v>
      </c>
      <c r="E1333" s="16">
        <v>767285</v>
      </c>
      <c r="F1333" s="15" t="s">
        <v>4905</v>
      </c>
      <c r="G1333" s="15" t="s">
        <v>4906</v>
      </c>
      <c r="H1333" s="15" t="s">
        <v>4116</v>
      </c>
      <c r="I1333" s="16">
        <v>33.540087999999997</v>
      </c>
      <c r="J1333" s="16">
        <v>44.432659999999998</v>
      </c>
      <c r="K1333" s="15" t="s">
        <v>1364</v>
      </c>
    </row>
    <row r="1334" spans="1:11" ht="12" hidden="1" customHeight="1">
      <c r="A1334" s="15" t="s">
        <v>51</v>
      </c>
      <c r="B1334" s="15" t="s">
        <v>0</v>
      </c>
      <c r="C1334" s="15" t="s">
        <v>170</v>
      </c>
      <c r="D1334" s="15" t="s">
        <v>168</v>
      </c>
      <c r="E1334" s="16">
        <v>767286</v>
      </c>
      <c r="F1334" s="15" t="s">
        <v>4907</v>
      </c>
      <c r="G1334" s="15" t="s">
        <v>4908</v>
      </c>
      <c r="H1334" s="15" t="s">
        <v>4116</v>
      </c>
      <c r="I1334" s="16">
        <v>33.543818999999999</v>
      </c>
      <c r="J1334" s="16">
        <v>44.409086000000002</v>
      </c>
      <c r="K1334" s="15" t="s">
        <v>1364</v>
      </c>
    </row>
    <row r="1335" spans="1:11" ht="12" hidden="1" customHeight="1">
      <c r="A1335" s="15" t="s">
        <v>51</v>
      </c>
      <c r="B1335" s="15" t="s">
        <v>0</v>
      </c>
      <c r="C1335" s="15" t="s">
        <v>170</v>
      </c>
      <c r="D1335" s="15" t="s">
        <v>168</v>
      </c>
      <c r="E1335" s="16">
        <v>767324</v>
      </c>
      <c r="F1335" s="15" t="s">
        <v>4909</v>
      </c>
      <c r="G1335" s="15" t="s">
        <v>4910</v>
      </c>
      <c r="H1335" s="15" t="s">
        <v>4911</v>
      </c>
      <c r="I1335" s="16">
        <v>33.556469999999997</v>
      </c>
      <c r="J1335" s="16">
        <v>44.409278999999998</v>
      </c>
      <c r="K1335" s="15" t="s">
        <v>1364</v>
      </c>
    </row>
    <row r="1336" spans="1:11" ht="12" hidden="1" customHeight="1">
      <c r="A1336" s="15" t="s">
        <v>51</v>
      </c>
      <c r="B1336" s="15" t="s">
        <v>0</v>
      </c>
      <c r="C1336" s="15" t="s">
        <v>170</v>
      </c>
      <c r="D1336" s="15" t="s">
        <v>168</v>
      </c>
      <c r="E1336" s="16">
        <v>767299</v>
      </c>
      <c r="F1336" s="15" t="s">
        <v>4912</v>
      </c>
      <c r="G1336" s="15" t="s">
        <v>4913</v>
      </c>
      <c r="H1336" s="15" t="s">
        <v>4914</v>
      </c>
      <c r="I1336" s="16">
        <v>33.537717999999998</v>
      </c>
      <c r="J1336" s="16">
        <v>44.401631999999999</v>
      </c>
      <c r="K1336" s="15" t="s">
        <v>1364</v>
      </c>
    </row>
    <row r="1337" spans="1:11" ht="12" hidden="1" customHeight="1">
      <c r="A1337" s="15" t="s">
        <v>51</v>
      </c>
      <c r="B1337" s="15" t="s">
        <v>0</v>
      </c>
      <c r="C1337" s="15" t="s">
        <v>170</v>
      </c>
      <c r="D1337" s="15" t="s">
        <v>168</v>
      </c>
      <c r="E1337" s="16">
        <v>767300</v>
      </c>
      <c r="F1337" s="15" t="s">
        <v>4915</v>
      </c>
      <c r="G1337" s="15" t="s">
        <v>4916</v>
      </c>
      <c r="H1337" s="15" t="s">
        <v>4917</v>
      </c>
      <c r="I1337" s="16">
        <v>33.553922</v>
      </c>
      <c r="J1337" s="16">
        <v>44.420431999999998</v>
      </c>
      <c r="K1337" s="15" t="s">
        <v>1364</v>
      </c>
    </row>
    <row r="1338" spans="1:11" ht="12" hidden="1" customHeight="1">
      <c r="A1338" s="15" t="s">
        <v>51</v>
      </c>
      <c r="B1338" s="15" t="s">
        <v>0</v>
      </c>
      <c r="C1338" s="15" t="s">
        <v>170</v>
      </c>
      <c r="D1338" s="15" t="s">
        <v>168</v>
      </c>
      <c r="E1338" s="16">
        <v>767325</v>
      </c>
      <c r="F1338" s="15" t="s">
        <v>4918</v>
      </c>
      <c r="G1338" s="15" t="s">
        <v>4919</v>
      </c>
      <c r="H1338" s="15" t="s">
        <v>4920</v>
      </c>
      <c r="I1338" s="16">
        <v>33.542973000000003</v>
      </c>
      <c r="J1338" s="16">
        <v>44.394832999999998</v>
      </c>
      <c r="K1338" s="15" t="s">
        <v>1364</v>
      </c>
    </row>
    <row r="1339" spans="1:11" ht="12" hidden="1" customHeight="1">
      <c r="A1339" s="15" t="s">
        <v>51</v>
      </c>
      <c r="B1339" s="15" t="s">
        <v>0</v>
      </c>
      <c r="C1339" s="15" t="s">
        <v>170</v>
      </c>
      <c r="D1339" s="15" t="s">
        <v>168</v>
      </c>
      <c r="E1339" s="16">
        <v>767301</v>
      </c>
      <c r="F1339" s="15" t="s">
        <v>4921</v>
      </c>
      <c r="G1339" s="15" t="s">
        <v>4922</v>
      </c>
      <c r="H1339" s="15" t="s">
        <v>4923</v>
      </c>
      <c r="I1339" s="16">
        <v>33.552263000000004</v>
      </c>
      <c r="J1339" s="16">
        <v>44.399135999999999</v>
      </c>
      <c r="K1339" s="15" t="s">
        <v>1364</v>
      </c>
    </row>
    <row r="1340" spans="1:11" ht="12" hidden="1" customHeight="1">
      <c r="A1340" s="15" t="s">
        <v>51</v>
      </c>
      <c r="B1340" s="15" t="s">
        <v>0</v>
      </c>
      <c r="C1340" s="15" t="s">
        <v>170</v>
      </c>
      <c r="D1340" s="15" t="s">
        <v>168</v>
      </c>
      <c r="E1340" s="16">
        <v>767287</v>
      </c>
      <c r="F1340" s="15" t="s">
        <v>4924</v>
      </c>
      <c r="G1340" s="15" t="s">
        <v>4925</v>
      </c>
      <c r="H1340" s="15" t="s">
        <v>4926</v>
      </c>
      <c r="I1340" s="16">
        <v>33.550432000000001</v>
      </c>
      <c r="J1340" s="16">
        <v>44.390101000000001</v>
      </c>
      <c r="K1340" s="15" t="s">
        <v>1364</v>
      </c>
    </row>
    <row r="1341" spans="1:11" ht="12" hidden="1" customHeight="1">
      <c r="A1341" s="15" t="s">
        <v>51</v>
      </c>
      <c r="B1341" s="15" t="s">
        <v>0</v>
      </c>
      <c r="C1341" s="15" t="s">
        <v>170</v>
      </c>
      <c r="D1341" s="15" t="s">
        <v>168</v>
      </c>
      <c r="E1341" s="16">
        <v>767206</v>
      </c>
      <c r="F1341" s="15" t="s">
        <v>4927</v>
      </c>
      <c r="G1341" s="15" t="s">
        <v>4928</v>
      </c>
      <c r="H1341" s="15" t="s">
        <v>4116</v>
      </c>
      <c r="I1341" s="16">
        <v>33.540666000000002</v>
      </c>
      <c r="J1341" s="16">
        <v>44.415291000000003</v>
      </c>
      <c r="K1341" s="15" t="s">
        <v>1364</v>
      </c>
    </row>
    <row r="1342" spans="1:11" ht="12" hidden="1" customHeight="1">
      <c r="A1342" s="15" t="s">
        <v>51</v>
      </c>
      <c r="B1342" s="15" t="s">
        <v>0</v>
      </c>
      <c r="C1342" s="15" t="s">
        <v>170</v>
      </c>
      <c r="D1342" s="15" t="s">
        <v>168</v>
      </c>
      <c r="E1342" s="16">
        <v>767258</v>
      </c>
      <c r="F1342" s="15" t="s">
        <v>4929</v>
      </c>
      <c r="G1342" s="15" t="s">
        <v>4930</v>
      </c>
      <c r="H1342" s="15" t="s">
        <v>4931</v>
      </c>
      <c r="I1342" s="16">
        <v>33.537764000000003</v>
      </c>
      <c r="J1342" s="16">
        <v>44.408856999999998</v>
      </c>
      <c r="K1342" s="15" t="s">
        <v>1364</v>
      </c>
    </row>
    <row r="1343" spans="1:11" ht="12" hidden="1" customHeight="1">
      <c r="A1343" s="15" t="s">
        <v>51</v>
      </c>
      <c r="B1343" s="15" t="s">
        <v>0</v>
      </c>
      <c r="C1343" s="15" t="s">
        <v>170</v>
      </c>
      <c r="D1343" s="15" t="s">
        <v>168</v>
      </c>
      <c r="E1343" s="16">
        <v>767253</v>
      </c>
      <c r="F1343" s="15" t="s">
        <v>4932</v>
      </c>
      <c r="G1343" s="15" t="s">
        <v>4933</v>
      </c>
      <c r="H1343" s="15" t="s">
        <v>4934</v>
      </c>
      <c r="I1343" s="16">
        <v>33.546559000000002</v>
      </c>
      <c r="J1343" s="16">
        <v>44.435499999999998</v>
      </c>
      <c r="K1343" s="15" t="s">
        <v>1364</v>
      </c>
    </row>
    <row r="1344" spans="1:11" ht="12" hidden="1" customHeight="1">
      <c r="A1344" s="15" t="s">
        <v>51</v>
      </c>
      <c r="B1344" s="15" t="s">
        <v>0</v>
      </c>
      <c r="C1344" s="15" t="s">
        <v>170</v>
      </c>
      <c r="D1344" s="15" t="s">
        <v>168</v>
      </c>
      <c r="E1344" s="16">
        <v>767259</v>
      </c>
      <c r="F1344" s="15" t="s">
        <v>4935</v>
      </c>
      <c r="G1344" s="15" t="s">
        <v>4936</v>
      </c>
      <c r="H1344" s="15" t="s">
        <v>4116</v>
      </c>
      <c r="I1344" s="16">
        <v>33.553770999999998</v>
      </c>
      <c r="J1344" s="16">
        <v>44.437724000000003</v>
      </c>
      <c r="K1344" s="15" t="s">
        <v>1364</v>
      </c>
    </row>
    <row r="1345" spans="1:11" ht="12" hidden="1" customHeight="1">
      <c r="A1345" s="15" t="s">
        <v>51</v>
      </c>
      <c r="B1345" s="15" t="s">
        <v>0</v>
      </c>
      <c r="C1345" s="15" t="s">
        <v>170</v>
      </c>
      <c r="D1345" s="15" t="s">
        <v>168</v>
      </c>
      <c r="E1345" s="16">
        <v>767208</v>
      </c>
      <c r="F1345" s="15" t="s">
        <v>4937</v>
      </c>
      <c r="G1345" s="15" t="s">
        <v>4938</v>
      </c>
      <c r="H1345" s="15" t="s">
        <v>4116</v>
      </c>
      <c r="I1345" s="16">
        <v>33.545501999999999</v>
      </c>
      <c r="J1345" s="16">
        <v>44.423521999999998</v>
      </c>
      <c r="K1345" s="15" t="s">
        <v>1364</v>
      </c>
    </row>
    <row r="1346" spans="1:11" ht="12" hidden="1" customHeight="1">
      <c r="A1346" s="15" t="s">
        <v>51</v>
      </c>
      <c r="B1346" s="15" t="s">
        <v>0</v>
      </c>
      <c r="C1346" s="15" t="s">
        <v>170</v>
      </c>
      <c r="D1346" s="15" t="s">
        <v>168</v>
      </c>
      <c r="E1346" s="16">
        <v>767209</v>
      </c>
      <c r="F1346" s="15" t="s">
        <v>4939</v>
      </c>
      <c r="G1346" s="15" t="s">
        <v>4940</v>
      </c>
      <c r="H1346" s="15" t="s">
        <v>4116</v>
      </c>
      <c r="I1346" s="16">
        <v>33.558005999999999</v>
      </c>
      <c r="J1346" s="16">
        <v>44.425358000000003</v>
      </c>
      <c r="K1346" s="15" t="s">
        <v>1364</v>
      </c>
    </row>
    <row r="1347" spans="1:11" ht="12" hidden="1" customHeight="1">
      <c r="A1347" s="15" t="s">
        <v>51</v>
      </c>
      <c r="B1347" s="15" t="s">
        <v>0</v>
      </c>
      <c r="C1347" s="15" t="s">
        <v>170</v>
      </c>
      <c r="D1347" s="15" t="s">
        <v>168</v>
      </c>
      <c r="E1347" s="16">
        <v>767493</v>
      </c>
      <c r="F1347" s="15" t="s">
        <v>4941</v>
      </c>
      <c r="G1347" s="15" t="s">
        <v>4942</v>
      </c>
      <c r="H1347" s="15" t="s">
        <v>4943</v>
      </c>
      <c r="I1347" s="16">
        <v>33.383125999999997</v>
      </c>
      <c r="J1347" s="16">
        <v>44.375667</v>
      </c>
      <c r="K1347" s="15" t="s">
        <v>1364</v>
      </c>
    </row>
    <row r="1348" spans="1:11" ht="12" hidden="1" customHeight="1">
      <c r="A1348" s="15" t="s">
        <v>51</v>
      </c>
      <c r="B1348" s="15" t="s">
        <v>0</v>
      </c>
      <c r="C1348" s="15" t="s">
        <v>170</v>
      </c>
      <c r="D1348" s="15" t="s">
        <v>168</v>
      </c>
      <c r="E1348" s="16">
        <v>767494</v>
      </c>
      <c r="F1348" s="15" t="s">
        <v>4944</v>
      </c>
      <c r="G1348" s="15" t="s">
        <v>4945</v>
      </c>
      <c r="H1348" s="15" t="s">
        <v>4946</v>
      </c>
      <c r="I1348" s="16">
        <v>33.381245</v>
      </c>
      <c r="J1348" s="16">
        <v>44.375458999999999</v>
      </c>
      <c r="K1348" s="15" t="s">
        <v>1364</v>
      </c>
    </row>
    <row r="1349" spans="1:11" ht="12" hidden="1" customHeight="1">
      <c r="A1349" s="15" t="s">
        <v>51</v>
      </c>
      <c r="B1349" s="15" t="s">
        <v>0</v>
      </c>
      <c r="C1349" s="15" t="s">
        <v>170</v>
      </c>
      <c r="D1349" s="15" t="s">
        <v>168</v>
      </c>
      <c r="E1349" s="16">
        <v>767488</v>
      </c>
      <c r="F1349" s="15" t="s">
        <v>4947</v>
      </c>
      <c r="G1349" s="15" t="s">
        <v>4948</v>
      </c>
      <c r="H1349" s="15" t="s">
        <v>4949</v>
      </c>
      <c r="I1349" s="16">
        <v>33.383159999999997</v>
      </c>
      <c r="J1349" s="16">
        <v>44.395904000000002</v>
      </c>
      <c r="K1349" s="15" t="s">
        <v>1364</v>
      </c>
    </row>
    <row r="1350" spans="1:11" ht="12" hidden="1" customHeight="1">
      <c r="A1350" s="15" t="s">
        <v>51</v>
      </c>
      <c r="B1350" s="15" t="s">
        <v>0</v>
      </c>
      <c r="C1350" s="15" t="s">
        <v>170</v>
      </c>
      <c r="D1350" s="15" t="s">
        <v>168</v>
      </c>
      <c r="E1350" s="16">
        <v>767489</v>
      </c>
      <c r="F1350" s="15" t="s">
        <v>4950</v>
      </c>
      <c r="G1350" s="15" t="s">
        <v>4951</v>
      </c>
      <c r="H1350" s="15" t="s">
        <v>4952</v>
      </c>
      <c r="I1350" s="16">
        <v>33.383159999999997</v>
      </c>
      <c r="J1350" s="16">
        <v>44.395901000000002</v>
      </c>
      <c r="K1350" s="15" t="s">
        <v>1364</v>
      </c>
    </row>
    <row r="1351" spans="1:11" ht="12" hidden="1" customHeight="1">
      <c r="A1351" s="15" t="s">
        <v>51</v>
      </c>
      <c r="B1351" s="15" t="s">
        <v>0</v>
      </c>
      <c r="C1351" s="15" t="s">
        <v>170</v>
      </c>
      <c r="D1351" s="15" t="s">
        <v>168</v>
      </c>
      <c r="E1351" s="16">
        <v>767581</v>
      </c>
      <c r="F1351" s="15" t="s">
        <v>995</v>
      </c>
      <c r="G1351" s="15" t="s">
        <v>441</v>
      </c>
      <c r="H1351" s="15" t="s">
        <v>4953</v>
      </c>
      <c r="I1351" s="16">
        <v>33.393720999999999</v>
      </c>
      <c r="J1351" s="16">
        <v>44.343156</v>
      </c>
      <c r="K1351" s="15" t="s">
        <v>1364</v>
      </c>
    </row>
    <row r="1352" spans="1:11" ht="12" hidden="1" customHeight="1">
      <c r="A1352" s="15" t="s">
        <v>51</v>
      </c>
      <c r="B1352" s="15" t="s">
        <v>0</v>
      </c>
      <c r="C1352" s="15" t="s">
        <v>170</v>
      </c>
      <c r="D1352" s="15" t="s">
        <v>168</v>
      </c>
      <c r="E1352" s="16">
        <v>767357</v>
      </c>
      <c r="F1352" s="15" t="s">
        <v>4954</v>
      </c>
      <c r="G1352" s="15" t="s">
        <v>4955</v>
      </c>
      <c r="H1352" s="15" t="s">
        <v>4956</v>
      </c>
      <c r="I1352" s="16">
        <v>33.419199999999996</v>
      </c>
      <c r="J1352" s="16">
        <v>44.421844999999998</v>
      </c>
      <c r="K1352" s="15" t="s">
        <v>1364</v>
      </c>
    </row>
    <row r="1353" spans="1:11" ht="12" hidden="1" customHeight="1">
      <c r="A1353" s="15" t="s">
        <v>51</v>
      </c>
      <c r="B1353" s="15" t="s">
        <v>0</v>
      </c>
      <c r="C1353" s="15" t="s">
        <v>170</v>
      </c>
      <c r="D1353" s="15" t="s">
        <v>168</v>
      </c>
      <c r="E1353" s="16">
        <v>767456</v>
      </c>
      <c r="F1353" s="15" t="s">
        <v>4957</v>
      </c>
      <c r="G1353" s="15" t="s">
        <v>4958</v>
      </c>
      <c r="H1353" s="15" t="s">
        <v>4959</v>
      </c>
      <c r="I1353" s="16">
        <v>33.410302999999999</v>
      </c>
      <c r="J1353" s="16">
        <v>44.40746</v>
      </c>
      <c r="K1353" s="15" t="s">
        <v>1364</v>
      </c>
    </row>
    <row r="1354" spans="1:11" ht="12" hidden="1" customHeight="1">
      <c r="A1354" s="15" t="s">
        <v>51</v>
      </c>
      <c r="B1354" s="15" t="s">
        <v>0</v>
      </c>
      <c r="C1354" s="15" t="s">
        <v>170</v>
      </c>
      <c r="D1354" s="15" t="s">
        <v>168</v>
      </c>
      <c r="E1354" s="16">
        <v>767467</v>
      </c>
      <c r="F1354" s="15" t="s">
        <v>4960</v>
      </c>
      <c r="G1354" s="15" t="s">
        <v>4961</v>
      </c>
      <c r="H1354" s="15" t="s">
        <v>4962</v>
      </c>
      <c r="I1354" s="16">
        <v>33.421773999999999</v>
      </c>
      <c r="J1354" s="16">
        <v>44.409075999999999</v>
      </c>
      <c r="K1354" s="15" t="s">
        <v>1364</v>
      </c>
    </row>
    <row r="1355" spans="1:11" ht="12" hidden="1" customHeight="1">
      <c r="A1355" s="15" t="s">
        <v>51</v>
      </c>
      <c r="B1355" s="15" t="s">
        <v>0</v>
      </c>
      <c r="C1355" s="15" t="s">
        <v>170</v>
      </c>
      <c r="D1355" s="15" t="s">
        <v>168</v>
      </c>
      <c r="E1355" s="16">
        <v>767210</v>
      </c>
      <c r="F1355" s="15" t="s">
        <v>4963</v>
      </c>
      <c r="G1355" s="15" t="s">
        <v>4964</v>
      </c>
      <c r="H1355" s="15" t="s">
        <v>4965</v>
      </c>
      <c r="I1355" s="16">
        <v>33.425139999999999</v>
      </c>
      <c r="J1355" s="16">
        <v>44.389513000000001</v>
      </c>
      <c r="K1355" s="15" t="s">
        <v>1364</v>
      </c>
    </row>
    <row r="1356" spans="1:11" ht="12" hidden="1" customHeight="1">
      <c r="A1356" s="15" t="s">
        <v>51</v>
      </c>
      <c r="B1356" s="15" t="s">
        <v>0</v>
      </c>
      <c r="C1356" s="15" t="s">
        <v>170</v>
      </c>
      <c r="D1356" s="15" t="s">
        <v>168</v>
      </c>
      <c r="E1356" s="16">
        <v>710700</v>
      </c>
      <c r="F1356" s="15" t="s">
        <v>996</v>
      </c>
      <c r="G1356" s="15" t="s">
        <v>442</v>
      </c>
      <c r="H1356" s="15" t="s">
        <v>4966</v>
      </c>
      <c r="I1356" s="16">
        <v>33.409999999999997</v>
      </c>
      <c r="J1356" s="16">
        <v>44.4</v>
      </c>
      <c r="K1356" s="15" t="s">
        <v>1364</v>
      </c>
    </row>
    <row r="1357" spans="1:11" ht="12" hidden="1" customHeight="1">
      <c r="A1357" s="15" t="s">
        <v>51</v>
      </c>
      <c r="B1357" s="15" t="s">
        <v>0</v>
      </c>
      <c r="C1357" s="15" t="s">
        <v>170</v>
      </c>
      <c r="D1357" s="15" t="s">
        <v>168</v>
      </c>
      <c r="E1357" s="16">
        <v>767492</v>
      </c>
      <c r="F1357" s="15" t="s">
        <v>4967</v>
      </c>
      <c r="G1357" s="15" t="s">
        <v>4968</v>
      </c>
      <c r="H1357" s="15" t="s">
        <v>4969</v>
      </c>
      <c r="I1357" s="16">
        <v>33.377115000000003</v>
      </c>
      <c r="J1357" s="16">
        <v>44.369684999999997</v>
      </c>
      <c r="K1357" s="15" t="s">
        <v>1364</v>
      </c>
    </row>
    <row r="1358" spans="1:11" ht="12" hidden="1" customHeight="1">
      <c r="A1358" s="15" t="s">
        <v>51</v>
      </c>
      <c r="B1358" s="15" t="s">
        <v>0</v>
      </c>
      <c r="C1358" s="15" t="s">
        <v>170</v>
      </c>
      <c r="D1358" s="15" t="s">
        <v>168</v>
      </c>
      <c r="E1358" s="16">
        <v>767491</v>
      </c>
      <c r="F1358" s="15" t="s">
        <v>997</v>
      </c>
      <c r="G1358" s="15" t="s">
        <v>443</v>
      </c>
      <c r="H1358" s="15" t="s">
        <v>4970</v>
      </c>
      <c r="I1358" s="16">
        <v>33.379632999999998</v>
      </c>
      <c r="J1358" s="16">
        <v>44.369464000000001</v>
      </c>
      <c r="K1358" s="15" t="s">
        <v>1364</v>
      </c>
    </row>
    <row r="1359" spans="1:11" ht="12" hidden="1" customHeight="1">
      <c r="A1359" s="15" t="s">
        <v>51</v>
      </c>
      <c r="B1359" s="15" t="s">
        <v>0</v>
      </c>
      <c r="C1359" s="15" t="s">
        <v>170</v>
      </c>
      <c r="D1359" s="15" t="s">
        <v>168</v>
      </c>
      <c r="E1359" s="16">
        <v>767476</v>
      </c>
      <c r="F1359" s="15" t="s">
        <v>4971</v>
      </c>
      <c r="G1359" s="15" t="s">
        <v>4972</v>
      </c>
      <c r="H1359" s="15" t="s">
        <v>4973</v>
      </c>
      <c r="I1359" s="16">
        <v>33.377115000000003</v>
      </c>
      <c r="J1359" s="16">
        <v>44.364263000000001</v>
      </c>
      <c r="K1359" s="15" t="s">
        <v>1364</v>
      </c>
    </row>
    <row r="1360" spans="1:11" ht="12" hidden="1" customHeight="1">
      <c r="A1360" s="15" t="s">
        <v>51</v>
      </c>
      <c r="B1360" s="15" t="s">
        <v>0</v>
      </c>
      <c r="C1360" s="15" t="s">
        <v>170</v>
      </c>
      <c r="D1360" s="15" t="s">
        <v>168</v>
      </c>
      <c r="E1360" s="16">
        <v>767572</v>
      </c>
      <c r="F1360" s="15" t="s">
        <v>4974</v>
      </c>
      <c r="G1360" s="15" t="s">
        <v>4975</v>
      </c>
      <c r="H1360" s="15" t="s">
        <v>4976</v>
      </c>
      <c r="I1360" s="16">
        <v>33.365288</v>
      </c>
      <c r="J1360" s="16">
        <v>44.382444999999997</v>
      </c>
      <c r="K1360" s="15" t="s">
        <v>1364</v>
      </c>
    </row>
    <row r="1361" spans="1:11" ht="12" hidden="1" customHeight="1">
      <c r="A1361" s="15" t="s">
        <v>51</v>
      </c>
      <c r="B1361" s="15" t="s">
        <v>0</v>
      </c>
      <c r="C1361" s="15" t="s">
        <v>170</v>
      </c>
      <c r="D1361" s="15" t="s">
        <v>168</v>
      </c>
      <c r="E1361" s="16">
        <v>767495</v>
      </c>
      <c r="F1361" s="15" t="s">
        <v>4977</v>
      </c>
      <c r="G1361" s="15" t="s">
        <v>4978</v>
      </c>
      <c r="H1361" s="15" t="s">
        <v>4979</v>
      </c>
      <c r="I1361" s="16">
        <v>33.364156000000001</v>
      </c>
      <c r="J1361" s="16">
        <v>44.382755000000003</v>
      </c>
      <c r="K1361" s="15" t="s">
        <v>1364</v>
      </c>
    </row>
    <row r="1362" spans="1:11" ht="12" hidden="1" customHeight="1">
      <c r="A1362" s="15" t="s">
        <v>51</v>
      </c>
      <c r="B1362" s="15" t="s">
        <v>0</v>
      </c>
      <c r="C1362" s="15" t="s">
        <v>170</v>
      </c>
      <c r="D1362" s="15" t="s">
        <v>168</v>
      </c>
      <c r="E1362" s="16">
        <v>710717</v>
      </c>
      <c r="F1362" s="15" t="s">
        <v>4980</v>
      </c>
      <c r="G1362" s="15" t="s">
        <v>4981</v>
      </c>
      <c r="H1362" s="15" t="s">
        <v>4982</v>
      </c>
      <c r="I1362" s="16">
        <v>33.58</v>
      </c>
      <c r="J1362" s="16">
        <v>44.33</v>
      </c>
      <c r="K1362" s="15" t="s">
        <v>1364</v>
      </c>
    </row>
    <row r="1363" spans="1:11" ht="12" hidden="1" customHeight="1">
      <c r="A1363" s="15" t="s">
        <v>51</v>
      </c>
      <c r="B1363" s="15" t="s">
        <v>0</v>
      </c>
      <c r="C1363" s="15" t="s">
        <v>170</v>
      </c>
      <c r="D1363" s="15" t="s">
        <v>168</v>
      </c>
      <c r="E1363" s="16">
        <v>767120</v>
      </c>
      <c r="F1363" s="15" t="s">
        <v>998</v>
      </c>
      <c r="G1363" s="15" t="s">
        <v>444</v>
      </c>
      <c r="H1363" s="15" t="s">
        <v>4983</v>
      </c>
      <c r="I1363" s="16">
        <v>33.457500000000003</v>
      </c>
      <c r="J1363" s="16">
        <v>44.351944439999997</v>
      </c>
      <c r="K1363" s="15" t="s">
        <v>1364</v>
      </c>
    </row>
    <row r="1364" spans="1:11" ht="12" hidden="1" customHeight="1">
      <c r="A1364" s="15" t="s">
        <v>51</v>
      </c>
      <c r="B1364" s="15" t="s">
        <v>0</v>
      </c>
      <c r="C1364" s="15" t="s">
        <v>170</v>
      </c>
      <c r="D1364" s="15" t="s">
        <v>168</v>
      </c>
      <c r="E1364" s="16">
        <v>710758</v>
      </c>
      <c r="F1364" s="15" t="s">
        <v>4984</v>
      </c>
      <c r="G1364" s="15" t="s">
        <v>4985</v>
      </c>
      <c r="H1364" s="15" t="s">
        <v>4116</v>
      </c>
      <c r="I1364" s="16">
        <v>33.549999999999997</v>
      </c>
      <c r="J1364" s="16">
        <v>44.4</v>
      </c>
      <c r="K1364" s="15" t="s">
        <v>1364</v>
      </c>
    </row>
    <row r="1365" spans="1:11" ht="12" hidden="1" customHeight="1">
      <c r="A1365" s="15" t="s">
        <v>51</v>
      </c>
      <c r="B1365" s="15" t="s">
        <v>0</v>
      </c>
      <c r="C1365" s="15" t="s">
        <v>170</v>
      </c>
      <c r="D1365" s="15" t="s">
        <v>168</v>
      </c>
      <c r="E1365" s="16">
        <v>767332</v>
      </c>
      <c r="F1365" s="15" t="s">
        <v>4986</v>
      </c>
      <c r="G1365" s="15" t="s">
        <v>4987</v>
      </c>
      <c r="H1365" s="15" t="s">
        <v>4988</v>
      </c>
      <c r="I1365" s="16">
        <v>33.398000000000003</v>
      </c>
      <c r="J1365" s="16">
        <v>44.359000000000002</v>
      </c>
      <c r="K1365" s="15" t="s">
        <v>1364</v>
      </c>
    </row>
    <row r="1366" spans="1:11" ht="12" hidden="1" customHeight="1">
      <c r="A1366" s="15" t="s">
        <v>51</v>
      </c>
      <c r="B1366" s="15" t="s">
        <v>0</v>
      </c>
      <c r="C1366" s="15" t="s">
        <v>170</v>
      </c>
      <c r="D1366" s="15" t="s">
        <v>168</v>
      </c>
      <c r="E1366" s="16">
        <v>767249</v>
      </c>
      <c r="F1366" s="15" t="s">
        <v>999</v>
      </c>
      <c r="G1366" s="15" t="s">
        <v>445</v>
      </c>
      <c r="H1366" s="15" t="s">
        <v>4989</v>
      </c>
      <c r="I1366" s="16">
        <v>33.549655000000001</v>
      </c>
      <c r="J1366" s="16">
        <v>44.408999999999999</v>
      </c>
      <c r="K1366" s="15" t="s">
        <v>1364</v>
      </c>
    </row>
    <row r="1367" spans="1:11" ht="12" hidden="1" customHeight="1">
      <c r="A1367" s="15" t="s">
        <v>51</v>
      </c>
      <c r="B1367" s="15" t="s">
        <v>0</v>
      </c>
      <c r="C1367" s="15" t="s">
        <v>170</v>
      </c>
      <c r="D1367" s="15" t="s">
        <v>168</v>
      </c>
      <c r="E1367" s="16">
        <v>767238</v>
      </c>
      <c r="F1367" s="15" t="s">
        <v>4990</v>
      </c>
      <c r="G1367" s="15" t="s">
        <v>4991</v>
      </c>
      <c r="H1367" s="15" t="s">
        <v>4992</v>
      </c>
      <c r="I1367" s="16">
        <v>33.554777999999999</v>
      </c>
      <c r="J1367" s="16">
        <v>44.427126999999999</v>
      </c>
      <c r="K1367" s="15" t="s">
        <v>1364</v>
      </c>
    </row>
    <row r="1368" spans="1:11" ht="12" hidden="1" customHeight="1">
      <c r="A1368" s="15" t="s">
        <v>51</v>
      </c>
      <c r="B1368" s="15" t="s">
        <v>0</v>
      </c>
      <c r="C1368" s="15" t="s">
        <v>170</v>
      </c>
      <c r="D1368" s="15" t="s">
        <v>168</v>
      </c>
      <c r="E1368" s="16">
        <v>767237</v>
      </c>
      <c r="F1368" s="15" t="s">
        <v>4993</v>
      </c>
      <c r="G1368" s="15" t="s">
        <v>4994</v>
      </c>
      <c r="H1368" s="15" t="s">
        <v>4116</v>
      </c>
      <c r="I1368" s="16">
        <v>33.560065000000002</v>
      </c>
      <c r="J1368" s="16">
        <v>44.433698999999997</v>
      </c>
      <c r="K1368" s="15" t="s">
        <v>1364</v>
      </c>
    </row>
    <row r="1369" spans="1:11" ht="12" hidden="1" customHeight="1">
      <c r="A1369" s="15" t="s">
        <v>51</v>
      </c>
      <c r="B1369" s="15" t="s">
        <v>0</v>
      </c>
      <c r="C1369" s="15" t="s">
        <v>170</v>
      </c>
      <c r="D1369" s="15" t="s">
        <v>168</v>
      </c>
      <c r="E1369" s="16">
        <v>767339</v>
      </c>
      <c r="F1369" s="15" t="s">
        <v>4995</v>
      </c>
      <c r="G1369" s="15" t="s">
        <v>4996</v>
      </c>
      <c r="H1369" s="15" t="s">
        <v>4997</v>
      </c>
      <c r="I1369" s="16">
        <v>33.424956999999999</v>
      </c>
      <c r="J1369" s="16">
        <v>44.350529000000002</v>
      </c>
      <c r="K1369" s="15" t="s">
        <v>1364</v>
      </c>
    </row>
    <row r="1370" spans="1:11" ht="12" hidden="1" customHeight="1">
      <c r="A1370" s="15" t="s">
        <v>51</v>
      </c>
      <c r="B1370" s="15" t="s">
        <v>0</v>
      </c>
      <c r="C1370" s="15" t="s">
        <v>170</v>
      </c>
      <c r="D1370" s="15" t="s">
        <v>168</v>
      </c>
      <c r="E1370" s="16">
        <v>700306</v>
      </c>
      <c r="F1370" s="15" t="s">
        <v>1000</v>
      </c>
      <c r="G1370" s="15" t="s">
        <v>446</v>
      </c>
      <c r="H1370" s="15" t="s">
        <v>4998</v>
      </c>
      <c r="I1370" s="16">
        <v>33.380000000000003</v>
      </c>
      <c r="J1370" s="16">
        <v>44.39</v>
      </c>
      <c r="K1370" s="15" t="s">
        <v>1364</v>
      </c>
    </row>
    <row r="1371" spans="1:11" ht="12" hidden="1" customHeight="1">
      <c r="A1371" s="15" t="s">
        <v>51</v>
      </c>
      <c r="B1371" s="15" t="s">
        <v>0</v>
      </c>
      <c r="C1371" s="15" t="s">
        <v>170</v>
      </c>
      <c r="D1371" s="15" t="s">
        <v>168</v>
      </c>
      <c r="E1371" s="16">
        <v>767520</v>
      </c>
      <c r="F1371" s="15" t="s">
        <v>4999</v>
      </c>
      <c r="G1371" s="15" t="s">
        <v>5000</v>
      </c>
      <c r="H1371" s="15" t="s">
        <v>5001</v>
      </c>
      <c r="I1371" s="16">
        <v>33.438583000000001</v>
      </c>
      <c r="J1371" s="16">
        <v>44.439422999999998</v>
      </c>
      <c r="K1371" s="15" t="s">
        <v>1364</v>
      </c>
    </row>
    <row r="1372" spans="1:11" ht="12" hidden="1" customHeight="1">
      <c r="A1372" s="15" t="s">
        <v>51</v>
      </c>
      <c r="B1372" s="15" t="s">
        <v>0</v>
      </c>
      <c r="C1372" s="15" t="s">
        <v>170</v>
      </c>
      <c r="D1372" s="15" t="s">
        <v>168</v>
      </c>
      <c r="E1372" s="16">
        <v>700309</v>
      </c>
      <c r="F1372" s="15" t="s">
        <v>1001</v>
      </c>
      <c r="G1372" s="15" t="s">
        <v>447</v>
      </c>
      <c r="H1372" s="15" t="s">
        <v>5002</v>
      </c>
      <c r="I1372" s="16">
        <v>33.4</v>
      </c>
      <c r="J1372" s="16">
        <v>44.36</v>
      </c>
      <c r="K1372" s="15" t="s">
        <v>1364</v>
      </c>
    </row>
    <row r="1373" spans="1:11" ht="12" hidden="1" customHeight="1">
      <c r="A1373" s="15" t="s">
        <v>51</v>
      </c>
      <c r="B1373" s="15" t="s">
        <v>0</v>
      </c>
      <c r="C1373" s="15" t="s">
        <v>170</v>
      </c>
      <c r="D1373" s="15" t="s">
        <v>168</v>
      </c>
      <c r="E1373" s="16">
        <v>767490</v>
      </c>
      <c r="F1373" s="15" t="s">
        <v>5003</v>
      </c>
      <c r="G1373" s="15" t="s">
        <v>5004</v>
      </c>
      <c r="H1373" s="15" t="s">
        <v>5005</v>
      </c>
      <c r="I1373" s="16">
        <v>33.405403</v>
      </c>
      <c r="J1373" s="16">
        <v>44.365547999999997</v>
      </c>
      <c r="K1373" s="15" t="s">
        <v>1364</v>
      </c>
    </row>
    <row r="1374" spans="1:11" ht="12" hidden="1" customHeight="1">
      <c r="A1374" s="15" t="s">
        <v>51</v>
      </c>
      <c r="B1374" s="15" t="s">
        <v>0</v>
      </c>
      <c r="C1374" s="15" t="s">
        <v>170</v>
      </c>
      <c r="D1374" s="15" t="s">
        <v>168</v>
      </c>
      <c r="E1374" s="16">
        <v>767310</v>
      </c>
      <c r="F1374" s="15" t="s">
        <v>5006</v>
      </c>
      <c r="G1374" s="15" t="s">
        <v>5007</v>
      </c>
      <c r="H1374" s="15" t="s">
        <v>5008</v>
      </c>
      <c r="I1374" s="16">
        <v>33.405405000000002</v>
      </c>
      <c r="J1374" s="16">
        <v>44.365558999999998</v>
      </c>
      <c r="K1374" s="15" t="s">
        <v>1364</v>
      </c>
    </row>
    <row r="1375" spans="1:11" ht="12" hidden="1" customHeight="1">
      <c r="A1375" s="15" t="s">
        <v>51</v>
      </c>
      <c r="B1375" s="15" t="s">
        <v>0</v>
      </c>
      <c r="C1375" s="15" t="s">
        <v>170</v>
      </c>
      <c r="D1375" s="15" t="s">
        <v>168</v>
      </c>
      <c r="E1375" s="16">
        <v>700307</v>
      </c>
      <c r="F1375" s="15" t="s">
        <v>1002</v>
      </c>
      <c r="G1375" s="15" t="s">
        <v>448</v>
      </c>
      <c r="H1375" s="15" t="s">
        <v>5009</v>
      </c>
      <c r="I1375" s="16">
        <v>33.36</v>
      </c>
      <c r="J1375" s="16">
        <v>44.39</v>
      </c>
      <c r="K1375" s="15" t="s">
        <v>1364</v>
      </c>
    </row>
    <row r="1376" spans="1:11" ht="12" hidden="1" customHeight="1">
      <c r="A1376" s="15" t="s">
        <v>51</v>
      </c>
      <c r="B1376" s="15" t="s">
        <v>0</v>
      </c>
      <c r="C1376" s="15" t="s">
        <v>173</v>
      </c>
      <c r="D1376" s="15" t="s">
        <v>171</v>
      </c>
      <c r="E1376" s="16">
        <v>710754</v>
      </c>
      <c r="F1376" s="15" t="s">
        <v>5010</v>
      </c>
      <c r="G1376" s="15" t="s">
        <v>676</v>
      </c>
      <c r="H1376" s="15" t="s">
        <v>3623</v>
      </c>
      <c r="I1376" s="16">
        <v>33.340000000000003</v>
      </c>
      <c r="J1376" s="16">
        <v>44.34</v>
      </c>
      <c r="K1376" s="15" t="s">
        <v>1364</v>
      </c>
    </row>
    <row r="1377" spans="1:11" ht="12" hidden="1" customHeight="1">
      <c r="A1377" s="15" t="s">
        <v>51</v>
      </c>
      <c r="B1377" s="15" t="s">
        <v>0</v>
      </c>
      <c r="C1377" s="15" t="s">
        <v>173</v>
      </c>
      <c r="D1377" s="15" t="s">
        <v>171</v>
      </c>
      <c r="E1377" s="16">
        <v>767134</v>
      </c>
      <c r="F1377" s="15" t="s">
        <v>5011</v>
      </c>
      <c r="G1377" s="15" t="s">
        <v>5012</v>
      </c>
      <c r="H1377" s="15" t="s">
        <v>5013</v>
      </c>
      <c r="I1377" s="16">
        <v>33.491213999999999</v>
      </c>
      <c r="J1377" s="16">
        <v>44.272029000000003</v>
      </c>
      <c r="K1377" s="15" t="s">
        <v>1364</v>
      </c>
    </row>
    <row r="1378" spans="1:11" ht="12" hidden="1" customHeight="1">
      <c r="A1378" s="15" t="s">
        <v>51</v>
      </c>
      <c r="B1378" s="15" t="s">
        <v>0</v>
      </c>
      <c r="C1378" s="15" t="s">
        <v>173</v>
      </c>
      <c r="D1378" s="15" t="s">
        <v>171</v>
      </c>
      <c r="E1378" s="16">
        <v>767053</v>
      </c>
      <c r="F1378" s="15" t="s">
        <v>5014</v>
      </c>
      <c r="G1378" s="15" t="s">
        <v>5015</v>
      </c>
      <c r="H1378" s="15" t="s">
        <v>5016</v>
      </c>
      <c r="I1378" s="16">
        <v>33.402222219999999</v>
      </c>
      <c r="J1378" s="16">
        <v>44.308333330000004</v>
      </c>
      <c r="K1378" s="15" t="s">
        <v>1364</v>
      </c>
    </row>
    <row r="1379" spans="1:11" ht="12" hidden="1" customHeight="1">
      <c r="A1379" s="15" t="s">
        <v>51</v>
      </c>
      <c r="B1379" s="15" t="s">
        <v>0</v>
      </c>
      <c r="C1379" s="15" t="s">
        <v>173</v>
      </c>
      <c r="D1379" s="15" t="s">
        <v>171</v>
      </c>
      <c r="E1379" s="16">
        <v>767012</v>
      </c>
      <c r="F1379" s="15" t="s">
        <v>5017</v>
      </c>
      <c r="G1379" s="15" t="s">
        <v>5018</v>
      </c>
      <c r="H1379" s="15" t="s">
        <v>5019</v>
      </c>
      <c r="I1379" s="16">
        <v>33.498055559999997</v>
      </c>
      <c r="J1379" s="16">
        <v>44.256111109999999</v>
      </c>
      <c r="K1379" s="15" t="s">
        <v>1364</v>
      </c>
    </row>
    <row r="1380" spans="1:11" ht="12" hidden="1" customHeight="1">
      <c r="A1380" s="15" t="s">
        <v>51</v>
      </c>
      <c r="B1380" s="15" t="s">
        <v>0</v>
      </c>
      <c r="C1380" s="15" t="s">
        <v>173</v>
      </c>
      <c r="D1380" s="15" t="s">
        <v>171</v>
      </c>
      <c r="E1380" s="16">
        <v>710727</v>
      </c>
      <c r="F1380" s="15" t="s">
        <v>5020</v>
      </c>
      <c r="G1380" s="15" t="s">
        <v>5021</v>
      </c>
      <c r="H1380" s="15" t="s">
        <v>5022</v>
      </c>
      <c r="I1380" s="16">
        <v>33.369999999999997</v>
      </c>
      <c r="J1380" s="16">
        <v>44.29</v>
      </c>
      <c r="K1380" s="15" t="s">
        <v>1364</v>
      </c>
    </row>
    <row r="1381" spans="1:11" ht="12" hidden="1" customHeight="1">
      <c r="A1381" s="15" t="s">
        <v>51</v>
      </c>
      <c r="B1381" s="15" t="s">
        <v>0</v>
      </c>
      <c r="C1381" s="15" t="s">
        <v>173</v>
      </c>
      <c r="D1381" s="15" t="s">
        <v>171</v>
      </c>
      <c r="E1381" s="16">
        <v>700605</v>
      </c>
      <c r="F1381" s="15" t="s">
        <v>5023</v>
      </c>
      <c r="G1381" s="15" t="s">
        <v>5024</v>
      </c>
      <c r="H1381" s="15" t="s">
        <v>5025</v>
      </c>
      <c r="I1381" s="16">
        <v>33.369999999999997</v>
      </c>
      <c r="J1381" s="16">
        <v>44.33</v>
      </c>
      <c r="K1381" s="15" t="s">
        <v>1364</v>
      </c>
    </row>
    <row r="1382" spans="1:11" ht="12" hidden="1" customHeight="1">
      <c r="A1382" s="15" t="s">
        <v>51</v>
      </c>
      <c r="B1382" s="15" t="s">
        <v>0</v>
      </c>
      <c r="C1382" s="15" t="s">
        <v>176</v>
      </c>
      <c r="D1382" s="15" t="s">
        <v>174</v>
      </c>
      <c r="E1382" s="16">
        <v>767569</v>
      </c>
      <c r="F1382" s="15" t="s">
        <v>5026</v>
      </c>
      <c r="G1382" s="15" t="s">
        <v>5027</v>
      </c>
      <c r="H1382" s="15" t="s">
        <v>5028</v>
      </c>
      <c r="I1382" s="16">
        <v>33.215560000000004</v>
      </c>
      <c r="J1382" s="16">
        <v>44.389668</v>
      </c>
      <c r="K1382" s="15" t="s">
        <v>1364</v>
      </c>
    </row>
    <row r="1383" spans="1:11" ht="12" hidden="1" customHeight="1">
      <c r="A1383" s="15" t="s">
        <v>51</v>
      </c>
      <c r="B1383" s="15" t="s">
        <v>0</v>
      </c>
      <c r="C1383" s="15" t="s">
        <v>176</v>
      </c>
      <c r="D1383" s="15" t="s">
        <v>174</v>
      </c>
      <c r="E1383" s="16">
        <v>767549</v>
      </c>
      <c r="F1383" s="15" t="s">
        <v>5029</v>
      </c>
      <c r="G1383" s="15" t="s">
        <v>5030</v>
      </c>
      <c r="H1383" s="15" t="s">
        <v>5031</v>
      </c>
      <c r="I1383" s="16">
        <v>33.323165000000003</v>
      </c>
      <c r="J1383" s="16">
        <v>44.33596</v>
      </c>
      <c r="K1383" s="15" t="s">
        <v>1364</v>
      </c>
    </row>
    <row r="1384" spans="1:11" ht="12" hidden="1" customHeight="1">
      <c r="A1384" s="15" t="s">
        <v>51</v>
      </c>
      <c r="B1384" s="15" t="s">
        <v>0</v>
      </c>
      <c r="C1384" s="15" t="s">
        <v>176</v>
      </c>
      <c r="D1384" s="15" t="s">
        <v>174</v>
      </c>
      <c r="E1384" s="16">
        <v>710715</v>
      </c>
      <c r="F1384" s="15" t="s">
        <v>5032</v>
      </c>
      <c r="G1384" s="15" t="s">
        <v>5033</v>
      </c>
      <c r="H1384" s="15" t="s">
        <v>5034</v>
      </c>
      <c r="I1384" s="16">
        <v>33.270000000000003</v>
      </c>
      <c r="J1384" s="16">
        <v>44.34</v>
      </c>
      <c r="K1384" s="15" t="s">
        <v>1364</v>
      </c>
    </row>
    <row r="1385" spans="1:11" ht="12" hidden="1" customHeight="1">
      <c r="A1385" s="15" t="s">
        <v>51</v>
      </c>
      <c r="B1385" s="15" t="s">
        <v>0</v>
      </c>
      <c r="C1385" s="15" t="s">
        <v>176</v>
      </c>
      <c r="D1385" s="15" t="s">
        <v>174</v>
      </c>
      <c r="E1385" s="16">
        <v>767454</v>
      </c>
      <c r="F1385" s="15" t="s">
        <v>1003</v>
      </c>
      <c r="G1385" s="15" t="s">
        <v>467</v>
      </c>
      <c r="H1385" s="15" t="s">
        <v>5035</v>
      </c>
      <c r="I1385" s="16">
        <v>33.320114459999999</v>
      </c>
      <c r="J1385" s="16">
        <v>44.345894399999999</v>
      </c>
      <c r="K1385" s="15" t="s">
        <v>1364</v>
      </c>
    </row>
    <row r="1386" spans="1:11" ht="12" hidden="1" customHeight="1">
      <c r="A1386" s="15" t="s">
        <v>51</v>
      </c>
      <c r="B1386" s="15" t="s">
        <v>0</v>
      </c>
      <c r="C1386" s="15" t="s">
        <v>176</v>
      </c>
      <c r="D1386" s="15" t="s">
        <v>174</v>
      </c>
      <c r="E1386" s="16">
        <v>767554</v>
      </c>
      <c r="F1386" s="15" t="s">
        <v>1004</v>
      </c>
      <c r="G1386" s="15" t="s">
        <v>468</v>
      </c>
      <c r="H1386" s="15" t="s">
        <v>5036</v>
      </c>
      <c r="I1386" s="16">
        <v>33.320114459999999</v>
      </c>
      <c r="J1386" s="16">
        <v>44.345894399999999</v>
      </c>
      <c r="K1386" s="15" t="s">
        <v>1364</v>
      </c>
    </row>
    <row r="1387" spans="1:11" ht="12" hidden="1" customHeight="1">
      <c r="A1387" s="15" t="s">
        <v>51</v>
      </c>
      <c r="B1387" s="15" t="s">
        <v>0</v>
      </c>
      <c r="C1387" s="15" t="s">
        <v>176</v>
      </c>
      <c r="D1387" s="15" t="s">
        <v>174</v>
      </c>
      <c r="E1387" s="16">
        <v>710728</v>
      </c>
      <c r="F1387" s="15" t="s">
        <v>5037</v>
      </c>
      <c r="G1387" s="15" t="s">
        <v>5038</v>
      </c>
      <c r="H1387" s="15" t="s">
        <v>3612</v>
      </c>
      <c r="I1387" s="16">
        <v>33.36</v>
      </c>
      <c r="J1387" s="16">
        <v>44.31</v>
      </c>
      <c r="K1387" s="15" t="s">
        <v>1364</v>
      </c>
    </row>
    <row r="1388" spans="1:11" ht="12" hidden="1" customHeight="1">
      <c r="A1388" s="15" t="s">
        <v>51</v>
      </c>
      <c r="B1388" s="15" t="s">
        <v>0</v>
      </c>
      <c r="C1388" s="15" t="s">
        <v>176</v>
      </c>
      <c r="D1388" s="15" t="s">
        <v>174</v>
      </c>
      <c r="E1388" s="16">
        <v>767457</v>
      </c>
      <c r="F1388" s="15" t="s">
        <v>5039</v>
      </c>
      <c r="G1388" s="15" t="s">
        <v>5040</v>
      </c>
      <c r="H1388" s="15" t="s">
        <v>5041</v>
      </c>
      <c r="I1388" s="16">
        <v>33.320114459999999</v>
      </c>
      <c r="J1388" s="16">
        <v>44.345894399999999</v>
      </c>
      <c r="K1388" s="15" t="s">
        <v>1364</v>
      </c>
    </row>
    <row r="1389" spans="1:11" ht="12" hidden="1" customHeight="1">
      <c r="A1389" s="15" t="s">
        <v>51</v>
      </c>
      <c r="B1389" s="15" t="s">
        <v>0</v>
      </c>
      <c r="C1389" s="15" t="s">
        <v>176</v>
      </c>
      <c r="D1389" s="15" t="s">
        <v>174</v>
      </c>
      <c r="E1389" s="16">
        <v>767471</v>
      </c>
      <c r="F1389" s="15" t="s">
        <v>1005</v>
      </c>
      <c r="G1389" s="15" t="s">
        <v>469</v>
      </c>
      <c r="H1389" s="15" t="s">
        <v>5042</v>
      </c>
      <c r="I1389" s="16">
        <v>33.249111999999997</v>
      </c>
      <c r="J1389" s="16">
        <v>44.381394999999998</v>
      </c>
      <c r="K1389" s="15" t="s">
        <v>1364</v>
      </c>
    </row>
    <row r="1390" spans="1:11" ht="12" hidden="1" customHeight="1">
      <c r="A1390" s="15" t="s">
        <v>51</v>
      </c>
      <c r="B1390" s="15" t="s">
        <v>0</v>
      </c>
      <c r="C1390" s="15" t="s">
        <v>176</v>
      </c>
      <c r="D1390" s="15" t="s">
        <v>174</v>
      </c>
      <c r="E1390" s="16">
        <v>767444</v>
      </c>
      <c r="F1390" s="15" t="s">
        <v>5043</v>
      </c>
      <c r="G1390" s="15" t="s">
        <v>5044</v>
      </c>
      <c r="H1390" s="15" t="s">
        <v>5045</v>
      </c>
      <c r="I1390" s="16">
        <v>33.318379</v>
      </c>
      <c r="J1390" s="16">
        <v>44.318928999999997</v>
      </c>
      <c r="K1390" s="15" t="s">
        <v>1364</v>
      </c>
    </row>
    <row r="1391" spans="1:11" ht="12" hidden="1" customHeight="1">
      <c r="A1391" s="15" t="s">
        <v>51</v>
      </c>
      <c r="B1391" s="15" t="s">
        <v>0</v>
      </c>
      <c r="C1391" s="15" t="s">
        <v>176</v>
      </c>
      <c r="D1391" s="15" t="s">
        <v>174</v>
      </c>
      <c r="E1391" s="16">
        <v>767447</v>
      </c>
      <c r="F1391" s="15" t="s">
        <v>5046</v>
      </c>
      <c r="G1391" s="15" t="s">
        <v>5047</v>
      </c>
      <c r="H1391" s="15" t="s">
        <v>5048</v>
      </c>
      <c r="I1391" s="16">
        <v>33.317999999999998</v>
      </c>
      <c r="J1391" s="16">
        <v>44.317999999999998</v>
      </c>
      <c r="K1391" s="15" t="s">
        <v>1364</v>
      </c>
    </row>
    <row r="1392" spans="1:11" ht="12" hidden="1" customHeight="1">
      <c r="A1392" s="15" t="s">
        <v>51</v>
      </c>
      <c r="B1392" s="15" t="s">
        <v>0</v>
      </c>
      <c r="C1392" s="15" t="s">
        <v>176</v>
      </c>
      <c r="D1392" s="15" t="s">
        <v>174</v>
      </c>
      <c r="E1392" s="16">
        <v>767450</v>
      </c>
      <c r="F1392" s="15" t="s">
        <v>1006</v>
      </c>
      <c r="G1392" s="15" t="s">
        <v>470</v>
      </c>
      <c r="H1392" s="15" t="s">
        <v>5049</v>
      </c>
      <c r="I1392" s="16">
        <v>33.318379</v>
      </c>
      <c r="J1392" s="16">
        <v>44.318928999999997</v>
      </c>
      <c r="K1392" s="15" t="s">
        <v>1364</v>
      </c>
    </row>
    <row r="1393" spans="1:11" ht="12" hidden="1" customHeight="1">
      <c r="A1393" s="15" t="s">
        <v>51</v>
      </c>
      <c r="B1393" s="15" t="s">
        <v>0</v>
      </c>
      <c r="C1393" s="15" t="s">
        <v>176</v>
      </c>
      <c r="D1393" s="15" t="s">
        <v>174</v>
      </c>
      <c r="E1393" s="16">
        <v>767563</v>
      </c>
      <c r="F1393" s="15" t="s">
        <v>1007</v>
      </c>
      <c r="G1393" s="15" t="s">
        <v>471</v>
      </c>
      <c r="H1393" s="15" t="s">
        <v>5050</v>
      </c>
      <c r="I1393" s="16">
        <v>33.253557999999998</v>
      </c>
      <c r="J1393" s="16">
        <v>44.410415</v>
      </c>
      <c r="K1393" s="15" t="s">
        <v>1364</v>
      </c>
    </row>
    <row r="1394" spans="1:11" ht="12" hidden="1" customHeight="1">
      <c r="A1394" s="15" t="s">
        <v>51</v>
      </c>
      <c r="B1394" s="15" t="s">
        <v>0</v>
      </c>
      <c r="C1394" s="15" t="s">
        <v>176</v>
      </c>
      <c r="D1394" s="15" t="s">
        <v>174</v>
      </c>
      <c r="E1394" s="16">
        <v>767565</v>
      </c>
      <c r="F1394" s="15" t="s">
        <v>5051</v>
      </c>
      <c r="G1394" s="15" t="s">
        <v>5052</v>
      </c>
      <c r="H1394" s="15" t="s">
        <v>5053</v>
      </c>
      <c r="I1394" s="16">
        <v>33.258114999999997</v>
      </c>
      <c r="J1394" s="16">
        <v>44.371059000000002</v>
      </c>
      <c r="K1394" s="15" t="s">
        <v>1364</v>
      </c>
    </row>
    <row r="1395" spans="1:11" ht="12" hidden="1" customHeight="1">
      <c r="A1395" s="15" t="s">
        <v>51</v>
      </c>
      <c r="B1395" s="15" t="s">
        <v>0</v>
      </c>
      <c r="C1395" s="15" t="s">
        <v>176</v>
      </c>
      <c r="D1395" s="15" t="s">
        <v>174</v>
      </c>
      <c r="E1395" s="16">
        <v>767472</v>
      </c>
      <c r="F1395" s="15" t="s">
        <v>5054</v>
      </c>
      <c r="G1395" s="15" t="s">
        <v>5055</v>
      </c>
      <c r="H1395" s="15" t="s">
        <v>5056</v>
      </c>
      <c r="I1395" s="16">
        <v>33.249111999999997</v>
      </c>
      <c r="J1395" s="16">
        <v>44.381394999999998</v>
      </c>
      <c r="K1395" s="15" t="s">
        <v>1364</v>
      </c>
    </row>
    <row r="1396" spans="1:11" ht="12" hidden="1" customHeight="1">
      <c r="A1396" s="15" t="s">
        <v>51</v>
      </c>
      <c r="B1396" s="15" t="s">
        <v>0</v>
      </c>
      <c r="C1396" s="15" t="s">
        <v>176</v>
      </c>
      <c r="D1396" s="15" t="s">
        <v>174</v>
      </c>
      <c r="E1396" s="16">
        <v>767199</v>
      </c>
      <c r="F1396" s="15" t="s">
        <v>1008</v>
      </c>
      <c r="G1396" s="15" t="s">
        <v>472</v>
      </c>
      <c r="H1396" s="15" t="s">
        <v>5057</v>
      </c>
      <c r="I1396" s="16">
        <v>33.318611109999999</v>
      </c>
      <c r="J1396" s="16">
        <v>44.298888890000001</v>
      </c>
      <c r="K1396" s="15" t="s">
        <v>1364</v>
      </c>
    </row>
    <row r="1397" spans="1:11" ht="12" hidden="1" customHeight="1">
      <c r="A1397" s="15" t="s">
        <v>51</v>
      </c>
      <c r="B1397" s="15" t="s">
        <v>0</v>
      </c>
      <c r="C1397" s="15" t="s">
        <v>176</v>
      </c>
      <c r="D1397" s="15" t="s">
        <v>174</v>
      </c>
      <c r="E1397" s="16">
        <v>767421</v>
      </c>
      <c r="F1397" s="15" t="s">
        <v>5058</v>
      </c>
      <c r="G1397" s="15" t="s">
        <v>5059</v>
      </c>
      <c r="H1397" s="15" t="s">
        <v>5060</v>
      </c>
      <c r="I1397" s="16">
        <v>33.222403999999997</v>
      </c>
      <c r="J1397" s="16">
        <v>44.338982000000001</v>
      </c>
      <c r="K1397" s="15" t="s">
        <v>1364</v>
      </c>
    </row>
    <row r="1398" spans="1:11" ht="12" hidden="1" customHeight="1">
      <c r="A1398" s="15" t="s">
        <v>51</v>
      </c>
      <c r="B1398" s="15" t="s">
        <v>0</v>
      </c>
      <c r="C1398" s="15" t="s">
        <v>176</v>
      </c>
      <c r="D1398" s="15" t="s">
        <v>174</v>
      </c>
      <c r="E1398" s="16">
        <v>767470</v>
      </c>
      <c r="F1398" s="15" t="s">
        <v>1009</v>
      </c>
      <c r="G1398" s="15" t="s">
        <v>473</v>
      </c>
      <c r="H1398" s="15" t="s">
        <v>5061</v>
      </c>
      <c r="I1398" s="16">
        <v>33.251626999999999</v>
      </c>
      <c r="J1398" s="16">
        <v>44.384580999999997</v>
      </c>
      <c r="K1398" s="15" t="s">
        <v>1364</v>
      </c>
    </row>
    <row r="1399" spans="1:11" ht="12" hidden="1" customHeight="1">
      <c r="A1399" s="15" t="s">
        <v>51</v>
      </c>
      <c r="B1399" s="15" t="s">
        <v>0</v>
      </c>
      <c r="C1399" s="15" t="s">
        <v>176</v>
      </c>
      <c r="D1399" s="15" t="s">
        <v>174</v>
      </c>
      <c r="E1399" s="16">
        <v>767474</v>
      </c>
      <c r="F1399" s="15" t="s">
        <v>1010</v>
      </c>
      <c r="G1399" s="15" t="s">
        <v>474</v>
      </c>
      <c r="H1399" s="15" t="s">
        <v>5062</v>
      </c>
      <c r="I1399" s="16">
        <v>33.226478</v>
      </c>
      <c r="J1399" s="16">
        <v>44.391714</v>
      </c>
      <c r="K1399" s="15" t="s">
        <v>1364</v>
      </c>
    </row>
    <row r="1400" spans="1:11" ht="12" hidden="1" customHeight="1">
      <c r="A1400" s="15" t="s">
        <v>51</v>
      </c>
      <c r="B1400" s="15" t="s">
        <v>0</v>
      </c>
      <c r="C1400" s="15" t="s">
        <v>176</v>
      </c>
      <c r="D1400" s="15" t="s">
        <v>174</v>
      </c>
      <c r="E1400" s="16">
        <v>767553</v>
      </c>
      <c r="F1400" s="15" t="s">
        <v>5063</v>
      </c>
      <c r="G1400" s="15" t="s">
        <v>5064</v>
      </c>
      <c r="H1400" s="15" t="s">
        <v>5065</v>
      </c>
      <c r="I1400" s="16">
        <v>33.287235000000003</v>
      </c>
      <c r="J1400" s="16">
        <v>44.354387000000003</v>
      </c>
      <c r="K1400" s="15" t="s">
        <v>1364</v>
      </c>
    </row>
    <row r="1401" spans="1:11" ht="12" hidden="1" customHeight="1">
      <c r="A1401" s="15" t="s">
        <v>51</v>
      </c>
      <c r="B1401" s="15" t="s">
        <v>0</v>
      </c>
      <c r="C1401" s="15" t="s">
        <v>176</v>
      </c>
      <c r="D1401" s="15" t="s">
        <v>174</v>
      </c>
      <c r="E1401" s="16">
        <v>710696</v>
      </c>
      <c r="F1401" s="15" t="s">
        <v>5066</v>
      </c>
      <c r="G1401" s="15" t="s">
        <v>5067</v>
      </c>
      <c r="H1401" s="15" t="s">
        <v>5068</v>
      </c>
      <c r="I1401" s="16">
        <v>33.24</v>
      </c>
      <c r="J1401" s="16">
        <v>44.35</v>
      </c>
      <c r="K1401" s="15" t="s">
        <v>1364</v>
      </c>
    </row>
    <row r="1402" spans="1:11" ht="12" hidden="1" customHeight="1">
      <c r="A1402" s="15" t="s">
        <v>51</v>
      </c>
      <c r="B1402" s="15" t="s">
        <v>0</v>
      </c>
      <c r="C1402" s="15" t="s">
        <v>176</v>
      </c>
      <c r="D1402" s="15" t="s">
        <v>174</v>
      </c>
      <c r="E1402" s="16">
        <v>710729</v>
      </c>
      <c r="F1402" s="15" t="s">
        <v>5069</v>
      </c>
      <c r="G1402" s="15" t="s">
        <v>5067</v>
      </c>
      <c r="H1402" s="15" t="s">
        <v>5070</v>
      </c>
      <c r="I1402" s="16">
        <v>33.24</v>
      </c>
      <c r="J1402" s="16">
        <v>44.35</v>
      </c>
      <c r="K1402" s="15" t="s">
        <v>1364</v>
      </c>
    </row>
    <row r="1403" spans="1:11" ht="12" hidden="1" customHeight="1">
      <c r="A1403" s="15" t="s">
        <v>51</v>
      </c>
      <c r="B1403" s="15" t="s">
        <v>0</v>
      </c>
      <c r="C1403" s="15" t="s">
        <v>176</v>
      </c>
      <c r="D1403" s="15" t="s">
        <v>174</v>
      </c>
      <c r="E1403" s="16">
        <v>767422</v>
      </c>
      <c r="F1403" s="15" t="s">
        <v>5071</v>
      </c>
      <c r="G1403" s="15" t="s">
        <v>5072</v>
      </c>
      <c r="H1403" s="15" t="s">
        <v>5073</v>
      </c>
      <c r="I1403" s="16">
        <v>33.265745000000003</v>
      </c>
      <c r="J1403" s="16">
        <v>44.252465000000001</v>
      </c>
      <c r="K1403" s="15" t="s">
        <v>1364</v>
      </c>
    </row>
    <row r="1404" spans="1:11" ht="12" hidden="1" customHeight="1">
      <c r="A1404" s="15" t="s">
        <v>51</v>
      </c>
      <c r="B1404" s="15" t="s">
        <v>0</v>
      </c>
      <c r="C1404" s="15" t="s">
        <v>176</v>
      </c>
      <c r="D1404" s="15" t="s">
        <v>174</v>
      </c>
      <c r="E1404" s="16">
        <v>767570</v>
      </c>
      <c r="F1404" s="15" t="s">
        <v>5074</v>
      </c>
      <c r="G1404" s="15" t="s">
        <v>5075</v>
      </c>
      <c r="H1404" s="15" t="s">
        <v>5076</v>
      </c>
      <c r="I1404" s="16">
        <v>33.245520999999997</v>
      </c>
      <c r="J1404" s="16">
        <v>44.362834999999997</v>
      </c>
      <c r="K1404" s="15" t="s">
        <v>1364</v>
      </c>
    </row>
    <row r="1405" spans="1:11" ht="12" hidden="1" customHeight="1">
      <c r="A1405" s="15" t="s">
        <v>51</v>
      </c>
      <c r="B1405" s="15" t="s">
        <v>0</v>
      </c>
      <c r="C1405" s="15" t="s">
        <v>176</v>
      </c>
      <c r="D1405" s="15" t="s">
        <v>174</v>
      </c>
      <c r="E1405" s="16">
        <v>767111</v>
      </c>
      <c r="F1405" s="15" t="s">
        <v>5077</v>
      </c>
      <c r="G1405" s="15" t="s">
        <v>5078</v>
      </c>
      <c r="H1405" s="15" t="s">
        <v>5079</v>
      </c>
      <c r="I1405" s="16">
        <v>33.23944444</v>
      </c>
      <c r="J1405" s="16">
        <v>44.332500000000003</v>
      </c>
      <c r="K1405" s="15" t="s">
        <v>1364</v>
      </c>
    </row>
    <row r="1406" spans="1:11" ht="12" hidden="1" customHeight="1">
      <c r="A1406" s="15" t="s">
        <v>51</v>
      </c>
      <c r="B1406" s="15" t="s">
        <v>0</v>
      </c>
      <c r="C1406" s="15" t="s">
        <v>176</v>
      </c>
      <c r="D1406" s="15" t="s">
        <v>174</v>
      </c>
      <c r="E1406" s="16">
        <v>767575</v>
      </c>
      <c r="F1406" s="15" t="s">
        <v>5080</v>
      </c>
      <c r="G1406" s="15" t="s">
        <v>5081</v>
      </c>
      <c r="H1406" s="15" t="s">
        <v>5082</v>
      </c>
      <c r="I1406" s="16">
        <v>33.233369000000003</v>
      </c>
      <c r="J1406" s="16">
        <v>44.351747000000003</v>
      </c>
      <c r="K1406" s="15" t="s">
        <v>1364</v>
      </c>
    </row>
    <row r="1407" spans="1:11" ht="12" hidden="1" customHeight="1">
      <c r="A1407" s="15" t="s">
        <v>51</v>
      </c>
      <c r="B1407" s="15" t="s">
        <v>0</v>
      </c>
      <c r="C1407" s="15" t="s">
        <v>176</v>
      </c>
      <c r="D1407" s="15" t="s">
        <v>174</v>
      </c>
      <c r="E1407" s="16">
        <v>767562</v>
      </c>
      <c r="F1407" s="15" t="s">
        <v>1011</v>
      </c>
      <c r="G1407" s="15" t="s">
        <v>475</v>
      </c>
      <c r="H1407" s="15" t="s">
        <v>5083</v>
      </c>
      <c r="I1407" s="16">
        <v>33.252065999999999</v>
      </c>
      <c r="J1407" s="16">
        <v>44.401859999999999</v>
      </c>
      <c r="K1407" s="15" t="s">
        <v>1364</v>
      </c>
    </row>
    <row r="1408" spans="1:11" ht="12" hidden="1" customHeight="1">
      <c r="A1408" s="15" t="s">
        <v>51</v>
      </c>
      <c r="B1408" s="15" t="s">
        <v>0</v>
      </c>
      <c r="C1408" s="15" t="s">
        <v>176</v>
      </c>
      <c r="D1408" s="15" t="s">
        <v>174</v>
      </c>
      <c r="E1408" s="16">
        <v>767550</v>
      </c>
      <c r="F1408" s="15" t="s">
        <v>5084</v>
      </c>
      <c r="G1408" s="15" t="s">
        <v>5085</v>
      </c>
      <c r="H1408" s="15" t="s">
        <v>5086</v>
      </c>
      <c r="I1408" s="16">
        <v>33.661974999999998</v>
      </c>
      <c r="J1408" s="16">
        <v>44.390422999999998</v>
      </c>
      <c r="K1408" s="15" t="s">
        <v>1364</v>
      </c>
    </row>
    <row r="1409" spans="1:11" ht="12" hidden="1" customHeight="1">
      <c r="A1409" s="15" t="s">
        <v>51</v>
      </c>
      <c r="B1409" s="15" t="s">
        <v>0</v>
      </c>
      <c r="C1409" s="15" t="s">
        <v>176</v>
      </c>
      <c r="D1409" s="15" t="s">
        <v>174</v>
      </c>
      <c r="E1409" s="16">
        <v>767473</v>
      </c>
      <c r="F1409" s="15" t="s">
        <v>5087</v>
      </c>
      <c r="G1409" s="15" t="s">
        <v>5088</v>
      </c>
      <c r="H1409" s="15" t="s">
        <v>5089</v>
      </c>
      <c r="I1409" s="16">
        <v>33.252220000000001</v>
      </c>
      <c r="J1409" s="16">
        <v>44.395283999999997</v>
      </c>
      <c r="K1409" s="15" t="s">
        <v>1364</v>
      </c>
    </row>
    <row r="1410" spans="1:11" ht="12" hidden="1" customHeight="1">
      <c r="A1410" s="15" t="s">
        <v>51</v>
      </c>
      <c r="B1410" s="15" t="s">
        <v>0</v>
      </c>
      <c r="C1410" s="15" t="s">
        <v>176</v>
      </c>
      <c r="D1410" s="15" t="s">
        <v>174</v>
      </c>
      <c r="E1410" s="16">
        <v>767475</v>
      </c>
      <c r="F1410" s="15" t="s">
        <v>1012</v>
      </c>
      <c r="G1410" s="15" t="s">
        <v>476</v>
      </c>
      <c r="H1410" s="15" t="s">
        <v>5090</v>
      </c>
      <c r="I1410" s="16">
        <v>33.252364</v>
      </c>
      <c r="J1410" s="16">
        <v>44.391209000000003</v>
      </c>
      <c r="K1410" s="15" t="s">
        <v>1364</v>
      </c>
    </row>
    <row r="1411" spans="1:11" ht="12" hidden="1" customHeight="1">
      <c r="A1411" s="15" t="s">
        <v>51</v>
      </c>
      <c r="B1411" s="15" t="s">
        <v>0</v>
      </c>
      <c r="C1411" s="15" t="s">
        <v>176</v>
      </c>
      <c r="D1411" s="15" t="s">
        <v>174</v>
      </c>
      <c r="E1411" s="16">
        <v>710738</v>
      </c>
      <c r="F1411" s="15" t="s">
        <v>5091</v>
      </c>
      <c r="G1411" s="15" t="s">
        <v>5092</v>
      </c>
      <c r="H1411" s="15" t="s">
        <v>5093</v>
      </c>
      <c r="I1411" s="16">
        <v>33.29</v>
      </c>
      <c r="J1411" s="16">
        <v>44.33</v>
      </c>
      <c r="K1411" s="15" t="s">
        <v>1364</v>
      </c>
    </row>
    <row r="1412" spans="1:11" ht="12" hidden="1" customHeight="1">
      <c r="A1412" s="15" t="s">
        <v>51</v>
      </c>
      <c r="B1412" s="15" t="s">
        <v>0</v>
      </c>
      <c r="C1412" s="15" t="s">
        <v>176</v>
      </c>
      <c r="D1412" s="15" t="s">
        <v>174</v>
      </c>
      <c r="E1412" s="16">
        <v>767551</v>
      </c>
      <c r="F1412" s="15" t="s">
        <v>5094</v>
      </c>
      <c r="G1412" s="15" t="s">
        <v>5095</v>
      </c>
      <c r="H1412" s="15" t="s">
        <v>5096</v>
      </c>
      <c r="I1412" s="16">
        <v>33.320114459999999</v>
      </c>
      <c r="J1412" s="16">
        <v>44.345894399999999</v>
      </c>
      <c r="K1412" s="15" t="s">
        <v>1364</v>
      </c>
    </row>
    <row r="1413" spans="1:11" ht="12" hidden="1" customHeight="1">
      <c r="A1413" s="15" t="s">
        <v>51</v>
      </c>
      <c r="B1413" s="15" t="s">
        <v>0</v>
      </c>
      <c r="C1413" s="15" t="s">
        <v>176</v>
      </c>
      <c r="D1413" s="15" t="s">
        <v>174</v>
      </c>
      <c r="E1413" s="16">
        <v>767561</v>
      </c>
      <c r="F1413" s="15" t="s">
        <v>5097</v>
      </c>
      <c r="G1413" s="15" t="s">
        <v>5098</v>
      </c>
      <c r="H1413" s="15" t="s">
        <v>5099</v>
      </c>
      <c r="I1413" s="16">
        <v>33.320114459999999</v>
      </c>
      <c r="J1413" s="16">
        <v>44.345894399999999</v>
      </c>
      <c r="K1413" s="15" t="s">
        <v>1364</v>
      </c>
    </row>
    <row r="1414" spans="1:11" ht="12" hidden="1" customHeight="1">
      <c r="A1414" s="15" t="s">
        <v>51</v>
      </c>
      <c r="B1414" s="15" t="s">
        <v>0</v>
      </c>
      <c r="C1414" s="15" t="s">
        <v>176</v>
      </c>
      <c r="D1414" s="15" t="s">
        <v>174</v>
      </c>
      <c r="E1414" s="16">
        <v>767548</v>
      </c>
      <c r="F1414" s="15" t="s">
        <v>5100</v>
      </c>
      <c r="G1414" s="15" t="s">
        <v>5101</v>
      </c>
      <c r="H1414" s="15" t="s">
        <v>5102</v>
      </c>
      <c r="I1414" s="16">
        <v>33.320114349999997</v>
      </c>
      <c r="J1414" s="16">
        <v>44.345894000000001</v>
      </c>
      <c r="K1414" s="15" t="s">
        <v>1364</v>
      </c>
    </row>
    <row r="1415" spans="1:11" ht="12" hidden="1" customHeight="1">
      <c r="A1415" s="15" t="s">
        <v>51</v>
      </c>
      <c r="B1415" s="15" t="s">
        <v>0</v>
      </c>
      <c r="C1415" s="15" t="s">
        <v>176</v>
      </c>
      <c r="D1415" s="15" t="s">
        <v>174</v>
      </c>
      <c r="E1415" s="16">
        <v>767566</v>
      </c>
      <c r="F1415" s="15" t="s">
        <v>5103</v>
      </c>
      <c r="G1415" s="15" t="s">
        <v>5104</v>
      </c>
      <c r="H1415" s="15" t="s">
        <v>5105</v>
      </c>
      <c r="I1415" s="16">
        <v>33.256954999999998</v>
      </c>
      <c r="J1415" s="16">
        <v>44.394489999999998</v>
      </c>
      <c r="K1415" s="15" t="s">
        <v>1364</v>
      </c>
    </row>
    <row r="1416" spans="1:11" ht="12" hidden="1" customHeight="1">
      <c r="A1416" s="15" t="s">
        <v>51</v>
      </c>
      <c r="B1416" s="15" t="s">
        <v>0</v>
      </c>
      <c r="C1416" s="15" t="s">
        <v>176</v>
      </c>
      <c r="D1416" s="15" t="s">
        <v>174</v>
      </c>
      <c r="E1416" s="16">
        <v>767552</v>
      </c>
      <c r="F1416" s="15" t="s">
        <v>5106</v>
      </c>
      <c r="G1416" s="15" t="s">
        <v>5107</v>
      </c>
      <c r="H1416" s="15" t="s">
        <v>5108</v>
      </c>
      <c r="I1416" s="16">
        <v>33.661974999999998</v>
      </c>
      <c r="J1416" s="16">
        <v>44.390422999999998</v>
      </c>
      <c r="K1416" s="15" t="s">
        <v>1364</v>
      </c>
    </row>
    <row r="1417" spans="1:11" ht="12" hidden="1" customHeight="1">
      <c r="A1417" s="15" t="s">
        <v>51</v>
      </c>
      <c r="B1417" s="15" t="s">
        <v>0</v>
      </c>
      <c r="C1417" s="15" t="s">
        <v>176</v>
      </c>
      <c r="D1417" s="15" t="s">
        <v>174</v>
      </c>
      <c r="E1417" s="16">
        <v>710742</v>
      </c>
      <c r="F1417" s="15" t="s">
        <v>5109</v>
      </c>
      <c r="G1417" s="15" t="s">
        <v>5110</v>
      </c>
      <c r="H1417" s="15" t="s">
        <v>5111</v>
      </c>
      <c r="I1417" s="16">
        <v>33.270000000000003</v>
      </c>
      <c r="J1417" s="16">
        <v>44.32</v>
      </c>
      <c r="K1417" s="15" t="s">
        <v>1364</v>
      </c>
    </row>
    <row r="1418" spans="1:11" ht="12" hidden="1" customHeight="1">
      <c r="A1418" s="15" t="s">
        <v>51</v>
      </c>
      <c r="B1418" s="15" t="s">
        <v>0</v>
      </c>
      <c r="C1418" s="15" t="s">
        <v>176</v>
      </c>
      <c r="D1418" s="15" t="s">
        <v>174</v>
      </c>
      <c r="E1418" s="16">
        <v>710796</v>
      </c>
      <c r="F1418" s="15" t="s">
        <v>5112</v>
      </c>
      <c r="G1418" s="15" t="s">
        <v>5113</v>
      </c>
      <c r="H1418" s="15" t="s">
        <v>5114</v>
      </c>
      <c r="I1418" s="16">
        <v>33.263663999999999</v>
      </c>
      <c r="J1418" s="16">
        <v>44.447909000000003</v>
      </c>
      <c r="K1418" s="15" t="s">
        <v>1364</v>
      </c>
    </row>
    <row r="1419" spans="1:11" ht="12" hidden="1" customHeight="1">
      <c r="A1419" s="15" t="s">
        <v>51</v>
      </c>
      <c r="B1419" s="15" t="s">
        <v>0</v>
      </c>
      <c r="C1419" s="15" t="s">
        <v>176</v>
      </c>
      <c r="D1419" s="15" t="s">
        <v>174</v>
      </c>
      <c r="E1419" s="16">
        <v>767193</v>
      </c>
      <c r="F1419" s="15" t="s">
        <v>1013</v>
      </c>
      <c r="G1419" s="15" t="s">
        <v>477</v>
      </c>
      <c r="H1419" s="15" t="s">
        <v>5115</v>
      </c>
      <c r="I1419" s="16">
        <v>33.295000000000002</v>
      </c>
      <c r="J1419" s="16">
        <v>44.299700000000001</v>
      </c>
      <c r="K1419" s="15" t="s">
        <v>1364</v>
      </c>
    </row>
    <row r="1420" spans="1:11" ht="12" hidden="1" customHeight="1">
      <c r="A1420" s="15" t="s">
        <v>51</v>
      </c>
      <c r="B1420" s="15" t="s">
        <v>0</v>
      </c>
      <c r="C1420" s="15" t="s">
        <v>176</v>
      </c>
      <c r="D1420" s="15" t="s">
        <v>174</v>
      </c>
      <c r="E1420" s="16">
        <v>767190</v>
      </c>
      <c r="F1420" s="15" t="s">
        <v>1014</v>
      </c>
      <c r="G1420" s="15" t="s">
        <v>478</v>
      </c>
      <c r="H1420" s="15" t="s">
        <v>5116</v>
      </c>
      <c r="I1420" s="16">
        <v>33.295000000000002</v>
      </c>
      <c r="J1420" s="16">
        <v>44.299700000000001</v>
      </c>
      <c r="K1420" s="15" t="s">
        <v>1364</v>
      </c>
    </row>
    <row r="1421" spans="1:11" ht="12" hidden="1" customHeight="1">
      <c r="A1421" s="15" t="s">
        <v>51</v>
      </c>
      <c r="B1421" s="15" t="s">
        <v>0</v>
      </c>
      <c r="C1421" s="15" t="s">
        <v>176</v>
      </c>
      <c r="D1421" s="15" t="s">
        <v>174</v>
      </c>
      <c r="E1421" s="16">
        <v>767187</v>
      </c>
      <c r="F1421" s="15" t="s">
        <v>1015</v>
      </c>
      <c r="G1421" s="15" t="s">
        <v>479</v>
      </c>
      <c r="H1421" s="15" t="s">
        <v>5117</v>
      </c>
      <c r="I1421" s="16">
        <v>33.295000000000002</v>
      </c>
      <c r="J1421" s="16">
        <v>44.29972222</v>
      </c>
      <c r="K1421" s="15" t="s">
        <v>1364</v>
      </c>
    </row>
    <row r="1422" spans="1:11" ht="12" hidden="1" customHeight="1">
      <c r="A1422" s="15" t="s">
        <v>51</v>
      </c>
      <c r="B1422" s="15" t="s">
        <v>0</v>
      </c>
      <c r="C1422" s="15" t="s">
        <v>176</v>
      </c>
      <c r="D1422" s="15" t="s">
        <v>174</v>
      </c>
      <c r="E1422" s="16">
        <v>767189</v>
      </c>
      <c r="F1422" s="15" t="s">
        <v>5118</v>
      </c>
      <c r="G1422" s="15" t="s">
        <v>5119</v>
      </c>
      <c r="H1422" s="15" t="s">
        <v>5120</v>
      </c>
      <c r="I1422" s="16">
        <v>33.295000000000002</v>
      </c>
      <c r="J1422" s="16">
        <v>44.299700000000001</v>
      </c>
      <c r="K1422" s="15" t="s">
        <v>1364</v>
      </c>
    </row>
    <row r="1423" spans="1:11" ht="12" hidden="1" customHeight="1">
      <c r="A1423" s="15" t="s">
        <v>51</v>
      </c>
      <c r="B1423" s="15" t="s">
        <v>0</v>
      </c>
      <c r="C1423" s="15" t="s">
        <v>176</v>
      </c>
      <c r="D1423" s="15" t="s">
        <v>174</v>
      </c>
      <c r="E1423" s="16">
        <v>767567</v>
      </c>
      <c r="F1423" s="15" t="s">
        <v>1016</v>
      </c>
      <c r="G1423" s="15" t="s">
        <v>480</v>
      </c>
      <c r="H1423" s="15" t="s">
        <v>5121</v>
      </c>
      <c r="I1423" s="16">
        <v>33.239660000000001</v>
      </c>
      <c r="J1423" s="16">
        <v>44.404302000000001</v>
      </c>
      <c r="K1423" s="15" t="s">
        <v>1364</v>
      </c>
    </row>
    <row r="1424" spans="1:11" ht="12" hidden="1" customHeight="1">
      <c r="A1424" s="15" t="s">
        <v>51</v>
      </c>
      <c r="B1424" s="15" t="s">
        <v>0</v>
      </c>
      <c r="C1424" s="15" t="s">
        <v>176</v>
      </c>
      <c r="D1424" s="15" t="s">
        <v>174</v>
      </c>
      <c r="E1424" s="16">
        <v>767453</v>
      </c>
      <c r="F1424" s="15" t="s">
        <v>5122</v>
      </c>
      <c r="G1424" s="15" t="s">
        <v>5123</v>
      </c>
      <c r="H1424" s="15" t="s">
        <v>5124</v>
      </c>
      <c r="I1424" s="16">
        <v>33.202643000000002</v>
      </c>
      <c r="J1424" s="16">
        <v>44.468184999999998</v>
      </c>
      <c r="K1424" s="15" t="s">
        <v>1364</v>
      </c>
    </row>
    <row r="1425" spans="1:11" ht="12" hidden="1" customHeight="1">
      <c r="A1425" s="15" t="s">
        <v>51</v>
      </c>
      <c r="B1425" s="15" t="s">
        <v>0</v>
      </c>
      <c r="C1425" s="15" t="s">
        <v>176</v>
      </c>
      <c r="D1425" s="15" t="s">
        <v>174</v>
      </c>
      <c r="E1425" s="16">
        <v>767555</v>
      </c>
      <c r="F1425" s="15" t="s">
        <v>5125</v>
      </c>
      <c r="G1425" s="15" t="s">
        <v>5126</v>
      </c>
      <c r="H1425" s="15" t="s">
        <v>5127</v>
      </c>
      <c r="I1425" s="16">
        <v>33.332042999999999</v>
      </c>
      <c r="J1425" s="16">
        <v>44.308048999999997</v>
      </c>
      <c r="K1425" s="15" t="s">
        <v>1364</v>
      </c>
    </row>
    <row r="1426" spans="1:11" ht="12" hidden="1" customHeight="1">
      <c r="A1426" s="15" t="s">
        <v>51</v>
      </c>
      <c r="B1426" s="15" t="s">
        <v>0</v>
      </c>
      <c r="C1426" s="15" t="s">
        <v>176</v>
      </c>
      <c r="D1426" s="15" t="s">
        <v>174</v>
      </c>
      <c r="E1426" s="16">
        <v>767556</v>
      </c>
      <c r="F1426" s="15" t="s">
        <v>5128</v>
      </c>
      <c r="G1426" s="15" t="s">
        <v>5129</v>
      </c>
      <c r="H1426" s="15" t="s">
        <v>5130</v>
      </c>
      <c r="I1426" s="16">
        <v>33.332042999999999</v>
      </c>
      <c r="J1426" s="16">
        <v>44.308048999999997</v>
      </c>
      <c r="K1426" s="15" t="s">
        <v>1364</v>
      </c>
    </row>
    <row r="1427" spans="1:11" ht="12" hidden="1" customHeight="1">
      <c r="A1427" s="15" t="s">
        <v>51</v>
      </c>
      <c r="B1427" s="15" t="s">
        <v>0</v>
      </c>
      <c r="C1427" s="15" t="s">
        <v>176</v>
      </c>
      <c r="D1427" s="15" t="s">
        <v>174</v>
      </c>
      <c r="E1427" s="16">
        <v>767415</v>
      </c>
      <c r="F1427" s="15" t="s">
        <v>5131</v>
      </c>
      <c r="G1427" s="15" t="s">
        <v>5132</v>
      </c>
      <c r="H1427" s="15" t="s">
        <v>5133</v>
      </c>
      <c r="I1427" s="16">
        <v>33.272230999999998</v>
      </c>
      <c r="J1427" s="16">
        <v>44.226899000000003</v>
      </c>
      <c r="K1427" s="15" t="s">
        <v>1364</v>
      </c>
    </row>
    <row r="1428" spans="1:11" ht="12" hidden="1" customHeight="1">
      <c r="A1428" s="15" t="s">
        <v>51</v>
      </c>
      <c r="B1428" s="15" t="s">
        <v>0</v>
      </c>
      <c r="C1428" s="15" t="s">
        <v>176</v>
      </c>
      <c r="D1428" s="15" t="s">
        <v>174</v>
      </c>
      <c r="E1428" s="16">
        <v>767386</v>
      </c>
      <c r="F1428" s="15" t="s">
        <v>5134</v>
      </c>
      <c r="G1428" s="15" t="s">
        <v>5135</v>
      </c>
      <c r="H1428" s="15" t="s">
        <v>5136</v>
      </c>
      <c r="I1428" s="16">
        <v>33.330833329999997</v>
      </c>
      <c r="J1428" s="16">
        <v>44.391111109999997</v>
      </c>
      <c r="K1428" s="15" t="s">
        <v>1364</v>
      </c>
    </row>
    <row r="1429" spans="1:11" ht="12" hidden="1" customHeight="1">
      <c r="A1429" s="15" t="s">
        <v>51</v>
      </c>
      <c r="B1429" s="15" t="s">
        <v>0</v>
      </c>
      <c r="C1429" s="15" t="s">
        <v>176</v>
      </c>
      <c r="D1429" s="15" t="s">
        <v>174</v>
      </c>
      <c r="E1429" s="16">
        <v>767010</v>
      </c>
      <c r="F1429" s="15" t="s">
        <v>5137</v>
      </c>
      <c r="G1429" s="15" t="s">
        <v>5138</v>
      </c>
      <c r="H1429" s="15" t="s">
        <v>5139</v>
      </c>
      <c r="I1429" s="16">
        <v>33.25527778</v>
      </c>
      <c r="J1429" s="16">
        <v>44.422222220000002</v>
      </c>
      <c r="K1429" s="15" t="s">
        <v>1364</v>
      </c>
    </row>
    <row r="1430" spans="1:11" ht="12" hidden="1" customHeight="1">
      <c r="A1430" s="15" t="s">
        <v>51</v>
      </c>
      <c r="B1430" s="15" t="s">
        <v>0</v>
      </c>
      <c r="C1430" s="15" t="s">
        <v>176</v>
      </c>
      <c r="D1430" s="15" t="s">
        <v>174</v>
      </c>
      <c r="E1430" s="21">
        <v>710699</v>
      </c>
      <c r="F1430" s="15" t="s">
        <v>5140</v>
      </c>
      <c r="G1430" s="15" t="s">
        <v>5141</v>
      </c>
      <c r="H1430" s="15" t="s">
        <v>5142</v>
      </c>
      <c r="I1430" s="16">
        <v>33.270000000000003</v>
      </c>
      <c r="J1430" s="16">
        <v>44.29</v>
      </c>
      <c r="K1430" s="15" t="s">
        <v>1364</v>
      </c>
    </row>
    <row r="1431" spans="1:11" ht="12" hidden="1" customHeight="1">
      <c r="A1431" s="15" t="s">
        <v>51</v>
      </c>
      <c r="B1431" s="15" t="s">
        <v>0</v>
      </c>
      <c r="C1431" s="15" t="s">
        <v>176</v>
      </c>
      <c r="D1431" s="15" t="s">
        <v>174</v>
      </c>
      <c r="E1431" s="16">
        <v>767568</v>
      </c>
      <c r="F1431" s="15" t="s">
        <v>5143</v>
      </c>
      <c r="G1431" s="15" t="s">
        <v>5144</v>
      </c>
      <c r="H1431" s="15" t="s">
        <v>5145</v>
      </c>
      <c r="I1431" s="16">
        <v>33.236674999999998</v>
      </c>
      <c r="J1431" s="16">
        <v>44.382261</v>
      </c>
      <c r="K1431" s="15" t="s">
        <v>1364</v>
      </c>
    </row>
    <row r="1432" spans="1:11" ht="12" hidden="1" customHeight="1">
      <c r="A1432" s="15" t="s">
        <v>51</v>
      </c>
      <c r="B1432" s="15" t="s">
        <v>0</v>
      </c>
      <c r="C1432" s="15" t="s">
        <v>176</v>
      </c>
      <c r="D1432" s="15" t="s">
        <v>174</v>
      </c>
      <c r="E1432" s="16">
        <v>710795</v>
      </c>
      <c r="F1432" s="15" t="s">
        <v>5146</v>
      </c>
      <c r="G1432" s="15" t="s">
        <v>5147</v>
      </c>
      <c r="H1432" s="15" t="s">
        <v>5148</v>
      </c>
      <c r="I1432" s="16">
        <v>33.192039999999999</v>
      </c>
      <c r="J1432" s="16">
        <v>44.409435000000002</v>
      </c>
      <c r="K1432" s="15" t="s">
        <v>1364</v>
      </c>
    </row>
    <row r="1433" spans="1:11" ht="12" hidden="1" customHeight="1">
      <c r="A1433" s="15" t="s">
        <v>51</v>
      </c>
      <c r="B1433" s="15" t="s">
        <v>0</v>
      </c>
      <c r="C1433" s="15" t="s">
        <v>176</v>
      </c>
      <c r="D1433" s="15" t="s">
        <v>174</v>
      </c>
      <c r="E1433" s="16">
        <v>767225</v>
      </c>
      <c r="F1433" s="15" t="s">
        <v>5149</v>
      </c>
      <c r="G1433" s="15" t="s">
        <v>5150</v>
      </c>
      <c r="H1433" s="15" t="s">
        <v>5151</v>
      </c>
      <c r="I1433" s="16">
        <v>33.31</v>
      </c>
      <c r="J1433" s="16">
        <v>44.39</v>
      </c>
      <c r="K1433" s="15" t="s">
        <v>1364</v>
      </c>
    </row>
    <row r="1434" spans="1:11" ht="12" hidden="1" customHeight="1">
      <c r="A1434" s="15" t="s">
        <v>51</v>
      </c>
      <c r="B1434" s="15" t="s">
        <v>0</v>
      </c>
      <c r="C1434" s="15" t="s">
        <v>176</v>
      </c>
      <c r="D1434" s="15" t="s">
        <v>174</v>
      </c>
      <c r="E1434" s="16">
        <v>767062</v>
      </c>
      <c r="F1434" s="15" t="s">
        <v>5152</v>
      </c>
      <c r="G1434" s="15" t="s">
        <v>5153</v>
      </c>
      <c r="H1434" s="15" t="s">
        <v>5154</v>
      </c>
      <c r="I1434" s="16">
        <v>33.218415999999998</v>
      </c>
      <c r="J1434" s="16">
        <v>44.334980999999999</v>
      </c>
      <c r="K1434" s="15" t="s">
        <v>1364</v>
      </c>
    </row>
    <row r="1435" spans="1:11" ht="12" hidden="1" customHeight="1">
      <c r="A1435" s="15" t="s">
        <v>51</v>
      </c>
      <c r="B1435" s="15" t="s">
        <v>0</v>
      </c>
      <c r="C1435" s="15" t="s">
        <v>176</v>
      </c>
      <c r="D1435" s="15" t="s">
        <v>174</v>
      </c>
      <c r="E1435" s="16">
        <v>700903</v>
      </c>
      <c r="F1435" s="15" t="s">
        <v>1017</v>
      </c>
      <c r="G1435" s="15" t="s">
        <v>481</v>
      </c>
      <c r="H1435" s="15" t="s">
        <v>5155</v>
      </c>
      <c r="I1435" s="16">
        <v>33.25</v>
      </c>
      <c r="J1435" s="16">
        <v>44.4</v>
      </c>
      <c r="K1435" s="15" t="s">
        <v>1364</v>
      </c>
    </row>
    <row r="1436" spans="1:11" ht="12" hidden="1" customHeight="1">
      <c r="A1436" s="15" t="s">
        <v>51</v>
      </c>
      <c r="B1436" s="15" t="s">
        <v>0</v>
      </c>
      <c r="C1436" s="15" t="s">
        <v>176</v>
      </c>
      <c r="D1436" s="15" t="s">
        <v>174</v>
      </c>
      <c r="E1436" s="16">
        <v>767558</v>
      </c>
      <c r="F1436" s="15" t="s">
        <v>5156</v>
      </c>
      <c r="G1436" s="15" t="s">
        <v>5157</v>
      </c>
      <c r="H1436" s="15" t="s">
        <v>5158</v>
      </c>
      <c r="I1436" s="16">
        <v>33.338721</v>
      </c>
      <c r="J1436" s="16">
        <v>44.370202999999997</v>
      </c>
      <c r="K1436" s="15" t="s">
        <v>1364</v>
      </c>
    </row>
    <row r="1437" spans="1:11" ht="12" hidden="1" customHeight="1">
      <c r="A1437" s="15" t="s">
        <v>51</v>
      </c>
      <c r="B1437" s="15" t="s">
        <v>0</v>
      </c>
      <c r="C1437" s="15" t="s">
        <v>176</v>
      </c>
      <c r="D1437" s="15" t="s">
        <v>174</v>
      </c>
      <c r="E1437" s="16">
        <v>767557</v>
      </c>
      <c r="F1437" s="15" t="s">
        <v>5159</v>
      </c>
      <c r="G1437" s="15" t="s">
        <v>5160</v>
      </c>
      <c r="H1437" s="15" t="s">
        <v>5161</v>
      </c>
      <c r="I1437" s="16">
        <v>33.333457000000003</v>
      </c>
      <c r="J1437" s="16">
        <v>44.351970999999999</v>
      </c>
      <c r="K1437" s="15" t="s">
        <v>1364</v>
      </c>
    </row>
    <row r="1438" spans="1:11" ht="12" hidden="1" customHeight="1">
      <c r="A1438" s="15" t="s">
        <v>51</v>
      </c>
      <c r="B1438" s="15" t="s">
        <v>0</v>
      </c>
      <c r="C1438" s="15" t="s">
        <v>176</v>
      </c>
      <c r="D1438" s="15" t="s">
        <v>174</v>
      </c>
      <c r="E1438" s="16">
        <v>767234</v>
      </c>
      <c r="F1438" s="15" t="s">
        <v>5162</v>
      </c>
      <c r="G1438" s="15" t="s">
        <v>5163</v>
      </c>
      <c r="H1438" s="15" t="s">
        <v>5164</v>
      </c>
      <c r="I1438" s="16">
        <v>33.33</v>
      </c>
      <c r="J1438" s="16">
        <v>44.37</v>
      </c>
      <c r="K1438" s="15" t="s">
        <v>1364</v>
      </c>
    </row>
    <row r="1439" spans="1:11" ht="12" hidden="1" customHeight="1">
      <c r="A1439" s="15" t="s">
        <v>51</v>
      </c>
      <c r="B1439" s="15" t="s">
        <v>0</v>
      </c>
      <c r="C1439" s="15" t="s">
        <v>176</v>
      </c>
      <c r="D1439" s="15" t="s">
        <v>174</v>
      </c>
      <c r="E1439" s="16">
        <v>767564</v>
      </c>
      <c r="F1439" s="15" t="s">
        <v>1018</v>
      </c>
      <c r="G1439" s="15" t="s">
        <v>482</v>
      </c>
      <c r="H1439" s="15" t="s">
        <v>5165</v>
      </c>
      <c r="I1439" s="16">
        <v>33.240609999999997</v>
      </c>
      <c r="J1439" s="16">
        <v>44.410173999999998</v>
      </c>
      <c r="K1439" s="15" t="s">
        <v>1364</v>
      </c>
    </row>
    <row r="1440" spans="1:11" ht="12" hidden="1" customHeight="1">
      <c r="A1440" s="15" t="s">
        <v>51</v>
      </c>
      <c r="B1440" s="15" t="s">
        <v>0</v>
      </c>
      <c r="C1440" s="15" t="s">
        <v>176</v>
      </c>
      <c r="D1440" s="15" t="s">
        <v>174</v>
      </c>
      <c r="E1440" s="16">
        <v>703605</v>
      </c>
      <c r="F1440" s="15" t="s">
        <v>1019</v>
      </c>
      <c r="G1440" s="15" t="s">
        <v>466</v>
      </c>
      <c r="H1440" s="15" t="s">
        <v>5166</v>
      </c>
      <c r="I1440" s="16">
        <v>33.19</v>
      </c>
      <c r="J1440" s="16">
        <v>44.36</v>
      </c>
      <c r="K1440" s="15" t="s">
        <v>1364</v>
      </c>
    </row>
    <row r="1441" spans="1:11" ht="12" hidden="1" customHeight="1">
      <c r="A1441" s="15" t="s">
        <v>51</v>
      </c>
      <c r="B1441" s="15" t="s">
        <v>0</v>
      </c>
      <c r="C1441" s="15" t="s">
        <v>176</v>
      </c>
      <c r="D1441" s="15" t="s">
        <v>174</v>
      </c>
      <c r="E1441" s="16">
        <v>767559</v>
      </c>
      <c r="F1441" s="15" t="s">
        <v>5167</v>
      </c>
      <c r="G1441" s="15" t="s">
        <v>5168</v>
      </c>
      <c r="H1441" s="15" t="s">
        <v>5169</v>
      </c>
      <c r="I1441" s="16">
        <v>33.215561000000001</v>
      </c>
      <c r="J1441" s="16">
        <v>44.389668999999998</v>
      </c>
      <c r="K1441" s="15" t="s">
        <v>1364</v>
      </c>
    </row>
    <row r="1442" spans="1:11" ht="12" hidden="1" customHeight="1">
      <c r="A1442" s="15" t="s">
        <v>51</v>
      </c>
      <c r="B1442" s="15" t="s">
        <v>0</v>
      </c>
      <c r="C1442" s="15" t="s">
        <v>179</v>
      </c>
      <c r="D1442" s="15" t="s">
        <v>177</v>
      </c>
      <c r="E1442" s="16">
        <v>710843</v>
      </c>
      <c r="F1442" s="15" t="s">
        <v>5170</v>
      </c>
      <c r="G1442" s="15" t="s">
        <v>5171</v>
      </c>
      <c r="H1442" s="15" t="s">
        <v>5172</v>
      </c>
      <c r="I1442" s="16">
        <v>33.098888889999998</v>
      </c>
      <c r="J1442" s="16">
        <v>44.581111110000002</v>
      </c>
      <c r="K1442" s="15" t="s">
        <v>1364</v>
      </c>
    </row>
    <row r="1443" spans="1:11" ht="12" hidden="1" customHeight="1">
      <c r="A1443" s="15" t="s">
        <v>51</v>
      </c>
      <c r="B1443" s="15" t="s">
        <v>0</v>
      </c>
      <c r="C1443" s="15" t="s">
        <v>179</v>
      </c>
      <c r="D1443" s="15" t="s">
        <v>177</v>
      </c>
      <c r="E1443" s="16">
        <v>710697</v>
      </c>
      <c r="F1443" s="15" t="s">
        <v>1020</v>
      </c>
      <c r="G1443" s="15" t="s">
        <v>483</v>
      </c>
      <c r="H1443" s="15" t="s">
        <v>5173</v>
      </c>
      <c r="I1443" s="16">
        <v>33.19</v>
      </c>
      <c r="J1443" s="16">
        <v>44.49</v>
      </c>
      <c r="K1443" s="15" t="s">
        <v>1364</v>
      </c>
    </row>
    <row r="1444" spans="1:11" ht="12" hidden="1" customHeight="1">
      <c r="A1444" s="15" t="s">
        <v>51</v>
      </c>
      <c r="B1444" s="15" t="s">
        <v>0</v>
      </c>
      <c r="C1444" s="15" t="s">
        <v>182</v>
      </c>
      <c r="D1444" s="15" t="s">
        <v>180</v>
      </c>
      <c r="E1444" s="16">
        <v>767425</v>
      </c>
      <c r="F1444" s="15" t="s">
        <v>5174</v>
      </c>
      <c r="G1444" s="15" t="s">
        <v>5175</v>
      </c>
      <c r="H1444" s="15" t="s">
        <v>5176</v>
      </c>
      <c r="I1444" s="16">
        <v>33.149272000000003</v>
      </c>
      <c r="J1444" s="16">
        <v>44.384422999999998</v>
      </c>
      <c r="K1444" s="15" t="s">
        <v>1364</v>
      </c>
    </row>
    <row r="1445" spans="1:11" ht="12" hidden="1" customHeight="1">
      <c r="A1445" s="15" t="s">
        <v>51</v>
      </c>
      <c r="B1445" s="15" t="s">
        <v>0</v>
      </c>
      <c r="C1445" s="15" t="s">
        <v>182</v>
      </c>
      <c r="D1445" s="15" t="s">
        <v>180</v>
      </c>
      <c r="E1445" s="16">
        <v>767576</v>
      </c>
      <c r="F1445" s="15" t="s">
        <v>5177</v>
      </c>
      <c r="G1445" s="15" t="s">
        <v>5178</v>
      </c>
      <c r="H1445" s="15" t="s">
        <v>5179</v>
      </c>
      <c r="I1445" s="16">
        <v>33.052844999999998</v>
      </c>
      <c r="J1445" s="16">
        <v>44.358713000000002</v>
      </c>
      <c r="K1445" s="15" t="s">
        <v>1364</v>
      </c>
    </row>
    <row r="1446" spans="1:11" ht="12" hidden="1" customHeight="1">
      <c r="A1446" s="15" t="s">
        <v>51</v>
      </c>
      <c r="B1446" s="15" t="s">
        <v>0</v>
      </c>
      <c r="C1446" s="15" t="s">
        <v>182</v>
      </c>
      <c r="D1446" s="15" t="s">
        <v>180</v>
      </c>
      <c r="E1446" s="16">
        <v>767573</v>
      </c>
      <c r="F1446" s="15" t="s">
        <v>5180</v>
      </c>
      <c r="G1446" s="15" t="s">
        <v>5181</v>
      </c>
      <c r="H1446" s="15" t="s">
        <v>5182</v>
      </c>
      <c r="I1446" s="16">
        <v>33.052844999999998</v>
      </c>
      <c r="J1446" s="16">
        <v>44.358713000000002</v>
      </c>
      <c r="K1446" s="15" t="s">
        <v>1364</v>
      </c>
    </row>
    <row r="1447" spans="1:11" ht="12" hidden="1" customHeight="1">
      <c r="A1447" s="15" t="s">
        <v>51</v>
      </c>
      <c r="B1447" s="15" t="s">
        <v>0</v>
      </c>
      <c r="C1447" s="15" t="s">
        <v>182</v>
      </c>
      <c r="D1447" s="15" t="s">
        <v>180</v>
      </c>
      <c r="E1447" s="16">
        <v>767571</v>
      </c>
      <c r="F1447" s="15" t="s">
        <v>5183</v>
      </c>
      <c r="G1447" s="15" t="s">
        <v>5184</v>
      </c>
      <c r="H1447" s="15" t="s">
        <v>4581</v>
      </c>
      <c r="I1447" s="16">
        <v>33.120249999999999</v>
      </c>
      <c r="J1447" s="16">
        <v>44.372038000000003</v>
      </c>
      <c r="K1447" s="15" t="s">
        <v>1364</v>
      </c>
    </row>
    <row r="1448" spans="1:11" ht="12" hidden="1" customHeight="1">
      <c r="A1448" s="15" t="s">
        <v>51</v>
      </c>
      <c r="B1448" s="15" t="s">
        <v>0</v>
      </c>
      <c r="C1448" s="15" t="s">
        <v>182</v>
      </c>
      <c r="D1448" s="15" t="s">
        <v>180</v>
      </c>
      <c r="E1448" s="16">
        <v>710842</v>
      </c>
      <c r="F1448" s="15" t="s">
        <v>5185</v>
      </c>
      <c r="G1448" s="15" t="s">
        <v>5186</v>
      </c>
      <c r="H1448" s="15" t="s">
        <v>5187</v>
      </c>
      <c r="I1448" s="16">
        <v>33.049999999999997</v>
      </c>
      <c r="J1448" s="16">
        <v>44.36</v>
      </c>
      <c r="K1448" s="15" t="s">
        <v>1364</v>
      </c>
    </row>
    <row r="1449" spans="1:11" ht="12" hidden="1" customHeight="1">
      <c r="A1449" s="15" t="s">
        <v>51</v>
      </c>
      <c r="B1449" s="15" t="s">
        <v>0</v>
      </c>
      <c r="C1449" s="15" t="s">
        <v>182</v>
      </c>
      <c r="D1449" s="15" t="s">
        <v>180</v>
      </c>
      <c r="E1449" s="16">
        <v>703504</v>
      </c>
      <c r="F1449" s="15" t="s">
        <v>5188</v>
      </c>
      <c r="G1449" s="15" t="s">
        <v>5189</v>
      </c>
      <c r="H1449" s="15" t="s">
        <v>5190</v>
      </c>
      <c r="I1449" s="16">
        <v>33.18</v>
      </c>
      <c r="J1449" s="16">
        <v>44.02</v>
      </c>
      <c r="K1449" s="15" t="s">
        <v>1364</v>
      </c>
    </row>
    <row r="1450" spans="1:11" ht="12" hidden="1" customHeight="1">
      <c r="A1450" s="15" t="s">
        <v>51</v>
      </c>
      <c r="B1450" s="15" t="s">
        <v>0</v>
      </c>
      <c r="C1450" s="15" t="s">
        <v>185</v>
      </c>
      <c r="D1450" s="15" t="s">
        <v>1840</v>
      </c>
      <c r="E1450" s="16">
        <v>703581</v>
      </c>
      <c r="F1450" s="15" t="s">
        <v>1022</v>
      </c>
      <c r="G1450" s="15" t="s">
        <v>449</v>
      </c>
      <c r="H1450" s="15" t="s">
        <v>5191</v>
      </c>
      <c r="I1450" s="16">
        <v>33.365758999999997</v>
      </c>
      <c r="J1450" s="16">
        <v>44.357438999999999</v>
      </c>
      <c r="K1450" s="15" t="s">
        <v>1364</v>
      </c>
    </row>
    <row r="1451" spans="1:11" ht="12" hidden="1" customHeight="1">
      <c r="A1451" s="15" t="s">
        <v>51</v>
      </c>
      <c r="B1451" s="15" t="s">
        <v>0</v>
      </c>
      <c r="C1451" s="15" t="s">
        <v>185</v>
      </c>
      <c r="D1451" s="15" t="s">
        <v>1840</v>
      </c>
      <c r="E1451" s="16">
        <v>767498</v>
      </c>
      <c r="F1451" s="15" t="s">
        <v>5192</v>
      </c>
      <c r="G1451" s="15" t="s">
        <v>5193</v>
      </c>
      <c r="H1451" s="15" t="s">
        <v>5194</v>
      </c>
      <c r="I1451" s="16">
        <v>33.255400000000002</v>
      </c>
      <c r="J1451" s="16">
        <v>44.485500000000002</v>
      </c>
      <c r="K1451" s="15" t="s">
        <v>1364</v>
      </c>
    </row>
    <row r="1452" spans="1:11" ht="12" hidden="1" customHeight="1">
      <c r="A1452" s="15" t="s">
        <v>51</v>
      </c>
      <c r="B1452" s="15" t="s">
        <v>0</v>
      </c>
      <c r="C1452" s="15" t="s">
        <v>185</v>
      </c>
      <c r="D1452" s="15" t="s">
        <v>1840</v>
      </c>
      <c r="E1452" s="16">
        <v>767265</v>
      </c>
      <c r="F1452" s="15" t="s">
        <v>1023</v>
      </c>
      <c r="G1452" s="15" t="s">
        <v>450</v>
      </c>
      <c r="H1452" s="15" t="s">
        <v>5195</v>
      </c>
      <c r="I1452" s="16">
        <v>33.3093</v>
      </c>
      <c r="J1452" s="16">
        <v>44.508099999999999</v>
      </c>
      <c r="K1452" s="15" t="s">
        <v>1364</v>
      </c>
    </row>
    <row r="1453" spans="1:11" ht="12" hidden="1" customHeight="1">
      <c r="A1453" s="15" t="s">
        <v>51</v>
      </c>
      <c r="B1453" s="15" t="s">
        <v>0</v>
      </c>
      <c r="C1453" s="15" t="s">
        <v>185</v>
      </c>
      <c r="D1453" s="15" t="s">
        <v>1840</v>
      </c>
      <c r="E1453" s="16">
        <v>767246</v>
      </c>
      <c r="F1453" s="15" t="s">
        <v>5196</v>
      </c>
      <c r="G1453" s="15" t="s">
        <v>5197</v>
      </c>
      <c r="H1453" s="15" t="s">
        <v>5198</v>
      </c>
      <c r="I1453" s="16">
        <v>33.3078</v>
      </c>
      <c r="J1453" s="16">
        <v>44.517499999999998</v>
      </c>
      <c r="K1453" s="15" t="s">
        <v>1364</v>
      </c>
    </row>
    <row r="1454" spans="1:11" ht="12" hidden="1" customHeight="1">
      <c r="A1454" s="15" t="s">
        <v>51</v>
      </c>
      <c r="B1454" s="15" t="s">
        <v>0</v>
      </c>
      <c r="C1454" s="15" t="s">
        <v>185</v>
      </c>
      <c r="D1454" s="15" t="s">
        <v>1840</v>
      </c>
      <c r="E1454" s="16">
        <v>767247</v>
      </c>
      <c r="F1454" s="15" t="s">
        <v>5199</v>
      </c>
      <c r="G1454" s="15" t="s">
        <v>5200</v>
      </c>
      <c r="H1454" s="15" t="s">
        <v>5201</v>
      </c>
      <c r="I1454" s="16">
        <v>33.302599999999998</v>
      </c>
      <c r="J1454" s="16">
        <v>44.509099999999997</v>
      </c>
      <c r="K1454" s="15" t="s">
        <v>1364</v>
      </c>
    </row>
    <row r="1455" spans="1:11" ht="12" hidden="1" customHeight="1">
      <c r="A1455" s="15" t="s">
        <v>51</v>
      </c>
      <c r="B1455" s="15" t="s">
        <v>0</v>
      </c>
      <c r="C1455" s="15" t="s">
        <v>185</v>
      </c>
      <c r="D1455" s="15" t="s">
        <v>1840</v>
      </c>
      <c r="E1455" s="16">
        <v>710792</v>
      </c>
      <c r="F1455" s="15" t="s">
        <v>1024</v>
      </c>
      <c r="G1455" s="15" t="s">
        <v>451</v>
      </c>
      <c r="H1455" s="15" t="s">
        <v>5202</v>
      </c>
      <c r="I1455" s="16">
        <v>33.386262000000002</v>
      </c>
      <c r="J1455" s="16">
        <v>44.418818000000002</v>
      </c>
      <c r="K1455" s="15" t="s">
        <v>1364</v>
      </c>
    </row>
    <row r="1456" spans="1:11" ht="12" hidden="1" customHeight="1">
      <c r="A1456" s="15" t="s">
        <v>51</v>
      </c>
      <c r="B1456" s="15" t="s">
        <v>0</v>
      </c>
      <c r="C1456" s="15" t="s">
        <v>185</v>
      </c>
      <c r="D1456" s="15" t="s">
        <v>1840</v>
      </c>
      <c r="E1456" s="16">
        <v>767451</v>
      </c>
      <c r="F1456" s="15" t="s">
        <v>1025</v>
      </c>
      <c r="G1456" s="15" t="s">
        <v>452</v>
      </c>
      <c r="H1456" s="15" t="s">
        <v>5203</v>
      </c>
      <c r="I1456" s="16">
        <v>33.348782999999997</v>
      </c>
      <c r="J1456" s="16">
        <v>44.478087000000002</v>
      </c>
      <c r="K1456" s="15" t="s">
        <v>1364</v>
      </c>
    </row>
    <row r="1457" spans="1:11" ht="12" hidden="1" customHeight="1">
      <c r="A1457" s="15" t="s">
        <v>51</v>
      </c>
      <c r="B1457" s="15" t="s">
        <v>0</v>
      </c>
      <c r="C1457" s="15" t="s">
        <v>185</v>
      </c>
      <c r="D1457" s="15" t="s">
        <v>1840</v>
      </c>
      <c r="E1457" s="16">
        <v>767513</v>
      </c>
      <c r="F1457" s="15" t="s">
        <v>5204</v>
      </c>
      <c r="G1457" s="15" t="s">
        <v>5205</v>
      </c>
      <c r="H1457" s="15" t="s">
        <v>5206</v>
      </c>
      <c r="I1457" s="16">
        <v>33.350397999999998</v>
      </c>
      <c r="J1457" s="16">
        <v>44.507179999999998</v>
      </c>
      <c r="K1457" s="15" t="s">
        <v>1364</v>
      </c>
    </row>
    <row r="1458" spans="1:11" ht="12" hidden="1" customHeight="1">
      <c r="A1458" s="15" t="s">
        <v>51</v>
      </c>
      <c r="B1458" s="15" t="s">
        <v>0</v>
      </c>
      <c r="C1458" s="15" t="s">
        <v>185</v>
      </c>
      <c r="D1458" s="15" t="s">
        <v>1840</v>
      </c>
      <c r="E1458" s="16">
        <v>767207</v>
      </c>
      <c r="F1458" s="15" t="s">
        <v>1026</v>
      </c>
      <c r="G1458" s="15" t="s">
        <v>454</v>
      </c>
      <c r="H1458" s="15" t="s">
        <v>5207</v>
      </c>
      <c r="I1458" s="16">
        <v>33.335428999999998</v>
      </c>
      <c r="J1458" s="16">
        <v>44.512653999999998</v>
      </c>
      <c r="K1458" s="15" t="s">
        <v>1364</v>
      </c>
    </row>
    <row r="1459" spans="1:11" ht="12" hidden="1" customHeight="1">
      <c r="A1459" s="15" t="s">
        <v>51</v>
      </c>
      <c r="B1459" s="15" t="s">
        <v>0</v>
      </c>
      <c r="C1459" s="15" t="s">
        <v>185</v>
      </c>
      <c r="D1459" s="15" t="s">
        <v>1840</v>
      </c>
      <c r="E1459" s="16">
        <v>767514</v>
      </c>
      <c r="F1459" s="15" t="s">
        <v>5208</v>
      </c>
      <c r="G1459" s="15" t="s">
        <v>5209</v>
      </c>
      <c r="H1459" s="15" t="s">
        <v>5210</v>
      </c>
      <c r="I1459" s="16">
        <v>33.299669999999999</v>
      </c>
      <c r="J1459" s="16">
        <v>44.491419999999998</v>
      </c>
      <c r="K1459" s="15" t="s">
        <v>1364</v>
      </c>
    </row>
    <row r="1460" spans="1:11" ht="12" hidden="1" customHeight="1">
      <c r="A1460" s="15" t="s">
        <v>51</v>
      </c>
      <c r="B1460" s="15" t="s">
        <v>0</v>
      </c>
      <c r="C1460" s="15" t="s">
        <v>185</v>
      </c>
      <c r="D1460" s="15" t="s">
        <v>1840</v>
      </c>
      <c r="E1460" s="16">
        <v>767515</v>
      </c>
      <c r="F1460" s="15" t="s">
        <v>5211</v>
      </c>
      <c r="G1460" s="15" t="s">
        <v>5212</v>
      </c>
      <c r="H1460" s="15" t="s">
        <v>5213</v>
      </c>
      <c r="I1460" s="16">
        <v>33.299680000000002</v>
      </c>
      <c r="J1460" s="16">
        <v>44.491430000000001</v>
      </c>
      <c r="K1460" s="15" t="s">
        <v>1364</v>
      </c>
    </row>
    <row r="1461" spans="1:11" ht="12" hidden="1" customHeight="1">
      <c r="A1461" s="15" t="s">
        <v>51</v>
      </c>
      <c r="B1461" s="15" t="s">
        <v>0</v>
      </c>
      <c r="C1461" s="15" t="s">
        <v>185</v>
      </c>
      <c r="D1461" s="15" t="s">
        <v>1840</v>
      </c>
      <c r="E1461" s="16">
        <v>767516</v>
      </c>
      <c r="F1461" s="15" t="s">
        <v>5214</v>
      </c>
      <c r="G1461" s="15" t="s">
        <v>5215</v>
      </c>
      <c r="H1461" s="15" t="s">
        <v>5216</v>
      </c>
      <c r="I1461" s="16">
        <v>33.299689999999998</v>
      </c>
      <c r="J1461" s="16">
        <v>44.491439999999997</v>
      </c>
      <c r="K1461" s="15" t="s">
        <v>1364</v>
      </c>
    </row>
    <row r="1462" spans="1:11" ht="12" hidden="1" customHeight="1">
      <c r="A1462" s="15" t="s">
        <v>51</v>
      </c>
      <c r="B1462" s="15" t="s">
        <v>0</v>
      </c>
      <c r="C1462" s="15" t="s">
        <v>185</v>
      </c>
      <c r="D1462" s="15" t="s">
        <v>1840</v>
      </c>
      <c r="E1462" s="16">
        <v>767506</v>
      </c>
      <c r="F1462" s="15" t="s">
        <v>5217</v>
      </c>
      <c r="G1462" s="15" t="s">
        <v>5218</v>
      </c>
      <c r="H1462" s="15" t="s">
        <v>5219</v>
      </c>
      <c r="I1462" s="16">
        <v>33.290390000000002</v>
      </c>
      <c r="J1462" s="16">
        <v>44.405715000000001</v>
      </c>
      <c r="K1462" s="15" t="s">
        <v>1364</v>
      </c>
    </row>
    <row r="1463" spans="1:11" ht="12" hidden="1" customHeight="1">
      <c r="A1463" s="15" t="s">
        <v>51</v>
      </c>
      <c r="B1463" s="15" t="s">
        <v>0</v>
      </c>
      <c r="C1463" s="15" t="s">
        <v>185</v>
      </c>
      <c r="D1463" s="15" t="s">
        <v>1840</v>
      </c>
      <c r="E1463" s="16">
        <v>767507</v>
      </c>
      <c r="F1463" s="15" t="s">
        <v>5220</v>
      </c>
      <c r="G1463" s="15" t="s">
        <v>5221</v>
      </c>
      <c r="H1463" s="15" t="s">
        <v>5222</v>
      </c>
      <c r="I1463" s="16">
        <v>33.290391</v>
      </c>
      <c r="J1463" s="16">
        <v>44.405715000000001</v>
      </c>
      <c r="K1463" s="15" t="s">
        <v>1364</v>
      </c>
    </row>
    <row r="1464" spans="1:11" ht="12" hidden="1" customHeight="1">
      <c r="A1464" s="15" t="s">
        <v>51</v>
      </c>
      <c r="B1464" s="15" t="s">
        <v>0</v>
      </c>
      <c r="C1464" s="15" t="s">
        <v>185</v>
      </c>
      <c r="D1464" s="15" t="s">
        <v>1840</v>
      </c>
      <c r="E1464" s="16">
        <v>767327</v>
      </c>
      <c r="F1464" s="15" t="s">
        <v>5223</v>
      </c>
      <c r="G1464" s="15" t="s">
        <v>5224</v>
      </c>
      <c r="H1464" s="15" t="s">
        <v>4116</v>
      </c>
      <c r="I1464" s="16">
        <v>33.357777800000001</v>
      </c>
      <c r="J1464" s="16">
        <v>44.408888900000001</v>
      </c>
      <c r="K1464" s="15" t="s">
        <v>1364</v>
      </c>
    </row>
    <row r="1465" spans="1:11" ht="12" hidden="1" customHeight="1">
      <c r="A1465" s="15" t="s">
        <v>51</v>
      </c>
      <c r="B1465" s="15" t="s">
        <v>0</v>
      </c>
      <c r="C1465" s="15" t="s">
        <v>185</v>
      </c>
      <c r="D1465" s="15" t="s">
        <v>1840</v>
      </c>
      <c r="E1465" s="16">
        <v>767211</v>
      </c>
      <c r="F1465" s="15" t="s">
        <v>5225</v>
      </c>
      <c r="G1465" s="15" t="s">
        <v>5226</v>
      </c>
      <c r="H1465" s="15" t="s">
        <v>4116</v>
      </c>
      <c r="I1465" s="16">
        <v>33.343339</v>
      </c>
      <c r="J1465" s="16">
        <v>44.395729000000003</v>
      </c>
      <c r="K1465" s="15" t="s">
        <v>1364</v>
      </c>
    </row>
    <row r="1466" spans="1:11" ht="12" hidden="1" customHeight="1">
      <c r="A1466" s="15" t="s">
        <v>51</v>
      </c>
      <c r="B1466" s="15" t="s">
        <v>0</v>
      </c>
      <c r="C1466" s="15" t="s">
        <v>185</v>
      </c>
      <c r="D1466" s="15" t="s">
        <v>1840</v>
      </c>
      <c r="E1466" s="16">
        <v>767276</v>
      </c>
      <c r="F1466" s="15" t="s">
        <v>5227</v>
      </c>
      <c r="G1466" s="15" t="s">
        <v>5228</v>
      </c>
      <c r="H1466" s="15" t="s">
        <v>5229</v>
      </c>
      <c r="I1466" s="16">
        <v>33.353299999999997</v>
      </c>
      <c r="J1466" s="16">
        <v>44.5212</v>
      </c>
      <c r="K1466" s="15" t="s">
        <v>1364</v>
      </c>
    </row>
    <row r="1467" spans="1:11" ht="12" hidden="1" customHeight="1">
      <c r="A1467" s="15" t="s">
        <v>51</v>
      </c>
      <c r="B1467" s="15" t="s">
        <v>0</v>
      </c>
      <c r="C1467" s="15" t="s">
        <v>185</v>
      </c>
      <c r="D1467" s="15" t="s">
        <v>1840</v>
      </c>
      <c r="E1467" s="16">
        <v>767277</v>
      </c>
      <c r="F1467" s="15" t="s">
        <v>5230</v>
      </c>
      <c r="G1467" s="15" t="s">
        <v>5231</v>
      </c>
      <c r="H1467" s="15" t="s">
        <v>4116</v>
      </c>
      <c r="I1467" s="16">
        <v>33.355699999999999</v>
      </c>
      <c r="J1467" s="16">
        <v>44.520899999999997</v>
      </c>
      <c r="K1467" s="15" t="s">
        <v>1364</v>
      </c>
    </row>
    <row r="1468" spans="1:11" ht="12" hidden="1" customHeight="1">
      <c r="A1468" s="15" t="s">
        <v>51</v>
      </c>
      <c r="B1468" s="15" t="s">
        <v>0</v>
      </c>
      <c r="C1468" s="15" t="s">
        <v>185</v>
      </c>
      <c r="D1468" s="15" t="s">
        <v>1840</v>
      </c>
      <c r="E1468" s="16">
        <v>767267</v>
      </c>
      <c r="F1468" s="15" t="s">
        <v>5232</v>
      </c>
      <c r="G1468" s="15" t="s">
        <v>5233</v>
      </c>
      <c r="H1468" s="15" t="s">
        <v>5234</v>
      </c>
      <c r="I1468" s="16">
        <v>33.354199999999999</v>
      </c>
      <c r="J1468" s="16">
        <v>44.5124</v>
      </c>
      <c r="K1468" s="15" t="s">
        <v>1364</v>
      </c>
    </row>
    <row r="1469" spans="1:11" ht="12" hidden="1" customHeight="1">
      <c r="A1469" s="15" t="s">
        <v>51</v>
      </c>
      <c r="B1469" s="15" t="s">
        <v>0</v>
      </c>
      <c r="C1469" s="15" t="s">
        <v>185</v>
      </c>
      <c r="D1469" s="15" t="s">
        <v>1840</v>
      </c>
      <c r="E1469" s="16">
        <v>767508</v>
      </c>
      <c r="F1469" s="15" t="s">
        <v>5235</v>
      </c>
      <c r="G1469" s="15" t="s">
        <v>5236</v>
      </c>
      <c r="H1469" s="15" t="s">
        <v>5237</v>
      </c>
      <c r="I1469" s="16">
        <v>33.295979000000003</v>
      </c>
      <c r="J1469" s="16">
        <v>44.416510000000002</v>
      </c>
      <c r="K1469" s="15" t="s">
        <v>1364</v>
      </c>
    </row>
    <row r="1470" spans="1:11" ht="12" hidden="1" customHeight="1">
      <c r="A1470" s="15" t="s">
        <v>51</v>
      </c>
      <c r="B1470" s="15" t="s">
        <v>0</v>
      </c>
      <c r="C1470" s="15" t="s">
        <v>185</v>
      </c>
      <c r="D1470" s="15" t="s">
        <v>1840</v>
      </c>
      <c r="E1470" s="16">
        <v>767218</v>
      </c>
      <c r="F1470" s="15" t="s">
        <v>1027</v>
      </c>
      <c r="G1470" s="15" t="s">
        <v>456</v>
      </c>
      <c r="H1470" s="15" t="s">
        <v>5238</v>
      </c>
      <c r="I1470" s="16">
        <v>33.390300000000003</v>
      </c>
      <c r="J1470" s="16">
        <v>44.526899999999998</v>
      </c>
      <c r="K1470" s="15" t="s">
        <v>1364</v>
      </c>
    </row>
    <row r="1471" spans="1:11" ht="12" hidden="1" customHeight="1">
      <c r="A1471" s="15" t="s">
        <v>51</v>
      </c>
      <c r="B1471" s="15" t="s">
        <v>0</v>
      </c>
      <c r="C1471" s="15" t="s">
        <v>185</v>
      </c>
      <c r="D1471" s="15" t="s">
        <v>1840</v>
      </c>
      <c r="E1471" s="16">
        <v>767217</v>
      </c>
      <c r="F1471" s="15" t="s">
        <v>5239</v>
      </c>
      <c r="G1471" s="15" t="s">
        <v>5240</v>
      </c>
      <c r="H1471" s="15" t="s">
        <v>4116</v>
      </c>
      <c r="I1471" s="16">
        <v>33.389299999999999</v>
      </c>
      <c r="J1471" s="16">
        <v>44.532499999999999</v>
      </c>
      <c r="K1471" s="15" t="s">
        <v>1364</v>
      </c>
    </row>
    <row r="1472" spans="1:11" ht="12" hidden="1" customHeight="1">
      <c r="A1472" s="15" t="s">
        <v>51</v>
      </c>
      <c r="B1472" s="15" t="s">
        <v>0</v>
      </c>
      <c r="C1472" s="15" t="s">
        <v>185</v>
      </c>
      <c r="D1472" s="15" t="s">
        <v>1840</v>
      </c>
      <c r="E1472" s="16">
        <v>767219</v>
      </c>
      <c r="F1472" s="15" t="s">
        <v>5241</v>
      </c>
      <c r="G1472" s="15" t="s">
        <v>5242</v>
      </c>
      <c r="H1472" s="15" t="s">
        <v>4116</v>
      </c>
      <c r="I1472" s="16">
        <v>33.392699999999998</v>
      </c>
      <c r="J1472" s="16">
        <v>44.527000000000001</v>
      </c>
      <c r="K1472" s="15" t="s">
        <v>1364</v>
      </c>
    </row>
    <row r="1473" spans="1:11" ht="12" hidden="1" customHeight="1">
      <c r="A1473" s="15" t="s">
        <v>51</v>
      </c>
      <c r="B1473" s="15" t="s">
        <v>0</v>
      </c>
      <c r="C1473" s="15" t="s">
        <v>185</v>
      </c>
      <c r="D1473" s="15" t="s">
        <v>1840</v>
      </c>
      <c r="E1473" s="16">
        <v>767250</v>
      </c>
      <c r="F1473" s="15" t="s">
        <v>5243</v>
      </c>
      <c r="G1473" s="15" t="s">
        <v>5244</v>
      </c>
      <c r="H1473" s="15" t="s">
        <v>5245</v>
      </c>
      <c r="I1473" s="16">
        <v>33.388800000000003</v>
      </c>
      <c r="J1473" s="16">
        <v>44.5276</v>
      </c>
      <c r="K1473" s="15" t="s">
        <v>1364</v>
      </c>
    </row>
    <row r="1474" spans="1:11" ht="12" hidden="1" customHeight="1">
      <c r="A1474" s="15" t="s">
        <v>51</v>
      </c>
      <c r="B1474" s="15" t="s">
        <v>0</v>
      </c>
      <c r="C1474" s="15" t="s">
        <v>185</v>
      </c>
      <c r="D1474" s="15" t="s">
        <v>1840</v>
      </c>
      <c r="E1474" s="16">
        <v>767460</v>
      </c>
      <c r="F1474" s="15" t="s">
        <v>5246</v>
      </c>
      <c r="G1474" s="15" t="s">
        <v>5247</v>
      </c>
      <c r="H1474" s="15" t="s">
        <v>5248</v>
      </c>
      <c r="I1474" s="16">
        <v>33.322045000000003</v>
      </c>
      <c r="J1474" s="16">
        <v>44.501263000000002</v>
      </c>
      <c r="K1474" s="15" t="s">
        <v>1364</v>
      </c>
    </row>
    <row r="1475" spans="1:11" ht="12" hidden="1" customHeight="1">
      <c r="A1475" s="15" t="s">
        <v>51</v>
      </c>
      <c r="B1475" s="15" t="s">
        <v>0</v>
      </c>
      <c r="C1475" s="15" t="s">
        <v>185</v>
      </c>
      <c r="D1475" s="15" t="s">
        <v>1840</v>
      </c>
      <c r="E1475" s="16">
        <v>767512</v>
      </c>
      <c r="F1475" s="15" t="s">
        <v>5249</v>
      </c>
      <c r="G1475" s="15" t="s">
        <v>5250</v>
      </c>
      <c r="H1475" s="15" t="s">
        <v>5251</v>
      </c>
      <c r="I1475" s="16">
        <v>33.329704</v>
      </c>
      <c r="J1475" s="16">
        <v>44.500819999999997</v>
      </c>
      <c r="K1475" s="15" t="s">
        <v>1364</v>
      </c>
    </row>
    <row r="1476" spans="1:11" ht="12" hidden="1" customHeight="1">
      <c r="A1476" s="15" t="s">
        <v>51</v>
      </c>
      <c r="B1476" s="15" t="s">
        <v>0</v>
      </c>
      <c r="C1476" s="15" t="s">
        <v>185</v>
      </c>
      <c r="D1476" s="15" t="s">
        <v>1840</v>
      </c>
      <c r="E1476" s="16">
        <v>767380</v>
      </c>
      <c r="F1476" s="15" t="s">
        <v>5252</v>
      </c>
      <c r="G1476" s="15" t="s">
        <v>5253</v>
      </c>
      <c r="H1476" s="15" t="s">
        <v>5254</v>
      </c>
      <c r="I1476" s="16">
        <v>33.313693999999998</v>
      </c>
      <c r="J1476" s="16">
        <v>44.516838</v>
      </c>
      <c r="K1476" s="15" t="s">
        <v>1364</v>
      </c>
    </row>
    <row r="1477" spans="1:11" ht="12" hidden="1" customHeight="1">
      <c r="A1477" s="15" t="s">
        <v>51</v>
      </c>
      <c r="B1477" s="15" t="s">
        <v>0</v>
      </c>
      <c r="C1477" s="15" t="s">
        <v>185</v>
      </c>
      <c r="D1477" s="15" t="s">
        <v>1840</v>
      </c>
      <c r="E1477" s="16">
        <v>767393</v>
      </c>
      <c r="F1477" s="15" t="s">
        <v>5255</v>
      </c>
      <c r="G1477" s="15" t="s">
        <v>5256</v>
      </c>
      <c r="H1477" s="15" t="s">
        <v>5257</v>
      </c>
      <c r="I1477" s="16">
        <v>33.330714999999998</v>
      </c>
      <c r="J1477" s="16">
        <v>44.494548000000002</v>
      </c>
      <c r="K1477" s="15" t="s">
        <v>1364</v>
      </c>
    </row>
    <row r="1478" spans="1:11" ht="12" hidden="1" customHeight="1">
      <c r="A1478" s="15" t="s">
        <v>51</v>
      </c>
      <c r="B1478" s="15" t="s">
        <v>0</v>
      </c>
      <c r="C1478" s="15" t="s">
        <v>185</v>
      </c>
      <c r="D1478" s="15" t="s">
        <v>1840</v>
      </c>
      <c r="E1478" s="16">
        <v>767459</v>
      </c>
      <c r="F1478" s="15" t="s">
        <v>5258</v>
      </c>
      <c r="G1478" s="15" t="s">
        <v>5259</v>
      </c>
      <c r="H1478" s="15" t="s">
        <v>5260</v>
      </c>
      <c r="I1478" s="16">
        <v>33.320335999999998</v>
      </c>
      <c r="J1478" s="16">
        <v>44.462978</v>
      </c>
      <c r="K1478" s="15" t="s">
        <v>1364</v>
      </c>
    </row>
    <row r="1479" spans="1:11" ht="12" hidden="1" customHeight="1">
      <c r="A1479" s="15" t="s">
        <v>51</v>
      </c>
      <c r="B1479" s="15" t="s">
        <v>0</v>
      </c>
      <c r="C1479" s="15" t="s">
        <v>185</v>
      </c>
      <c r="D1479" s="15" t="s">
        <v>1840</v>
      </c>
      <c r="E1479" s="16">
        <v>767577</v>
      </c>
      <c r="F1479" s="15" t="s">
        <v>5261</v>
      </c>
      <c r="G1479" s="15" t="s">
        <v>5262</v>
      </c>
      <c r="H1479" s="15" t="s">
        <v>5263</v>
      </c>
      <c r="I1479" s="16">
        <v>33.326078000000003</v>
      </c>
      <c r="J1479" s="16">
        <v>44.450417999999999</v>
      </c>
      <c r="K1479" s="15" t="s">
        <v>1364</v>
      </c>
    </row>
    <row r="1480" spans="1:11" ht="12" hidden="1" customHeight="1">
      <c r="A1480" s="15" t="s">
        <v>51</v>
      </c>
      <c r="B1480" s="15" t="s">
        <v>0</v>
      </c>
      <c r="C1480" s="15" t="s">
        <v>185</v>
      </c>
      <c r="D1480" s="15" t="s">
        <v>1840</v>
      </c>
      <c r="E1480" s="16">
        <v>767469</v>
      </c>
      <c r="F1480" s="15" t="s">
        <v>5264</v>
      </c>
      <c r="G1480" s="15" t="s">
        <v>5265</v>
      </c>
      <c r="H1480" s="15" t="s">
        <v>5266</v>
      </c>
      <c r="I1480" s="16">
        <v>33.320335999999998</v>
      </c>
      <c r="J1480" s="16">
        <v>44.462978</v>
      </c>
      <c r="K1480" s="15" t="s">
        <v>1364</v>
      </c>
    </row>
    <row r="1481" spans="1:11" ht="12" hidden="1" customHeight="1">
      <c r="A1481" s="15" t="s">
        <v>51</v>
      </c>
      <c r="B1481" s="15" t="s">
        <v>0</v>
      </c>
      <c r="C1481" s="15" t="s">
        <v>185</v>
      </c>
      <c r="D1481" s="15" t="s">
        <v>1840</v>
      </c>
      <c r="E1481" s="16">
        <v>767400</v>
      </c>
      <c r="F1481" s="15" t="s">
        <v>5267</v>
      </c>
      <c r="G1481" s="15" t="s">
        <v>5268</v>
      </c>
      <c r="H1481" s="15" t="s">
        <v>5269</v>
      </c>
      <c r="I1481" s="16">
        <v>33.340000000000003</v>
      </c>
      <c r="J1481" s="16">
        <v>44.436944439999998</v>
      </c>
      <c r="K1481" s="15" t="s">
        <v>1364</v>
      </c>
    </row>
    <row r="1482" spans="1:11" ht="12" hidden="1" customHeight="1">
      <c r="A1482" s="15" t="s">
        <v>51</v>
      </c>
      <c r="B1482" s="15" t="s">
        <v>0</v>
      </c>
      <c r="C1482" s="15" t="s">
        <v>185</v>
      </c>
      <c r="D1482" s="15" t="s">
        <v>1840</v>
      </c>
      <c r="E1482" s="16">
        <v>767481</v>
      </c>
      <c r="F1482" s="15" t="s">
        <v>5270</v>
      </c>
      <c r="G1482" s="15" t="s">
        <v>5271</v>
      </c>
      <c r="H1482" s="15" t="s">
        <v>5272</v>
      </c>
      <c r="I1482" s="16">
        <v>33.303705000000001</v>
      </c>
      <c r="J1482" s="16">
        <v>44.429609999999997</v>
      </c>
      <c r="K1482" s="15" t="s">
        <v>1364</v>
      </c>
    </row>
    <row r="1483" spans="1:11" ht="12" hidden="1" customHeight="1">
      <c r="A1483" s="15" t="s">
        <v>51</v>
      </c>
      <c r="B1483" s="15" t="s">
        <v>0</v>
      </c>
      <c r="C1483" s="15" t="s">
        <v>185</v>
      </c>
      <c r="D1483" s="15" t="s">
        <v>1840</v>
      </c>
      <c r="E1483" s="16">
        <v>767477</v>
      </c>
      <c r="F1483" s="15" t="s">
        <v>5273</v>
      </c>
      <c r="G1483" s="15" t="s">
        <v>5274</v>
      </c>
      <c r="H1483" s="15" t="s">
        <v>5275</v>
      </c>
      <c r="I1483" s="16">
        <v>33.303705000000001</v>
      </c>
      <c r="J1483" s="16">
        <v>44.429609999999997</v>
      </c>
      <c r="K1483" s="15" t="s">
        <v>1364</v>
      </c>
    </row>
    <row r="1484" spans="1:11" ht="12" hidden="1" customHeight="1">
      <c r="A1484" s="15" t="s">
        <v>51</v>
      </c>
      <c r="B1484" s="15" t="s">
        <v>0</v>
      </c>
      <c r="C1484" s="15" t="s">
        <v>185</v>
      </c>
      <c r="D1484" s="15" t="s">
        <v>1840</v>
      </c>
      <c r="E1484" s="16">
        <v>767484</v>
      </c>
      <c r="F1484" s="15" t="s">
        <v>5276</v>
      </c>
      <c r="G1484" s="15" t="s">
        <v>5277</v>
      </c>
      <c r="H1484" s="15" t="s">
        <v>5278</v>
      </c>
      <c r="I1484" s="16">
        <v>33.269731999999998</v>
      </c>
      <c r="J1484" s="16">
        <v>44.468055</v>
      </c>
      <c r="K1484" s="15" t="s">
        <v>1364</v>
      </c>
    </row>
    <row r="1485" spans="1:11" ht="12" hidden="1" customHeight="1">
      <c r="A1485" s="15" t="s">
        <v>51</v>
      </c>
      <c r="B1485" s="15" t="s">
        <v>0</v>
      </c>
      <c r="C1485" s="15" t="s">
        <v>185</v>
      </c>
      <c r="D1485" s="15" t="s">
        <v>1840</v>
      </c>
      <c r="E1485" s="16">
        <v>767478</v>
      </c>
      <c r="F1485" s="15" t="s">
        <v>5279</v>
      </c>
      <c r="G1485" s="15" t="s">
        <v>5280</v>
      </c>
      <c r="H1485" s="15" t="s">
        <v>5281</v>
      </c>
      <c r="I1485" s="16">
        <v>33.269742999999998</v>
      </c>
      <c r="J1485" s="16">
        <v>44.468066</v>
      </c>
      <c r="K1485" s="15" t="s">
        <v>1364</v>
      </c>
    </row>
    <row r="1486" spans="1:11" ht="12" hidden="1" customHeight="1">
      <c r="A1486" s="15" t="s">
        <v>51</v>
      </c>
      <c r="B1486" s="15" t="s">
        <v>0</v>
      </c>
      <c r="C1486" s="15" t="s">
        <v>185</v>
      </c>
      <c r="D1486" s="15" t="s">
        <v>1840</v>
      </c>
      <c r="E1486" s="16">
        <v>767345</v>
      </c>
      <c r="F1486" s="15" t="s">
        <v>5282</v>
      </c>
      <c r="G1486" s="15" t="s">
        <v>5283</v>
      </c>
      <c r="H1486" s="15" t="s">
        <v>5284</v>
      </c>
      <c r="I1486" s="16">
        <v>33.248046000000002</v>
      </c>
      <c r="J1486" s="16">
        <v>44.471806000000001</v>
      </c>
      <c r="K1486" s="15" t="s">
        <v>1364</v>
      </c>
    </row>
    <row r="1487" spans="1:11" ht="12" hidden="1" customHeight="1">
      <c r="A1487" s="15" t="s">
        <v>51</v>
      </c>
      <c r="B1487" s="15" t="s">
        <v>0</v>
      </c>
      <c r="C1487" s="15" t="s">
        <v>185</v>
      </c>
      <c r="D1487" s="15" t="s">
        <v>1840</v>
      </c>
      <c r="E1487" s="16">
        <v>767509</v>
      </c>
      <c r="F1487" s="15" t="s">
        <v>5285</v>
      </c>
      <c r="G1487" s="15" t="s">
        <v>5286</v>
      </c>
      <c r="H1487" s="15" t="s">
        <v>5287</v>
      </c>
      <c r="I1487" s="16">
        <v>33.369878</v>
      </c>
      <c r="J1487" s="16">
        <v>44.513953000000001</v>
      </c>
      <c r="K1487" s="15" t="s">
        <v>1364</v>
      </c>
    </row>
    <row r="1488" spans="1:11" ht="12" hidden="1" customHeight="1">
      <c r="A1488" s="15" t="s">
        <v>51</v>
      </c>
      <c r="B1488" s="15" t="s">
        <v>0</v>
      </c>
      <c r="C1488" s="15" t="s">
        <v>185</v>
      </c>
      <c r="D1488" s="15" t="s">
        <v>1840</v>
      </c>
      <c r="E1488" s="16">
        <v>767510</v>
      </c>
      <c r="F1488" s="15" t="s">
        <v>5288</v>
      </c>
      <c r="G1488" s="15" t="s">
        <v>5289</v>
      </c>
      <c r="H1488" s="15" t="s">
        <v>5290</v>
      </c>
      <c r="I1488" s="16">
        <v>33.369866999999999</v>
      </c>
      <c r="J1488" s="16">
        <v>44.513942</v>
      </c>
      <c r="K1488" s="15" t="s">
        <v>1364</v>
      </c>
    </row>
    <row r="1489" spans="1:11" ht="12" hidden="1" customHeight="1">
      <c r="A1489" s="15" t="s">
        <v>51</v>
      </c>
      <c r="B1489" s="15" t="s">
        <v>0</v>
      </c>
      <c r="C1489" s="15" t="s">
        <v>185</v>
      </c>
      <c r="D1489" s="15" t="s">
        <v>1840</v>
      </c>
      <c r="E1489" s="16">
        <v>767579</v>
      </c>
      <c r="F1489" s="15" t="s">
        <v>1028</v>
      </c>
      <c r="G1489" s="15" t="s">
        <v>457</v>
      </c>
      <c r="H1489" s="15" t="s">
        <v>5291</v>
      </c>
      <c r="I1489" s="16">
        <v>33.372964000000003</v>
      </c>
      <c r="J1489" s="16">
        <v>44.511640999999997</v>
      </c>
      <c r="K1489" s="15" t="s">
        <v>1364</v>
      </c>
    </row>
    <row r="1490" spans="1:11" ht="12" hidden="1" customHeight="1">
      <c r="A1490" s="15" t="s">
        <v>51</v>
      </c>
      <c r="B1490" s="15" t="s">
        <v>0</v>
      </c>
      <c r="C1490" s="15" t="s">
        <v>185</v>
      </c>
      <c r="D1490" s="15" t="s">
        <v>1840</v>
      </c>
      <c r="E1490" s="16">
        <v>767428</v>
      </c>
      <c r="F1490" s="15" t="s">
        <v>5292</v>
      </c>
      <c r="G1490" s="15" t="s">
        <v>5293</v>
      </c>
      <c r="H1490" s="15" t="s">
        <v>5294</v>
      </c>
      <c r="I1490" s="16">
        <v>33.370849999999997</v>
      </c>
      <c r="J1490" s="16">
        <v>44.511428000000002</v>
      </c>
      <c r="K1490" s="15" t="s">
        <v>1364</v>
      </c>
    </row>
    <row r="1491" spans="1:11" ht="12" hidden="1" customHeight="1">
      <c r="A1491" s="15" t="s">
        <v>51</v>
      </c>
      <c r="B1491" s="15" t="s">
        <v>0</v>
      </c>
      <c r="C1491" s="15" t="s">
        <v>185</v>
      </c>
      <c r="D1491" s="15" t="s">
        <v>1840</v>
      </c>
      <c r="E1491" s="16">
        <v>767365</v>
      </c>
      <c r="F1491" s="15" t="s">
        <v>5295</v>
      </c>
      <c r="G1491" s="15" t="s">
        <v>5296</v>
      </c>
      <c r="H1491" s="15" t="s">
        <v>5297</v>
      </c>
      <c r="I1491" s="16">
        <v>33.370849999999997</v>
      </c>
      <c r="J1491" s="16">
        <v>44.511428000000002</v>
      </c>
      <c r="K1491" s="15" t="s">
        <v>1364</v>
      </c>
    </row>
    <row r="1492" spans="1:11" ht="12" hidden="1" customHeight="1">
      <c r="A1492" s="15" t="s">
        <v>51</v>
      </c>
      <c r="B1492" s="15" t="s">
        <v>0</v>
      </c>
      <c r="C1492" s="15" t="s">
        <v>185</v>
      </c>
      <c r="D1492" s="15" t="s">
        <v>1840</v>
      </c>
      <c r="E1492" s="16">
        <v>767485</v>
      </c>
      <c r="F1492" s="15" t="s">
        <v>1029</v>
      </c>
      <c r="G1492" s="15" t="s">
        <v>458</v>
      </c>
      <c r="H1492" s="15" t="s">
        <v>5298</v>
      </c>
      <c r="I1492" s="16">
        <v>33.310932000000001</v>
      </c>
      <c r="J1492" s="16">
        <v>44.440359999999998</v>
      </c>
      <c r="K1492" s="15" t="s">
        <v>1364</v>
      </c>
    </row>
    <row r="1493" spans="1:11" ht="12" hidden="1" customHeight="1">
      <c r="A1493" s="15" t="s">
        <v>51</v>
      </c>
      <c r="B1493" s="15" t="s">
        <v>0</v>
      </c>
      <c r="C1493" s="15" t="s">
        <v>185</v>
      </c>
      <c r="D1493" s="15" t="s">
        <v>1840</v>
      </c>
      <c r="E1493" s="16">
        <v>767486</v>
      </c>
      <c r="F1493" s="15" t="s">
        <v>5299</v>
      </c>
      <c r="G1493" s="15" t="s">
        <v>5300</v>
      </c>
      <c r="H1493" s="15" t="s">
        <v>5301</v>
      </c>
      <c r="I1493" s="16">
        <v>33.310941999999997</v>
      </c>
      <c r="J1493" s="16">
        <v>44.440440000000002</v>
      </c>
      <c r="K1493" s="15" t="s">
        <v>1364</v>
      </c>
    </row>
    <row r="1494" spans="1:11" ht="12" hidden="1" customHeight="1">
      <c r="A1494" s="15" t="s">
        <v>51</v>
      </c>
      <c r="B1494" s="15" t="s">
        <v>0</v>
      </c>
      <c r="C1494" s="15" t="s">
        <v>185</v>
      </c>
      <c r="D1494" s="15" t="s">
        <v>1840</v>
      </c>
      <c r="E1494" s="16">
        <v>767487</v>
      </c>
      <c r="F1494" s="15" t="s">
        <v>5302</v>
      </c>
      <c r="G1494" s="15" t="s">
        <v>5303</v>
      </c>
      <c r="H1494" s="15" t="s">
        <v>5304</v>
      </c>
      <c r="I1494" s="16">
        <v>33.310940000000002</v>
      </c>
      <c r="J1494" s="16">
        <v>44.440429999999999</v>
      </c>
      <c r="K1494" s="15" t="s">
        <v>1364</v>
      </c>
    </row>
    <row r="1495" spans="1:11" ht="12" hidden="1" customHeight="1">
      <c r="A1495" s="15" t="s">
        <v>51</v>
      </c>
      <c r="B1495" s="15" t="s">
        <v>0</v>
      </c>
      <c r="C1495" s="15" t="s">
        <v>185</v>
      </c>
      <c r="D1495" s="15" t="s">
        <v>1840</v>
      </c>
      <c r="E1495" s="16">
        <v>767497</v>
      </c>
      <c r="F1495" s="15" t="s">
        <v>1030</v>
      </c>
      <c r="G1495" s="15" t="s">
        <v>459</v>
      </c>
      <c r="H1495" s="15" t="s">
        <v>5305</v>
      </c>
      <c r="I1495" s="16">
        <v>33.255429999999997</v>
      </c>
      <c r="J1495" s="16">
        <v>44.485520000000001</v>
      </c>
      <c r="K1495" s="15" t="s">
        <v>1364</v>
      </c>
    </row>
    <row r="1496" spans="1:11" ht="12" hidden="1" customHeight="1">
      <c r="A1496" s="15" t="s">
        <v>51</v>
      </c>
      <c r="B1496" s="15" t="s">
        <v>0</v>
      </c>
      <c r="C1496" s="15" t="s">
        <v>185</v>
      </c>
      <c r="D1496" s="15" t="s">
        <v>1840</v>
      </c>
      <c r="E1496" s="16">
        <v>767496</v>
      </c>
      <c r="F1496" s="15" t="s">
        <v>5306</v>
      </c>
      <c r="G1496" s="15" t="s">
        <v>5307</v>
      </c>
      <c r="H1496" s="15" t="s">
        <v>5308</v>
      </c>
      <c r="I1496" s="16">
        <v>33.255420999999998</v>
      </c>
      <c r="J1496" s="16">
        <v>44.485526999999998</v>
      </c>
      <c r="K1496" s="15" t="s">
        <v>1364</v>
      </c>
    </row>
    <row r="1497" spans="1:11" ht="12" hidden="1" customHeight="1">
      <c r="A1497" s="15" t="s">
        <v>51</v>
      </c>
      <c r="B1497" s="15" t="s">
        <v>0</v>
      </c>
      <c r="C1497" s="15" t="s">
        <v>185</v>
      </c>
      <c r="D1497" s="15" t="s">
        <v>1840</v>
      </c>
      <c r="E1497" s="16">
        <v>767500</v>
      </c>
      <c r="F1497" s="15" t="s">
        <v>5309</v>
      </c>
      <c r="G1497" s="15" t="s">
        <v>5310</v>
      </c>
      <c r="H1497" s="15" t="s">
        <v>5311</v>
      </c>
      <c r="I1497" s="16">
        <v>33.255420999999998</v>
      </c>
      <c r="J1497" s="16">
        <v>44.485517999999999</v>
      </c>
      <c r="K1497" s="15" t="s">
        <v>1364</v>
      </c>
    </row>
    <row r="1498" spans="1:11" ht="12" hidden="1" customHeight="1">
      <c r="A1498" s="15" t="s">
        <v>51</v>
      </c>
      <c r="B1498" s="15" t="s">
        <v>0</v>
      </c>
      <c r="C1498" s="15" t="s">
        <v>185</v>
      </c>
      <c r="D1498" s="15" t="s">
        <v>1840</v>
      </c>
      <c r="E1498" s="16">
        <v>767499</v>
      </c>
      <c r="F1498" s="15" t="s">
        <v>5312</v>
      </c>
      <c r="G1498" s="15" t="s">
        <v>5313</v>
      </c>
      <c r="H1498" s="15" t="s">
        <v>5314</v>
      </c>
      <c r="I1498" s="16">
        <v>33.255422000000003</v>
      </c>
      <c r="J1498" s="16">
        <v>44.485520000000001</v>
      </c>
      <c r="K1498" s="15" t="s">
        <v>1364</v>
      </c>
    </row>
    <row r="1499" spans="1:11" ht="12" hidden="1" customHeight="1">
      <c r="A1499" s="15" t="s">
        <v>51</v>
      </c>
      <c r="B1499" s="15" t="s">
        <v>0</v>
      </c>
      <c r="C1499" s="15" t="s">
        <v>185</v>
      </c>
      <c r="D1499" s="15" t="s">
        <v>1840</v>
      </c>
      <c r="E1499" s="16">
        <v>767466</v>
      </c>
      <c r="F1499" s="15" t="s">
        <v>5315</v>
      </c>
      <c r="G1499" s="15" t="s">
        <v>5316</v>
      </c>
      <c r="H1499" s="15" t="s">
        <v>5317</v>
      </c>
      <c r="I1499" s="16">
        <v>33.255431999999999</v>
      </c>
      <c r="J1499" s="16">
        <v>44.485528000000002</v>
      </c>
      <c r="K1499" s="15" t="s">
        <v>1364</v>
      </c>
    </row>
    <row r="1500" spans="1:11" ht="12" hidden="1" customHeight="1">
      <c r="A1500" s="15" t="s">
        <v>51</v>
      </c>
      <c r="B1500" s="15" t="s">
        <v>0</v>
      </c>
      <c r="C1500" s="15" t="s">
        <v>185</v>
      </c>
      <c r="D1500" s="15" t="s">
        <v>1840</v>
      </c>
      <c r="E1500" s="16">
        <v>767452</v>
      </c>
      <c r="F1500" s="15" t="s">
        <v>5318</v>
      </c>
      <c r="G1500" s="15" t="s">
        <v>5319</v>
      </c>
      <c r="H1500" s="15" t="s">
        <v>5320</v>
      </c>
      <c r="I1500" s="16">
        <v>33.382356999999999</v>
      </c>
      <c r="J1500" s="16">
        <v>44.414631999999997</v>
      </c>
      <c r="K1500" s="15" t="s">
        <v>1364</v>
      </c>
    </row>
    <row r="1501" spans="1:11" ht="12" hidden="1" customHeight="1">
      <c r="A1501" s="15" t="s">
        <v>51</v>
      </c>
      <c r="B1501" s="15" t="s">
        <v>0</v>
      </c>
      <c r="C1501" s="15" t="s">
        <v>185</v>
      </c>
      <c r="D1501" s="15" t="s">
        <v>1840</v>
      </c>
      <c r="E1501" s="16">
        <v>767232</v>
      </c>
      <c r="F1501" s="15" t="s">
        <v>5321</v>
      </c>
      <c r="G1501" s="15" t="s">
        <v>5322</v>
      </c>
      <c r="H1501" s="15" t="s">
        <v>5323</v>
      </c>
      <c r="I1501" s="16">
        <v>33.305999999999997</v>
      </c>
      <c r="J1501" s="16">
        <v>44.512</v>
      </c>
      <c r="K1501" s="15" t="s">
        <v>1364</v>
      </c>
    </row>
    <row r="1502" spans="1:11" ht="12" hidden="1" customHeight="1">
      <c r="A1502" s="15" t="s">
        <v>51</v>
      </c>
      <c r="B1502" s="15" t="s">
        <v>0</v>
      </c>
      <c r="C1502" s="15" t="s">
        <v>185</v>
      </c>
      <c r="D1502" s="15" t="s">
        <v>1840</v>
      </c>
      <c r="E1502" s="16">
        <v>767231</v>
      </c>
      <c r="F1502" s="15" t="s">
        <v>5324</v>
      </c>
      <c r="G1502" s="15" t="s">
        <v>5325</v>
      </c>
      <c r="H1502" s="15" t="s">
        <v>5326</v>
      </c>
      <c r="I1502" s="16">
        <v>33.307299999999998</v>
      </c>
      <c r="J1502" s="16">
        <v>44.508699999999997</v>
      </c>
      <c r="K1502" s="15" t="s">
        <v>1364</v>
      </c>
    </row>
    <row r="1503" spans="1:11" ht="12" hidden="1" customHeight="1">
      <c r="A1503" s="15" t="s">
        <v>51</v>
      </c>
      <c r="B1503" s="15" t="s">
        <v>0</v>
      </c>
      <c r="C1503" s="15" t="s">
        <v>185</v>
      </c>
      <c r="D1503" s="15" t="s">
        <v>1840</v>
      </c>
      <c r="E1503" s="16">
        <v>767483</v>
      </c>
      <c r="F1503" s="15" t="s">
        <v>5327</v>
      </c>
      <c r="G1503" s="15" t="s">
        <v>5328</v>
      </c>
      <c r="H1503" s="15" t="s">
        <v>5329</v>
      </c>
      <c r="I1503" s="16">
        <v>33.288328</v>
      </c>
      <c r="J1503" s="16">
        <v>44.417344999999997</v>
      </c>
      <c r="K1503" s="15" t="s">
        <v>1364</v>
      </c>
    </row>
    <row r="1504" spans="1:11" ht="12" hidden="1" customHeight="1">
      <c r="A1504" s="15" t="s">
        <v>51</v>
      </c>
      <c r="B1504" s="15" t="s">
        <v>0</v>
      </c>
      <c r="C1504" s="15" t="s">
        <v>185</v>
      </c>
      <c r="D1504" s="15" t="s">
        <v>1840</v>
      </c>
      <c r="E1504" s="16">
        <v>767482</v>
      </c>
      <c r="F1504" s="15" t="s">
        <v>5330</v>
      </c>
      <c r="G1504" s="15" t="s">
        <v>5331</v>
      </c>
      <c r="H1504" s="15" t="s">
        <v>5332</v>
      </c>
      <c r="I1504" s="16">
        <v>33.288339000000001</v>
      </c>
      <c r="J1504" s="16">
        <v>44.417355999999998</v>
      </c>
      <c r="K1504" s="15" t="s">
        <v>1364</v>
      </c>
    </row>
    <row r="1505" spans="1:11" ht="12" hidden="1" customHeight="1">
      <c r="A1505" s="15" t="s">
        <v>51</v>
      </c>
      <c r="B1505" s="15" t="s">
        <v>0</v>
      </c>
      <c r="C1505" s="15" t="s">
        <v>185</v>
      </c>
      <c r="D1505" s="15" t="s">
        <v>1840</v>
      </c>
      <c r="E1505" s="16">
        <v>767355</v>
      </c>
      <c r="F1505" s="15" t="s">
        <v>5333</v>
      </c>
      <c r="G1505" s="15" t="s">
        <v>5334</v>
      </c>
      <c r="H1505" s="15" t="s">
        <v>5335</v>
      </c>
      <c r="I1505" s="16">
        <v>33.301836999999999</v>
      </c>
      <c r="J1505" s="16">
        <v>44.472624000000003</v>
      </c>
      <c r="K1505" s="15" t="s">
        <v>1364</v>
      </c>
    </row>
    <row r="1506" spans="1:11" ht="12" hidden="1" customHeight="1">
      <c r="A1506" s="15" t="s">
        <v>51</v>
      </c>
      <c r="B1506" s="15" t="s">
        <v>0</v>
      </c>
      <c r="C1506" s="15" t="s">
        <v>185</v>
      </c>
      <c r="D1506" s="15" t="s">
        <v>1840</v>
      </c>
      <c r="E1506" s="16">
        <v>767356</v>
      </c>
      <c r="F1506" s="15" t="s">
        <v>5336</v>
      </c>
      <c r="G1506" s="15" t="s">
        <v>460</v>
      </c>
      <c r="H1506" s="15" t="s">
        <v>5337</v>
      </c>
      <c r="I1506" s="16">
        <v>33.302036999999999</v>
      </c>
      <c r="J1506" s="16">
        <v>44.491467999999998</v>
      </c>
      <c r="K1506" s="15" t="s">
        <v>1364</v>
      </c>
    </row>
    <row r="1507" spans="1:11" ht="12" hidden="1" customHeight="1">
      <c r="A1507" s="15" t="s">
        <v>51</v>
      </c>
      <c r="B1507" s="15" t="s">
        <v>0</v>
      </c>
      <c r="C1507" s="15" t="s">
        <v>185</v>
      </c>
      <c r="D1507" s="15" t="s">
        <v>1840</v>
      </c>
      <c r="E1507" s="16">
        <v>767413</v>
      </c>
      <c r="F1507" s="15" t="s">
        <v>5338</v>
      </c>
      <c r="G1507" s="15" t="s">
        <v>5339</v>
      </c>
      <c r="H1507" s="15" t="s">
        <v>5340</v>
      </c>
      <c r="I1507" s="16">
        <v>33.303595999999999</v>
      </c>
      <c r="J1507" s="16">
        <v>44.490029</v>
      </c>
      <c r="K1507" s="15" t="s">
        <v>1364</v>
      </c>
    </row>
    <row r="1508" spans="1:11" ht="12" hidden="1" customHeight="1">
      <c r="A1508" s="15" t="s">
        <v>51</v>
      </c>
      <c r="B1508" s="15" t="s">
        <v>0</v>
      </c>
      <c r="C1508" s="15" t="s">
        <v>185</v>
      </c>
      <c r="D1508" s="15" t="s">
        <v>1840</v>
      </c>
      <c r="E1508" s="16">
        <v>710714</v>
      </c>
      <c r="F1508" s="15" t="s">
        <v>1031</v>
      </c>
      <c r="G1508" s="15" t="s">
        <v>461</v>
      </c>
      <c r="H1508" s="15" t="s">
        <v>5341</v>
      </c>
      <c r="I1508" s="16">
        <v>33.46</v>
      </c>
      <c r="J1508" s="16">
        <v>44.38</v>
      </c>
      <c r="K1508" s="15" t="s">
        <v>1364</v>
      </c>
    </row>
    <row r="1509" spans="1:11" ht="12" hidden="1" customHeight="1">
      <c r="A1509" s="15" t="s">
        <v>51</v>
      </c>
      <c r="B1509" s="15" t="s">
        <v>0</v>
      </c>
      <c r="C1509" s="15" t="s">
        <v>185</v>
      </c>
      <c r="D1509" s="15" t="s">
        <v>1840</v>
      </c>
      <c r="E1509" s="16">
        <v>701009</v>
      </c>
      <c r="F1509" s="15" t="s">
        <v>1032</v>
      </c>
      <c r="G1509" s="15" t="s">
        <v>2</v>
      </c>
      <c r="H1509" s="15" t="s">
        <v>5342</v>
      </c>
      <c r="I1509" s="16">
        <v>33.25</v>
      </c>
      <c r="J1509" s="16">
        <v>44.5</v>
      </c>
      <c r="K1509" s="15" t="s">
        <v>1364</v>
      </c>
    </row>
    <row r="1510" spans="1:11" ht="12" hidden="1" customHeight="1">
      <c r="A1510" s="15" t="s">
        <v>51</v>
      </c>
      <c r="B1510" s="15" t="s">
        <v>0</v>
      </c>
      <c r="C1510" s="15" t="s">
        <v>185</v>
      </c>
      <c r="D1510" s="15" t="s">
        <v>1840</v>
      </c>
      <c r="E1510" s="16">
        <v>767504</v>
      </c>
      <c r="F1510" s="15" t="s">
        <v>5343</v>
      </c>
      <c r="G1510" s="15" t="s">
        <v>5344</v>
      </c>
      <c r="H1510" s="15" t="s">
        <v>5345</v>
      </c>
      <c r="I1510" s="16">
        <v>33.242820999999999</v>
      </c>
      <c r="J1510" s="16">
        <v>44.50553</v>
      </c>
      <c r="K1510" s="15" t="s">
        <v>1364</v>
      </c>
    </row>
    <row r="1511" spans="1:11" ht="12" hidden="1" customHeight="1">
      <c r="A1511" s="15" t="s">
        <v>51</v>
      </c>
      <c r="B1511" s="15" t="s">
        <v>0</v>
      </c>
      <c r="C1511" s="15" t="s">
        <v>185</v>
      </c>
      <c r="D1511" s="15" t="s">
        <v>1840</v>
      </c>
      <c r="E1511" s="16">
        <v>767502</v>
      </c>
      <c r="F1511" s="15" t="s">
        <v>5346</v>
      </c>
      <c r="G1511" s="15" t="s">
        <v>5347</v>
      </c>
      <c r="H1511" s="15" t="s">
        <v>5348</v>
      </c>
      <c r="I1511" s="16">
        <v>33.242820000000002</v>
      </c>
      <c r="J1511" s="16">
        <v>44.505535000000002</v>
      </c>
      <c r="K1511" s="15" t="s">
        <v>1364</v>
      </c>
    </row>
    <row r="1512" spans="1:11" ht="12" hidden="1" customHeight="1">
      <c r="A1512" s="15" t="s">
        <v>51</v>
      </c>
      <c r="B1512" s="15" t="s">
        <v>0</v>
      </c>
      <c r="C1512" s="15" t="s">
        <v>185</v>
      </c>
      <c r="D1512" s="15" t="s">
        <v>1840</v>
      </c>
      <c r="E1512" s="16">
        <v>767501</v>
      </c>
      <c r="F1512" s="15" t="s">
        <v>5349</v>
      </c>
      <c r="G1512" s="15" t="s">
        <v>5350</v>
      </c>
      <c r="H1512" s="15" t="s">
        <v>5351</v>
      </c>
      <c r="I1512" s="16">
        <v>33.242825000000003</v>
      </c>
      <c r="J1512" s="16">
        <v>44.505535000000002</v>
      </c>
      <c r="K1512" s="15" t="s">
        <v>1364</v>
      </c>
    </row>
    <row r="1513" spans="1:11" ht="12" hidden="1" customHeight="1">
      <c r="A1513" s="15" t="s">
        <v>51</v>
      </c>
      <c r="B1513" s="15" t="s">
        <v>0</v>
      </c>
      <c r="C1513" s="15" t="s">
        <v>185</v>
      </c>
      <c r="D1513" s="15" t="s">
        <v>1840</v>
      </c>
      <c r="E1513" s="16">
        <v>767503</v>
      </c>
      <c r="F1513" s="15" t="s">
        <v>5352</v>
      </c>
      <c r="G1513" s="15" t="s">
        <v>5353</v>
      </c>
      <c r="H1513" s="15" t="s">
        <v>5354</v>
      </c>
      <c r="I1513" s="16">
        <v>33.242823000000001</v>
      </c>
      <c r="J1513" s="16">
        <v>44.505529000000003</v>
      </c>
      <c r="K1513" s="15" t="s">
        <v>1364</v>
      </c>
    </row>
    <row r="1514" spans="1:11" ht="12" hidden="1" customHeight="1">
      <c r="A1514" s="15" t="s">
        <v>51</v>
      </c>
      <c r="B1514" s="15" t="s">
        <v>0</v>
      </c>
      <c r="C1514" s="15" t="s">
        <v>185</v>
      </c>
      <c r="D1514" s="15" t="s">
        <v>1840</v>
      </c>
      <c r="E1514" s="16">
        <v>767321</v>
      </c>
      <c r="F1514" s="15" t="s">
        <v>5355</v>
      </c>
      <c r="G1514" s="15" t="s">
        <v>5356</v>
      </c>
      <c r="H1514" s="15" t="s">
        <v>5357</v>
      </c>
      <c r="I1514" s="16">
        <v>33.200000000000003</v>
      </c>
      <c r="J1514" s="16">
        <v>44.5</v>
      </c>
      <c r="K1514" s="15" t="s">
        <v>1364</v>
      </c>
    </row>
    <row r="1515" spans="1:11" ht="12" hidden="1" customHeight="1">
      <c r="A1515" s="15" t="s">
        <v>51</v>
      </c>
      <c r="B1515" s="15" t="s">
        <v>0</v>
      </c>
      <c r="C1515" s="15" t="s">
        <v>185</v>
      </c>
      <c r="D1515" s="15" t="s">
        <v>1840</v>
      </c>
      <c r="E1515" s="16">
        <v>767271</v>
      </c>
      <c r="F1515" s="15" t="s">
        <v>5358</v>
      </c>
      <c r="G1515" s="15" t="s">
        <v>462</v>
      </c>
      <c r="H1515" s="15" t="s">
        <v>5359</v>
      </c>
      <c r="I1515" s="16">
        <v>33.260677999999999</v>
      </c>
      <c r="J1515" s="16">
        <v>44.493740000000003</v>
      </c>
      <c r="K1515" s="15" t="s">
        <v>1364</v>
      </c>
    </row>
    <row r="1516" spans="1:11" ht="12" hidden="1" customHeight="1">
      <c r="A1516" s="15" t="s">
        <v>51</v>
      </c>
      <c r="B1516" s="15" t="s">
        <v>0</v>
      </c>
      <c r="C1516" s="15" t="s">
        <v>185</v>
      </c>
      <c r="D1516" s="15" t="s">
        <v>1840</v>
      </c>
      <c r="E1516" s="16">
        <v>767282</v>
      </c>
      <c r="F1516" s="15" t="s">
        <v>5360</v>
      </c>
      <c r="G1516" s="15" t="s">
        <v>5361</v>
      </c>
      <c r="H1516" s="15" t="s">
        <v>5362</v>
      </c>
      <c r="I1516" s="16">
        <v>33.250555560000002</v>
      </c>
      <c r="J1516" s="16">
        <v>44.499444439999998</v>
      </c>
      <c r="K1516" s="15" t="s">
        <v>1364</v>
      </c>
    </row>
    <row r="1517" spans="1:11" ht="12" hidden="1" customHeight="1">
      <c r="A1517" s="15" t="s">
        <v>51</v>
      </c>
      <c r="B1517" s="15" t="s">
        <v>0</v>
      </c>
      <c r="C1517" s="15" t="s">
        <v>185</v>
      </c>
      <c r="D1517" s="15" t="s">
        <v>1840</v>
      </c>
      <c r="E1517" s="16">
        <v>767480</v>
      </c>
      <c r="F1517" s="15" t="s">
        <v>5363</v>
      </c>
      <c r="G1517" s="15" t="s">
        <v>5364</v>
      </c>
      <c r="H1517" s="15" t="s">
        <v>5365</v>
      </c>
      <c r="I1517" s="16">
        <v>33.314230000000002</v>
      </c>
      <c r="J1517" s="16">
        <v>44.475116999999997</v>
      </c>
      <c r="K1517" s="15" t="s">
        <v>1364</v>
      </c>
    </row>
    <row r="1518" spans="1:11" ht="12" hidden="1" customHeight="1">
      <c r="A1518" s="15" t="s">
        <v>51</v>
      </c>
      <c r="B1518" s="15" t="s">
        <v>0</v>
      </c>
      <c r="C1518" s="15" t="s">
        <v>185</v>
      </c>
      <c r="D1518" s="15" t="s">
        <v>1840</v>
      </c>
      <c r="E1518" s="16">
        <v>767479</v>
      </c>
      <c r="F1518" s="15" t="s">
        <v>5366</v>
      </c>
      <c r="G1518" s="15" t="s">
        <v>5367</v>
      </c>
      <c r="H1518" s="15" t="s">
        <v>5368</v>
      </c>
      <c r="I1518" s="16">
        <v>33.314241000000003</v>
      </c>
      <c r="J1518" s="16">
        <v>44.475118999999999</v>
      </c>
      <c r="K1518" s="15" t="s">
        <v>1364</v>
      </c>
    </row>
    <row r="1519" spans="1:11" ht="12" hidden="1" customHeight="1">
      <c r="A1519" s="15" t="s">
        <v>51</v>
      </c>
      <c r="B1519" s="15" t="s">
        <v>0</v>
      </c>
      <c r="C1519" s="15" t="s">
        <v>185</v>
      </c>
      <c r="D1519" s="15" t="s">
        <v>1840</v>
      </c>
      <c r="E1519" s="16">
        <v>710704</v>
      </c>
      <c r="F1519" s="15" t="s">
        <v>1033</v>
      </c>
      <c r="G1519" s="15" t="s">
        <v>463</v>
      </c>
      <c r="H1519" s="15" t="s">
        <v>5369</v>
      </c>
      <c r="I1519" s="16">
        <v>33.417951000000002</v>
      </c>
      <c r="J1519" s="16">
        <v>44.421681999999997</v>
      </c>
      <c r="K1519" s="15" t="s">
        <v>1364</v>
      </c>
    </row>
    <row r="1520" spans="1:11" ht="12" hidden="1" customHeight="1">
      <c r="A1520" s="15" t="s">
        <v>51</v>
      </c>
      <c r="B1520" s="15" t="s">
        <v>0</v>
      </c>
      <c r="C1520" s="15" t="s">
        <v>185</v>
      </c>
      <c r="D1520" s="15" t="s">
        <v>1840</v>
      </c>
      <c r="E1520" s="16">
        <v>767338</v>
      </c>
      <c r="F1520" s="15" t="s">
        <v>5370</v>
      </c>
      <c r="G1520" s="15" t="s">
        <v>5371</v>
      </c>
      <c r="H1520" s="15" t="s">
        <v>4116</v>
      </c>
      <c r="I1520" s="16">
        <v>33.508888900000002</v>
      </c>
      <c r="J1520" s="16">
        <v>44.152500000000003</v>
      </c>
      <c r="K1520" s="15" t="s">
        <v>1364</v>
      </c>
    </row>
    <row r="1521" spans="1:11" ht="12" hidden="1" customHeight="1">
      <c r="A1521" s="15" t="s">
        <v>51</v>
      </c>
      <c r="B1521" s="15" t="s">
        <v>0</v>
      </c>
      <c r="C1521" s="15" t="s">
        <v>185</v>
      </c>
      <c r="D1521" s="15" t="s">
        <v>1840</v>
      </c>
      <c r="E1521" s="16">
        <v>767224</v>
      </c>
      <c r="F1521" s="15" t="s">
        <v>5372</v>
      </c>
      <c r="G1521" s="15" t="s">
        <v>5373</v>
      </c>
      <c r="H1521" s="15" t="s">
        <v>4116</v>
      </c>
      <c r="I1521" s="16">
        <v>33.344501000000001</v>
      </c>
      <c r="J1521" s="16">
        <v>44.391764000000002</v>
      </c>
      <c r="K1521" s="15" t="s">
        <v>1364</v>
      </c>
    </row>
    <row r="1522" spans="1:11" ht="12" hidden="1" customHeight="1">
      <c r="A1522" s="15" t="s">
        <v>51</v>
      </c>
      <c r="B1522" s="15" t="s">
        <v>0</v>
      </c>
      <c r="C1522" s="15" t="s">
        <v>185</v>
      </c>
      <c r="D1522" s="15" t="s">
        <v>1840</v>
      </c>
      <c r="E1522" s="16">
        <v>767233</v>
      </c>
      <c r="F1522" s="15" t="s">
        <v>5374</v>
      </c>
      <c r="G1522" s="15" t="s">
        <v>5375</v>
      </c>
      <c r="H1522" s="15" t="s">
        <v>5376</v>
      </c>
      <c r="I1522" s="16">
        <v>33.418599999999998</v>
      </c>
      <c r="J1522" s="16">
        <v>44.5274</v>
      </c>
      <c r="K1522" s="15" t="s">
        <v>1364</v>
      </c>
    </row>
    <row r="1523" spans="1:11" ht="12" hidden="1" customHeight="1">
      <c r="A1523" s="15" t="s">
        <v>51</v>
      </c>
      <c r="B1523" s="15" t="s">
        <v>0</v>
      </c>
      <c r="C1523" s="15" t="s">
        <v>185</v>
      </c>
      <c r="D1523" s="15" t="s">
        <v>1840</v>
      </c>
      <c r="E1523" s="16">
        <v>767212</v>
      </c>
      <c r="F1523" s="15" t="s">
        <v>5377</v>
      </c>
      <c r="G1523" s="15" t="s">
        <v>5378</v>
      </c>
      <c r="H1523" s="15" t="s">
        <v>4116</v>
      </c>
      <c r="I1523" s="16">
        <v>33.343339</v>
      </c>
      <c r="J1523" s="16">
        <v>44.395729000000003</v>
      </c>
      <c r="K1523" s="15" t="s">
        <v>1364</v>
      </c>
    </row>
    <row r="1524" spans="1:11" ht="12" hidden="1" customHeight="1">
      <c r="A1524" s="15" t="s">
        <v>51</v>
      </c>
      <c r="B1524" s="15" t="s">
        <v>0</v>
      </c>
      <c r="C1524" s="15" t="s">
        <v>185</v>
      </c>
      <c r="D1524" s="15" t="s">
        <v>1840</v>
      </c>
      <c r="E1524" s="16">
        <v>767213</v>
      </c>
      <c r="F1524" s="15" t="s">
        <v>5379</v>
      </c>
      <c r="G1524" s="15" t="s">
        <v>5380</v>
      </c>
      <c r="H1524" s="15" t="s">
        <v>4116</v>
      </c>
      <c r="I1524" s="16">
        <v>33.340000000000003</v>
      </c>
      <c r="J1524" s="16">
        <v>44.395729000000003</v>
      </c>
      <c r="K1524" s="15" t="s">
        <v>1364</v>
      </c>
    </row>
    <row r="1525" spans="1:11" ht="12" hidden="1" customHeight="1">
      <c r="A1525" s="15" t="s">
        <v>51</v>
      </c>
      <c r="B1525" s="15" t="s">
        <v>0</v>
      </c>
      <c r="C1525" s="15" t="s">
        <v>185</v>
      </c>
      <c r="D1525" s="15" t="s">
        <v>1840</v>
      </c>
      <c r="E1525" s="16">
        <v>767582</v>
      </c>
      <c r="F1525" s="15" t="s">
        <v>1034</v>
      </c>
      <c r="G1525" s="15" t="s">
        <v>465</v>
      </c>
      <c r="H1525" s="15" t="s">
        <v>5381</v>
      </c>
      <c r="I1525" s="16">
        <v>33.314241000000003</v>
      </c>
      <c r="J1525" s="16">
        <v>44.475118999999999</v>
      </c>
      <c r="K1525" s="15" t="s">
        <v>1364</v>
      </c>
    </row>
    <row r="1526" spans="1:11" ht="12" hidden="1" customHeight="1">
      <c r="A1526" s="15" t="s">
        <v>51</v>
      </c>
      <c r="B1526" s="15" t="s">
        <v>0</v>
      </c>
      <c r="C1526" s="15" t="s">
        <v>185</v>
      </c>
      <c r="D1526" s="15" t="s">
        <v>1840</v>
      </c>
      <c r="E1526" s="16">
        <v>767086</v>
      </c>
      <c r="F1526" s="15" t="s">
        <v>5382</v>
      </c>
      <c r="G1526" s="15" t="s">
        <v>5383</v>
      </c>
      <c r="H1526" s="15" t="s">
        <v>5384</v>
      </c>
      <c r="I1526" s="16">
        <v>33.24</v>
      </c>
      <c r="J1526" s="16">
        <v>44.47</v>
      </c>
      <c r="K1526" s="15" t="s">
        <v>1364</v>
      </c>
    </row>
    <row r="1527" spans="1:11" ht="12" hidden="1" customHeight="1">
      <c r="A1527" s="15" t="s">
        <v>51</v>
      </c>
      <c r="B1527" s="15" t="s">
        <v>0</v>
      </c>
      <c r="C1527" s="15" t="s">
        <v>188</v>
      </c>
      <c r="D1527" s="15" t="s">
        <v>186</v>
      </c>
      <c r="E1527" s="16">
        <v>767458</v>
      </c>
      <c r="F1527" s="15" t="s">
        <v>5385</v>
      </c>
      <c r="G1527" s="15" t="s">
        <v>5386</v>
      </c>
      <c r="H1527" s="15" t="s">
        <v>5387</v>
      </c>
      <c r="I1527" s="16">
        <v>33.730421999999997</v>
      </c>
      <c r="J1527" s="16">
        <v>44.257652999999998</v>
      </c>
      <c r="K1527" s="15" t="s">
        <v>1364</v>
      </c>
    </row>
    <row r="1528" spans="1:11" ht="12" hidden="1" customHeight="1">
      <c r="A1528" s="15" t="s">
        <v>51</v>
      </c>
      <c r="B1528" s="15" t="s">
        <v>0</v>
      </c>
      <c r="C1528" s="15" t="s">
        <v>188</v>
      </c>
      <c r="D1528" s="15" t="s">
        <v>186</v>
      </c>
      <c r="E1528" s="16">
        <v>767560</v>
      </c>
      <c r="F1528" s="15" t="s">
        <v>5388</v>
      </c>
      <c r="G1528" s="15" t="s">
        <v>5389</v>
      </c>
      <c r="H1528" s="15" t="s">
        <v>5390</v>
      </c>
      <c r="I1528" s="16">
        <v>33.661974999999998</v>
      </c>
      <c r="J1528" s="16">
        <v>44.390422999999998</v>
      </c>
      <c r="K1528" s="15" t="s">
        <v>1364</v>
      </c>
    </row>
    <row r="1529" spans="1:11" ht="12" hidden="1" customHeight="1">
      <c r="A1529" s="15" t="s">
        <v>51</v>
      </c>
      <c r="B1529" s="15" t="s">
        <v>0</v>
      </c>
      <c r="C1529" s="15" t="s">
        <v>194</v>
      </c>
      <c r="D1529" s="15" t="s">
        <v>192</v>
      </c>
      <c r="E1529" s="16">
        <v>767368</v>
      </c>
      <c r="F1529" s="15" t="s">
        <v>5391</v>
      </c>
      <c r="G1529" s="15" t="s">
        <v>5392</v>
      </c>
      <c r="H1529" s="15" t="s">
        <v>5393</v>
      </c>
      <c r="I1529" s="16">
        <v>33.384259999999998</v>
      </c>
      <c r="J1529" s="16">
        <v>44.430501</v>
      </c>
      <c r="K1529" s="15" t="s">
        <v>1364</v>
      </c>
    </row>
    <row r="1530" spans="1:11" ht="12" hidden="1" customHeight="1">
      <c r="A1530" s="15" t="s">
        <v>51</v>
      </c>
      <c r="B1530" s="15" t="s">
        <v>0</v>
      </c>
      <c r="C1530" s="15" t="s">
        <v>194</v>
      </c>
      <c r="D1530" s="15" t="s">
        <v>192</v>
      </c>
      <c r="E1530" s="16">
        <v>767348</v>
      </c>
      <c r="F1530" s="15" t="s">
        <v>5394</v>
      </c>
      <c r="G1530" s="15" t="s">
        <v>5395</v>
      </c>
      <c r="H1530" s="15" t="s">
        <v>5396</v>
      </c>
      <c r="I1530" s="16">
        <v>33.378596999999999</v>
      </c>
      <c r="J1530" s="16">
        <v>44.425477999999998</v>
      </c>
      <c r="K1530" s="15" t="s">
        <v>1364</v>
      </c>
    </row>
    <row r="1531" spans="1:11" ht="12" hidden="1" customHeight="1">
      <c r="A1531" s="15" t="s">
        <v>51</v>
      </c>
      <c r="B1531" s="15" t="s">
        <v>0</v>
      </c>
      <c r="C1531" s="15" t="s">
        <v>194</v>
      </c>
      <c r="D1531" s="15" t="s">
        <v>192</v>
      </c>
      <c r="E1531" s="16">
        <v>767349</v>
      </c>
      <c r="F1531" s="15" t="s">
        <v>5397</v>
      </c>
      <c r="G1531" s="15" t="s">
        <v>5398</v>
      </c>
      <c r="H1531" s="15" t="s">
        <v>5399</v>
      </c>
      <c r="I1531" s="16">
        <v>33.381120000000003</v>
      </c>
      <c r="J1531" s="16">
        <v>44.418602</v>
      </c>
      <c r="K1531" s="15" t="s">
        <v>1364</v>
      </c>
    </row>
    <row r="1532" spans="1:11" ht="12" hidden="1" customHeight="1">
      <c r="A1532" s="15" t="s">
        <v>51</v>
      </c>
      <c r="B1532" s="15" t="s">
        <v>0</v>
      </c>
      <c r="C1532" s="15" t="s">
        <v>194</v>
      </c>
      <c r="D1532" s="15" t="s">
        <v>192</v>
      </c>
      <c r="E1532" s="16">
        <v>767309</v>
      </c>
      <c r="F1532" s="15" t="s">
        <v>5400</v>
      </c>
      <c r="G1532" s="15" t="s">
        <v>5401</v>
      </c>
      <c r="H1532" s="15" t="s">
        <v>5402</v>
      </c>
      <c r="I1532" s="16">
        <v>33.384259999999998</v>
      </c>
      <c r="J1532" s="16">
        <v>44.430501</v>
      </c>
      <c r="K1532" s="15" t="s">
        <v>1364</v>
      </c>
    </row>
    <row r="1533" spans="1:11" ht="12" customHeight="1">
      <c r="A1533" s="15" t="s">
        <v>53</v>
      </c>
      <c r="B1533" s="15" t="s">
        <v>1</v>
      </c>
      <c r="C1533" s="15" t="s">
        <v>199</v>
      </c>
      <c r="D1533" s="15" t="s">
        <v>1</v>
      </c>
      <c r="E1533" s="16">
        <v>811896</v>
      </c>
      <c r="F1533" s="15" t="s">
        <v>5403</v>
      </c>
      <c r="G1533" s="15" t="s">
        <v>539</v>
      </c>
      <c r="H1533" s="15" t="s">
        <v>5404</v>
      </c>
      <c r="I1533" s="16">
        <v>36.87055556</v>
      </c>
      <c r="J1533" s="16">
        <v>42.980277780000002</v>
      </c>
      <c r="K1533" s="15" t="s">
        <v>1364</v>
      </c>
    </row>
    <row r="1534" spans="1:11" ht="12" customHeight="1">
      <c r="A1534" s="15" t="s">
        <v>53</v>
      </c>
      <c r="B1534" s="15" t="s">
        <v>1</v>
      </c>
      <c r="C1534" s="15" t="s">
        <v>199</v>
      </c>
      <c r="D1534" s="15" t="s">
        <v>1</v>
      </c>
      <c r="E1534" s="16">
        <v>811928</v>
      </c>
      <c r="F1534" s="15" t="s">
        <v>5405</v>
      </c>
      <c r="G1534" s="15" t="s">
        <v>5406</v>
      </c>
      <c r="H1534" s="15" t="s">
        <v>5407</v>
      </c>
      <c r="I1534" s="16">
        <v>36.911740999999999</v>
      </c>
      <c r="J1534" s="16">
        <v>43.206800999999999</v>
      </c>
      <c r="K1534" s="15" t="s">
        <v>1364</v>
      </c>
    </row>
    <row r="1535" spans="1:11" ht="12" customHeight="1">
      <c r="A1535" s="15" t="s">
        <v>53</v>
      </c>
      <c r="B1535" s="15" t="s">
        <v>1</v>
      </c>
      <c r="C1535" s="15" t="s">
        <v>199</v>
      </c>
      <c r="D1535" s="15" t="s">
        <v>1</v>
      </c>
      <c r="E1535" s="16">
        <v>803823</v>
      </c>
      <c r="F1535" s="15" t="s">
        <v>1037</v>
      </c>
      <c r="G1535" s="15" t="s">
        <v>541</v>
      </c>
      <c r="H1535" s="15" t="s">
        <v>5408</v>
      </c>
      <c r="I1535" s="16">
        <v>36.85</v>
      </c>
      <c r="J1535" s="16">
        <v>43.04</v>
      </c>
      <c r="K1535" s="15" t="s">
        <v>1364</v>
      </c>
    </row>
    <row r="1536" spans="1:11" ht="12" customHeight="1">
      <c r="A1536" s="15" t="s">
        <v>53</v>
      </c>
      <c r="B1536" s="15" t="s">
        <v>1</v>
      </c>
      <c r="C1536" s="15" t="s">
        <v>199</v>
      </c>
      <c r="D1536" s="15" t="s">
        <v>1</v>
      </c>
      <c r="E1536" s="16">
        <v>811936</v>
      </c>
      <c r="F1536" s="15" t="s">
        <v>1038</v>
      </c>
      <c r="G1536" s="15" t="s">
        <v>542</v>
      </c>
      <c r="H1536" s="15" t="s">
        <v>5409</v>
      </c>
      <c r="I1536" s="16">
        <v>37.104649000000002</v>
      </c>
      <c r="J1536" s="16">
        <v>43.083013000000001</v>
      </c>
      <c r="K1536" s="15" t="s">
        <v>1364</v>
      </c>
    </row>
    <row r="1537" spans="1:11" ht="12" customHeight="1">
      <c r="A1537" s="15" t="s">
        <v>53</v>
      </c>
      <c r="B1537" s="15" t="s">
        <v>1</v>
      </c>
      <c r="C1537" s="15" t="s">
        <v>199</v>
      </c>
      <c r="D1537" s="15" t="s">
        <v>1</v>
      </c>
      <c r="E1537" s="16">
        <v>811939</v>
      </c>
      <c r="F1537" s="15" t="s">
        <v>5410</v>
      </c>
      <c r="G1537" s="15" t="s">
        <v>5411</v>
      </c>
      <c r="H1537" s="15" t="s">
        <v>5412</v>
      </c>
      <c r="I1537" s="16">
        <v>36.806986000000002</v>
      </c>
      <c r="J1537" s="16">
        <v>43.124352999999999</v>
      </c>
      <c r="K1537" s="15" t="s">
        <v>1364</v>
      </c>
    </row>
    <row r="1538" spans="1:11" ht="12" customHeight="1">
      <c r="A1538" s="15" t="s">
        <v>53</v>
      </c>
      <c r="B1538" s="15" t="s">
        <v>1</v>
      </c>
      <c r="C1538" s="15" t="s">
        <v>199</v>
      </c>
      <c r="D1538" s="15" t="s">
        <v>1</v>
      </c>
      <c r="E1538" s="16">
        <v>811953</v>
      </c>
      <c r="F1538" s="15" t="s">
        <v>1039</v>
      </c>
      <c r="G1538" s="15" t="s">
        <v>544</v>
      </c>
      <c r="H1538" s="15" t="s">
        <v>5413</v>
      </c>
      <c r="I1538" s="16">
        <v>36.867469</v>
      </c>
      <c r="J1538" s="16">
        <v>42.972413000000003</v>
      </c>
      <c r="K1538" s="15" t="s">
        <v>1364</v>
      </c>
    </row>
    <row r="1539" spans="1:11" ht="12" customHeight="1">
      <c r="A1539" s="15" t="s">
        <v>53</v>
      </c>
      <c r="B1539" s="15" t="s">
        <v>1</v>
      </c>
      <c r="C1539" s="15" t="s">
        <v>199</v>
      </c>
      <c r="D1539" s="15" t="s">
        <v>1</v>
      </c>
      <c r="E1539" s="16">
        <v>811937</v>
      </c>
      <c r="F1539" s="15" t="s">
        <v>1040</v>
      </c>
      <c r="G1539" s="15" t="s">
        <v>545</v>
      </c>
      <c r="H1539" s="15" t="s">
        <v>5414</v>
      </c>
      <c r="I1539" s="16">
        <v>36.840282999999999</v>
      </c>
      <c r="J1539" s="16">
        <v>43.125261000000002</v>
      </c>
      <c r="K1539" s="15" t="s">
        <v>1364</v>
      </c>
    </row>
    <row r="1540" spans="1:11" ht="12" customHeight="1">
      <c r="A1540" s="15" t="s">
        <v>53</v>
      </c>
      <c r="B1540" s="15" t="s">
        <v>1</v>
      </c>
      <c r="C1540" s="15" t="s">
        <v>199</v>
      </c>
      <c r="D1540" s="15" t="s">
        <v>1</v>
      </c>
      <c r="E1540" s="16">
        <v>804326</v>
      </c>
      <c r="F1540" s="15" t="s">
        <v>5415</v>
      </c>
      <c r="G1540" s="15" t="s">
        <v>5416</v>
      </c>
      <c r="H1540" s="15" t="s">
        <v>5417</v>
      </c>
      <c r="I1540" s="16">
        <v>36.840000000000003</v>
      </c>
      <c r="J1540" s="16">
        <v>42.94</v>
      </c>
      <c r="K1540" s="15" t="s">
        <v>1364</v>
      </c>
    </row>
    <row r="1541" spans="1:11" ht="12" customHeight="1">
      <c r="A1541" s="15" t="s">
        <v>53</v>
      </c>
      <c r="B1541" s="15" t="s">
        <v>1</v>
      </c>
      <c r="C1541" s="15" t="s">
        <v>199</v>
      </c>
      <c r="D1541" s="15" t="s">
        <v>1</v>
      </c>
      <c r="E1541" s="16">
        <v>811887</v>
      </c>
      <c r="F1541" s="15" t="s">
        <v>1041</v>
      </c>
      <c r="G1541" s="15" t="s">
        <v>546</v>
      </c>
      <c r="H1541" s="15" t="s">
        <v>5418</v>
      </c>
      <c r="I1541" s="16">
        <v>36.8675</v>
      </c>
      <c r="J1541" s="16">
        <v>42.991388890000003</v>
      </c>
      <c r="K1541" s="15" t="s">
        <v>1364</v>
      </c>
    </row>
    <row r="1542" spans="1:11" ht="12" customHeight="1">
      <c r="A1542" s="15" t="s">
        <v>53</v>
      </c>
      <c r="B1542" s="15" t="s">
        <v>1</v>
      </c>
      <c r="C1542" s="15" t="s">
        <v>199</v>
      </c>
      <c r="D1542" s="15" t="s">
        <v>1</v>
      </c>
      <c r="E1542" s="16">
        <v>811952</v>
      </c>
      <c r="F1542" s="15" t="s">
        <v>1042</v>
      </c>
      <c r="G1542" s="15" t="s">
        <v>547</v>
      </c>
      <c r="H1542" s="15" t="s">
        <v>5419</v>
      </c>
      <c r="I1542" s="16">
        <v>36.868557000000003</v>
      </c>
      <c r="J1542" s="16">
        <v>42.975242999999999</v>
      </c>
      <c r="K1542" s="15" t="s">
        <v>1364</v>
      </c>
    </row>
    <row r="1543" spans="1:11" ht="12" customHeight="1">
      <c r="A1543" s="15" t="s">
        <v>53</v>
      </c>
      <c r="B1543" s="15" t="s">
        <v>1</v>
      </c>
      <c r="C1543" s="15" t="s">
        <v>199</v>
      </c>
      <c r="D1543" s="15" t="s">
        <v>1</v>
      </c>
      <c r="E1543" s="16">
        <v>811855</v>
      </c>
      <c r="F1543" s="15" t="s">
        <v>5420</v>
      </c>
      <c r="G1543" s="15" t="s">
        <v>5421</v>
      </c>
      <c r="H1543" s="15" t="s">
        <v>5422</v>
      </c>
      <c r="I1543" s="16">
        <v>36.933999999999997</v>
      </c>
      <c r="J1543" s="16">
        <v>43.149700000000003</v>
      </c>
      <c r="K1543" s="15" t="s">
        <v>1364</v>
      </c>
    </row>
    <row r="1544" spans="1:11" ht="12" customHeight="1">
      <c r="A1544" s="15" t="s">
        <v>53</v>
      </c>
      <c r="B1544" s="15" t="s">
        <v>1</v>
      </c>
      <c r="C1544" s="15" t="s">
        <v>199</v>
      </c>
      <c r="D1544" s="15" t="s">
        <v>1</v>
      </c>
      <c r="E1544" s="16">
        <v>811944</v>
      </c>
      <c r="F1544" s="15" t="s">
        <v>1043</v>
      </c>
      <c r="G1544" s="15" t="s">
        <v>548</v>
      </c>
      <c r="H1544" s="15" t="s">
        <v>5423</v>
      </c>
      <c r="I1544" s="16">
        <v>36.893462</v>
      </c>
      <c r="J1544" s="16">
        <v>42.951205000000002</v>
      </c>
      <c r="K1544" s="15" t="s">
        <v>1364</v>
      </c>
    </row>
    <row r="1545" spans="1:11" ht="12" customHeight="1">
      <c r="A1545" s="15" t="s">
        <v>53</v>
      </c>
      <c r="B1545" s="15" t="s">
        <v>1</v>
      </c>
      <c r="C1545" s="15" t="s">
        <v>199</v>
      </c>
      <c r="D1545" s="15" t="s">
        <v>1</v>
      </c>
      <c r="E1545" s="16">
        <v>803867</v>
      </c>
      <c r="F1545" s="15" t="s">
        <v>5424</v>
      </c>
      <c r="G1545" s="15" t="s">
        <v>5425</v>
      </c>
      <c r="H1545" s="15" t="s">
        <v>5426</v>
      </c>
      <c r="I1545" s="16">
        <v>36.875857000000003</v>
      </c>
      <c r="J1545" s="16">
        <v>43.081403000000002</v>
      </c>
      <c r="K1545" s="15" t="s">
        <v>1364</v>
      </c>
    </row>
    <row r="1546" spans="1:11" ht="12" customHeight="1">
      <c r="A1546" s="15" t="s">
        <v>53</v>
      </c>
      <c r="B1546" s="15" t="s">
        <v>1</v>
      </c>
      <c r="C1546" s="15" t="s">
        <v>199</v>
      </c>
      <c r="D1546" s="15" t="s">
        <v>1</v>
      </c>
      <c r="E1546" s="16">
        <v>811905</v>
      </c>
      <c r="F1546" s="15" t="s">
        <v>1044</v>
      </c>
      <c r="G1546" s="15" t="s">
        <v>549</v>
      </c>
      <c r="H1546" s="15" t="s">
        <v>5427</v>
      </c>
      <c r="I1546" s="16">
        <v>36.855525</v>
      </c>
      <c r="J1546" s="16">
        <v>42.936945000000001</v>
      </c>
      <c r="K1546" s="15" t="s">
        <v>1364</v>
      </c>
    </row>
    <row r="1547" spans="1:11" ht="12" customHeight="1">
      <c r="A1547" s="15" t="s">
        <v>53</v>
      </c>
      <c r="B1547" s="15" t="s">
        <v>1</v>
      </c>
      <c r="C1547" s="15" t="s">
        <v>199</v>
      </c>
      <c r="D1547" s="15" t="s">
        <v>1</v>
      </c>
      <c r="E1547" s="16">
        <v>803845</v>
      </c>
      <c r="F1547" s="15" t="s">
        <v>5428</v>
      </c>
      <c r="G1547" s="15" t="s">
        <v>5429</v>
      </c>
      <c r="H1547" s="15" t="s">
        <v>5430</v>
      </c>
      <c r="I1547" s="16">
        <v>36.866311000000003</v>
      </c>
      <c r="J1547" s="16">
        <v>42.967360999999997</v>
      </c>
      <c r="K1547" s="15" t="s">
        <v>1364</v>
      </c>
    </row>
    <row r="1548" spans="1:11" ht="12" customHeight="1">
      <c r="A1548" s="15" t="s">
        <v>53</v>
      </c>
      <c r="B1548" s="15" t="s">
        <v>1</v>
      </c>
      <c r="C1548" s="15" t="s">
        <v>199</v>
      </c>
      <c r="D1548" s="15" t="s">
        <v>1</v>
      </c>
      <c r="E1548" s="16">
        <v>804225</v>
      </c>
      <c r="F1548" s="15" t="s">
        <v>5431</v>
      </c>
      <c r="G1548" s="15" t="s">
        <v>5432</v>
      </c>
      <c r="H1548" s="15" t="s">
        <v>5433</v>
      </c>
      <c r="I1548" s="16">
        <v>36.880000000000003</v>
      </c>
      <c r="J1548" s="16">
        <v>42.95</v>
      </c>
      <c r="K1548" s="15" t="s">
        <v>1364</v>
      </c>
    </row>
    <row r="1549" spans="1:11" ht="12" customHeight="1">
      <c r="A1549" s="15" t="s">
        <v>53</v>
      </c>
      <c r="B1549" s="15" t="s">
        <v>1</v>
      </c>
      <c r="C1549" s="15" t="s">
        <v>199</v>
      </c>
      <c r="D1549" s="15" t="s">
        <v>1</v>
      </c>
      <c r="E1549" s="16">
        <v>811943</v>
      </c>
      <c r="F1549" s="15" t="s">
        <v>5434</v>
      </c>
      <c r="G1549" s="15" t="s">
        <v>5435</v>
      </c>
      <c r="H1549" s="15" t="s">
        <v>5436</v>
      </c>
      <c r="I1549" s="16">
        <v>36.859037999999998</v>
      </c>
      <c r="J1549" s="16">
        <v>43.039551000000003</v>
      </c>
      <c r="K1549" s="15" t="s">
        <v>1364</v>
      </c>
    </row>
    <row r="1550" spans="1:11" ht="12" customHeight="1">
      <c r="A1550" s="15" t="s">
        <v>53</v>
      </c>
      <c r="B1550" s="15" t="s">
        <v>1</v>
      </c>
      <c r="C1550" s="15" t="s">
        <v>199</v>
      </c>
      <c r="D1550" s="15" t="s">
        <v>1</v>
      </c>
      <c r="E1550" s="16">
        <v>803824</v>
      </c>
      <c r="F1550" s="15" t="s">
        <v>5437</v>
      </c>
      <c r="G1550" s="15" t="s">
        <v>5438</v>
      </c>
      <c r="H1550" s="15" t="s">
        <v>5439</v>
      </c>
      <c r="I1550" s="16">
        <v>36.847433000000002</v>
      </c>
      <c r="J1550" s="16">
        <v>43.047386000000003</v>
      </c>
      <c r="K1550" s="15" t="s">
        <v>1364</v>
      </c>
    </row>
    <row r="1551" spans="1:11" ht="12" customHeight="1">
      <c r="A1551" s="15" t="s">
        <v>53</v>
      </c>
      <c r="B1551" s="15" t="s">
        <v>1</v>
      </c>
      <c r="C1551" s="15" t="s">
        <v>199</v>
      </c>
      <c r="D1551" s="15" t="s">
        <v>1</v>
      </c>
      <c r="E1551" s="16">
        <v>811956</v>
      </c>
      <c r="F1551" s="15" t="s">
        <v>1045</v>
      </c>
      <c r="G1551" s="15" t="s">
        <v>550</v>
      </c>
      <c r="H1551" s="15" t="s">
        <v>5440</v>
      </c>
      <c r="I1551" s="16">
        <v>36.865999000000002</v>
      </c>
      <c r="J1551" s="16">
        <v>42.993018999999997</v>
      </c>
      <c r="K1551" s="15" t="s">
        <v>1364</v>
      </c>
    </row>
    <row r="1552" spans="1:11" ht="12" customHeight="1">
      <c r="A1552" s="15" t="s">
        <v>53</v>
      </c>
      <c r="B1552" s="15" t="s">
        <v>1</v>
      </c>
      <c r="C1552" s="15" t="s">
        <v>199</v>
      </c>
      <c r="D1552" s="15" t="s">
        <v>1</v>
      </c>
      <c r="E1552" s="16">
        <v>804434</v>
      </c>
      <c r="F1552" s="15" t="s">
        <v>5441</v>
      </c>
      <c r="G1552" s="15" t="s">
        <v>5442</v>
      </c>
      <c r="H1552" s="15" t="s">
        <v>5443</v>
      </c>
      <c r="I1552" s="16">
        <v>36.92</v>
      </c>
      <c r="J1552" s="16">
        <v>43.2</v>
      </c>
      <c r="K1552" s="15" t="s">
        <v>1364</v>
      </c>
    </row>
    <row r="1553" spans="1:11" ht="12" customHeight="1">
      <c r="A1553" s="15" t="s">
        <v>53</v>
      </c>
      <c r="B1553" s="15" t="s">
        <v>1</v>
      </c>
      <c r="C1553" s="15" t="s">
        <v>199</v>
      </c>
      <c r="D1553" s="15" t="s">
        <v>1</v>
      </c>
      <c r="E1553" s="16">
        <v>811938</v>
      </c>
      <c r="F1553" s="15" t="s">
        <v>5444</v>
      </c>
      <c r="G1553" s="15" t="s">
        <v>5445</v>
      </c>
      <c r="H1553" s="15" t="s">
        <v>5446</v>
      </c>
      <c r="I1553" s="16">
        <v>36.840854999999998</v>
      </c>
      <c r="J1553" s="16">
        <v>43.152940999999998</v>
      </c>
      <c r="K1553" s="15" t="s">
        <v>1364</v>
      </c>
    </row>
    <row r="1554" spans="1:11" ht="12" customHeight="1">
      <c r="A1554" s="15" t="s">
        <v>53</v>
      </c>
      <c r="B1554" s="15" t="s">
        <v>1</v>
      </c>
      <c r="C1554" s="15" t="s">
        <v>199</v>
      </c>
      <c r="D1554" s="15" t="s">
        <v>1</v>
      </c>
      <c r="E1554" s="16">
        <v>811940</v>
      </c>
      <c r="F1554" s="15" t="s">
        <v>5447</v>
      </c>
      <c r="G1554" s="15" t="s">
        <v>5448</v>
      </c>
      <c r="H1554" s="15" t="s">
        <v>5449</v>
      </c>
      <c r="I1554" s="16">
        <v>36.838540999999999</v>
      </c>
      <c r="J1554" s="16">
        <v>43.044187000000001</v>
      </c>
      <c r="K1554" s="15" t="s">
        <v>1364</v>
      </c>
    </row>
    <row r="1555" spans="1:11" ht="12" customHeight="1">
      <c r="A1555" s="15" t="s">
        <v>53</v>
      </c>
      <c r="B1555" s="15" t="s">
        <v>1</v>
      </c>
      <c r="C1555" s="15" t="s">
        <v>199</v>
      </c>
      <c r="D1555" s="15" t="s">
        <v>1</v>
      </c>
      <c r="E1555" s="16">
        <v>804328</v>
      </c>
      <c r="F1555" s="15" t="s">
        <v>5450</v>
      </c>
      <c r="G1555" s="15" t="s">
        <v>5451</v>
      </c>
      <c r="H1555" s="15" t="s">
        <v>5452</v>
      </c>
      <c r="I1555" s="16">
        <v>36.869999999999997</v>
      </c>
      <c r="J1555" s="16">
        <v>42.97</v>
      </c>
      <c r="K1555" s="15" t="s">
        <v>1364</v>
      </c>
    </row>
    <row r="1556" spans="1:11" ht="12" customHeight="1">
      <c r="A1556" s="15" t="s">
        <v>53</v>
      </c>
      <c r="B1556" s="15" t="s">
        <v>1</v>
      </c>
      <c r="C1556" s="15" t="s">
        <v>199</v>
      </c>
      <c r="D1556" s="15" t="s">
        <v>1</v>
      </c>
      <c r="E1556" s="16">
        <v>811901</v>
      </c>
      <c r="F1556" s="15" t="s">
        <v>1046</v>
      </c>
      <c r="G1556" s="15" t="s">
        <v>551</v>
      </c>
      <c r="H1556" s="15" t="s">
        <v>5453</v>
      </c>
      <c r="I1556" s="16">
        <v>36.858333330000001</v>
      </c>
      <c r="J1556" s="16">
        <v>42.99777778</v>
      </c>
      <c r="K1556" s="15" t="s">
        <v>1364</v>
      </c>
    </row>
    <row r="1557" spans="1:11" ht="12" customHeight="1">
      <c r="A1557" s="15" t="s">
        <v>53</v>
      </c>
      <c r="B1557" s="15" t="s">
        <v>1</v>
      </c>
      <c r="C1557" s="15" t="s">
        <v>199</v>
      </c>
      <c r="D1557" s="15" t="s">
        <v>1</v>
      </c>
      <c r="E1557" s="16">
        <v>804327</v>
      </c>
      <c r="F1557" s="15" t="s">
        <v>5454</v>
      </c>
      <c r="G1557" s="15" t="s">
        <v>5455</v>
      </c>
      <c r="H1557" s="15" t="s">
        <v>5456</v>
      </c>
      <c r="I1557" s="16">
        <v>36.840000000000003</v>
      </c>
      <c r="J1557" s="16">
        <v>42.96</v>
      </c>
      <c r="K1557" s="15" t="s">
        <v>1364</v>
      </c>
    </row>
    <row r="1558" spans="1:11" ht="12" customHeight="1">
      <c r="A1558" s="15" t="s">
        <v>53</v>
      </c>
      <c r="B1558" s="15" t="s">
        <v>1</v>
      </c>
      <c r="C1558" s="15" t="s">
        <v>199</v>
      </c>
      <c r="D1558" s="15" t="s">
        <v>1</v>
      </c>
      <c r="E1558" s="16">
        <v>803798</v>
      </c>
      <c r="F1558" s="15" t="s">
        <v>1047</v>
      </c>
      <c r="G1558" s="15" t="s">
        <v>552</v>
      </c>
      <c r="H1558" s="15" t="s">
        <v>5457</v>
      </c>
      <c r="I1558" s="16">
        <v>36.9</v>
      </c>
      <c r="J1558" s="16">
        <v>43.12</v>
      </c>
      <c r="K1558" s="15" t="s">
        <v>1364</v>
      </c>
    </row>
    <row r="1559" spans="1:11" ht="12" customHeight="1">
      <c r="A1559" s="15" t="s">
        <v>53</v>
      </c>
      <c r="B1559" s="15" t="s">
        <v>1</v>
      </c>
      <c r="C1559" s="15" t="s">
        <v>199</v>
      </c>
      <c r="D1559" s="15" t="s">
        <v>1</v>
      </c>
      <c r="E1559" s="16">
        <v>811851</v>
      </c>
      <c r="F1559" s="15" t="s">
        <v>5458</v>
      </c>
      <c r="G1559" s="15" t="s">
        <v>5459</v>
      </c>
      <c r="H1559" s="15" t="s">
        <v>5460</v>
      </c>
      <c r="I1559" s="16">
        <v>36.868679</v>
      </c>
      <c r="J1559" s="16">
        <v>42.961427</v>
      </c>
      <c r="K1559" s="15" t="s">
        <v>1364</v>
      </c>
    </row>
    <row r="1560" spans="1:11" ht="12" customHeight="1">
      <c r="A1560" s="15" t="s">
        <v>53</v>
      </c>
      <c r="B1560" s="15" t="s">
        <v>1</v>
      </c>
      <c r="C1560" s="15" t="s">
        <v>199</v>
      </c>
      <c r="D1560" s="15" t="s">
        <v>1</v>
      </c>
      <c r="E1560" s="16">
        <v>811954</v>
      </c>
      <c r="F1560" s="15" t="s">
        <v>1048</v>
      </c>
      <c r="G1560" s="15" t="s">
        <v>553</v>
      </c>
      <c r="H1560" s="15" t="s">
        <v>5461</v>
      </c>
      <c r="I1560" s="16">
        <v>36.863678</v>
      </c>
      <c r="J1560" s="16">
        <v>42.967872999999997</v>
      </c>
      <c r="K1560" s="15" t="s">
        <v>1364</v>
      </c>
    </row>
    <row r="1561" spans="1:11" ht="12" customHeight="1">
      <c r="A1561" s="15" t="s">
        <v>53</v>
      </c>
      <c r="B1561" s="15" t="s">
        <v>1</v>
      </c>
      <c r="C1561" s="15" t="s">
        <v>199</v>
      </c>
      <c r="D1561" s="15" t="s">
        <v>1</v>
      </c>
      <c r="E1561" s="16">
        <v>811955</v>
      </c>
      <c r="F1561" s="15" t="s">
        <v>1049</v>
      </c>
      <c r="G1561" s="15" t="s">
        <v>554</v>
      </c>
      <c r="H1561" s="15" t="s">
        <v>5462</v>
      </c>
      <c r="I1561" s="16">
        <v>36.845044999999999</v>
      </c>
      <c r="J1561" s="16">
        <v>43.020060999999998</v>
      </c>
      <c r="K1561" s="15" t="s">
        <v>1364</v>
      </c>
    </row>
    <row r="1562" spans="1:11" ht="12" customHeight="1">
      <c r="A1562" s="15" t="s">
        <v>53</v>
      </c>
      <c r="B1562" s="15" t="s">
        <v>1</v>
      </c>
      <c r="C1562" s="15" t="s">
        <v>201</v>
      </c>
      <c r="D1562" s="15" t="s">
        <v>23</v>
      </c>
      <c r="E1562" s="16">
        <v>804124</v>
      </c>
      <c r="F1562" s="15" t="s">
        <v>5463</v>
      </c>
      <c r="G1562" s="15" t="s">
        <v>5464</v>
      </c>
      <c r="H1562" s="15" t="s">
        <v>5465</v>
      </c>
      <c r="I1562" s="16">
        <v>36.96</v>
      </c>
      <c r="J1562" s="16">
        <v>42.68</v>
      </c>
      <c r="K1562" s="15" t="s">
        <v>1364</v>
      </c>
    </row>
    <row r="1563" spans="1:11" ht="12" customHeight="1">
      <c r="A1563" s="15" t="s">
        <v>53</v>
      </c>
      <c r="B1563" s="15" t="s">
        <v>1</v>
      </c>
      <c r="C1563" s="15" t="s">
        <v>201</v>
      </c>
      <c r="D1563" s="15" t="s">
        <v>23</v>
      </c>
      <c r="E1563" s="16">
        <v>811906</v>
      </c>
      <c r="F1563" s="15" t="s">
        <v>1050</v>
      </c>
      <c r="G1563" s="15" t="s">
        <v>555</v>
      </c>
      <c r="H1563" s="15" t="s">
        <v>5466</v>
      </c>
      <c r="I1563" s="16">
        <v>36.788012000000002</v>
      </c>
      <c r="J1563" s="16">
        <v>42.900624000000001</v>
      </c>
      <c r="K1563" s="17" t="s">
        <v>1262</v>
      </c>
    </row>
    <row r="1564" spans="1:11" ht="12" customHeight="1">
      <c r="A1564" s="15" t="s">
        <v>53</v>
      </c>
      <c r="B1564" s="15" t="s">
        <v>1</v>
      </c>
      <c r="C1564" s="15" t="s">
        <v>201</v>
      </c>
      <c r="D1564" s="15" t="s">
        <v>23</v>
      </c>
      <c r="E1564" s="16">
        <v>804172</v>
      </c>
      <c r="F1564" s="15" t="s">
        <v>5467</v>
      </c>
      <c r="G1564" s="15" t="s">
        <v>5468</v>
      </c>
      <c r="H1564" s="15" t="s">
        <v>5469</v>
      </c>
      <c r="I1564" s="16">
        <v>36.751899999999999</v>
      </c>
      <c r="J1564" s="16">
        <v>42.928699999999999</v>
      </c>
      <c r="K1564" s="15" t="s">
        <v>1364</v>
      </c>
    </row>
    <row r="1565" spans="1:11" ht="12" customHeight="1">
      <c r="A1565" s="15" t="s">
        <v>53</v>
      </c>
      <c r="B1565" s="15" t="s">
        <v>1</v>
      </c>
      <c r="C1565" s="15" t="s">
        <v>201</v>
      </c>
      <c r="D1565" s="15" t="s">
        <v>23</v>
      </c>
      <c r="E1565" s="16">
        <v>804532</v>
      </c>
      <c r="F1565" s="15" t="s">
        <v>5470</v>
      </c>
      <c r="G1565" s="15" t="s">
        <v>5471</v>
      </c>
      <c r="H1565" s="15" t="s">
        <v>5472</v>
      </c>
      <c r="I1565" s="16">
        <v>36.76</v>
      </c>
      <c r="J1565" s="16">
        <v>42.76</v>
      </c>
      <c r="K1565" s="15" t="s">
        <v>1364</v>
      </c>
    </row>
    <row r="1566" spans="1:11" ht="12" customHeight="1">
      <c r="A1566" s="15" t="s">
        <v>53</v>
      </c>
      <c r="B1566" s="15" t="s">
        <v>1</v>
      </c>
      <c r="C1566" s="15" t="s">
        <v>201</v>
      </c>
      <c r="D1566" s="15" t="s">
        <v>23</v>
      </c>
      <c r="E1566" s="16">
        <v>809460</v>
      </c>
      <c r="F1566" s="15" t="s">
        <v>5473</v>
      </c>
      <c r="G1566" s="15" t="s">
        <v>5474</v>
      </c>
      <c r="H1566" s="15" t="s">
        <v>5475</v>
      </c>
      <c r="I1566" s="16">
        <v>36.779049999999998</v>
      </c>
      <c r="J1566" s="16">
        <v>42.776490000000003</v>
      </c>
      <c r="K1566" s="17" t="s">
        <v>1262</v>
      </c>
    </row>
    <row r="1567" spans="1:11" ht="12" customHeight="1">
      <c r="A1567" s="15" t="s">
        <v>53</v>
      </c>
      <c r="B1567" s="15" t="s">
        <v>1</v>
      </c>
      <c r="C1567" s="15" t="s">
        <v>201</v>
      </c>
      <c r="D1567" s="15" t="s">
        <v>23</v>
      </c>
      <c r="E1567" s="16">
        <v>811857</v>
      </c>
      <c r="F1567" s="15" t="s">
        <v>1051</v>
      </c>
      <c r="G1567" s="15" t="s">
        <v>556</v>
      </c>
      <c r="H1567" s="15" t="s">
        <v>5476</v>
      </c>
      <c r="I1567" s="16">
        <v>36.8992</v>
      </c>
      <c r="J1567" s="16">
        <v>42.9602</v>
      </c>
      <c r="K1567" s="15" t="s">
        <v>1364</v>
      </c>
    </row>
    <row r="1568" spans="1:11" ht="12" customHeight="1">
      <c r="A1568" s="15" t="s">
        <v>53</v>
      </c>
      <c r="B1568" s="15" t="s">
        <v>1</v>
      </c>
      <c r="C1568" s="15" t="s">
        <v>201</v>
      </c>
      <c r="D1568" s="15" t="s">
        <v>23</v>
      </c>
      <c r="E1568" s="16">
        <v>803872</v>
      </c>
      <c r="F1568" s="15" t="s">
        <v>5477</v>
      </c>
      <c r="G1568" s="15" t="s">
        <v>5478</v>
      </c>
      <c r="H1568" s="15" t="s">
        <v>5478</v>
      </c>
      <c r="I1568" s="16">
        <v>36.909999999999997</v>
      </c>
      <c r="J1568" s="16">
        <v>42.88</v>
      </c>
      <c r="K1568" s="15" t="s">
        <v>1364</v>
      </c>
    </row>
    <row r="1569" spans="1:11" ht="12" customHeight="1">
      <c r="A1569" s="15" t="s">
        <v>53</v>
      </c>
      <c r="B1569" s="15" t="s">
        <v>1</v>
      </c>
      <c r="C1569" s="15" t="s">
        <v>201</v>
      </c>
      <c r="D1569" s="15" t="s">
        <v>23</v>
      </c>
      <c r="E1569" s="16">
        <v>804283</v>
      </c>
      <c r="F1569" s="15" t="s">
        <v>1052</v>
      </c>
      <c r="G1569" s="15" t="s">
        <v>557</v>
      </c>
      <c r="H1569" s="15" t="s">
        <v>5479</v>
      </c>
      <c r="I1569" s="16">
        <v>36.85</v>
      </c>
      <c r="J1569" s="16">
        <v>42.84</v>
      </c>
      <c r="K1569" s="15" t="s">
        <v>1364</v>
      </c>
    </row>
    <row r="1570" spans="1:11" ht="12" customHeight="1">
      <c r="A1570" s="15" t="s">
        <v>53</v>
      </c>
      <c r="B1570" s="15" t="s">
        <v>1</v>
      </c>
      <c r="C1570" s="15" t="s">
        <v>201</v>
      </c>
      <c r="D1570" s="15" t="s">
        <v>23</v>
      </c>
      <c r="E1570" s="16">
        <v>804324</v>
      </c>
      <c r="F1570" s="15" t="s">
        <v>5480</v>
      </c>
      <c r="G1570" s="15" t="s">
        <v>5481</v>
      </c>
      <c r="H1570" s="15" t="s">
        <v>5482</v>
      </c>
      <c r="I1570" s="16">
        <v>36.795900000000003</v>
      </c>
      <c r="J1570" s="16">
        <v>42.964199999999998</v>
      </c>
      <c r="K1570" s="15" t="s">
        <v>1364</v>
      </c>
    </row>
    <row r="1571" spans="1:11" ht="12" customHeight="1">
      <c r="A1571" s="15" t="s">
        <v>53</v>
      </c>
      <c r="B1571" s="15" t="s">
        <v>1</v>
      </c>
      <c r="C1571" s="15" t="s">
        <v>203</v>
      </c>
      <c r="D1571" s="15" t="s">
        <v>24</v>
      </c>
      <c r="E1571" s="16">
        <v>804013</v>
      </c>
      <c r="F1571" s="15" t="s">
        <v>1053</v>
      </c>
      <c r="G1571" s="15" t="s">
        <v>558</v>
      </c>
      <c r="H1571" s="15" t="s">
        <v>5483</v>
      </c>
      <c r="I1571" s="16">
        <v>37.130000000000003</v>
      </c>
      <c r="J1571" s="16">
        <v>42.7</v>
      </c>
      <c r="K1571" s="15" t="s">
        <v>1364</v>
      </c>
    </row>
    <row r="1572" spans="1:11" ht="12" customHeight="1">
      <c r="A1572" s="15" t="s">
        <v>53</v>
      </c>
      <c r="B1572" s="15" t="s">
        <v>1</v>
      </c>
      <c r="C1572" s="15" t="s">
        <v>203</v>
      </c>
      <c r="D1572" s="15" t="s">
        <v>24</v>
      </c>
      <c r="E1572" s="16">
        <v>811948</v>
      </c>
      <c r="F1572" s="15" t="s">
        <v>5484</v>
      </c>
      <c r="G1572" s="15" t="s">
        <v>5485</v>
      </c>
      <c r="H1572" s="15" t="s">
        <v>5486</v>
      </c>
      <c r="I1572" s="16">
        <v>37.083500000000001</v>
      </c>
      <c r="J1572" s="16">
        <v>42.411499999999997</v>
      </c>
      <c r="K1572" s="15" t="s">
        <v>1364</v>
      </c>
    </row>
    <row r="1573" spans="1:11" ht="12" customHeight="1">
      <c r="A1573" s="15" t="s">
        <v>53</v>
      </c>
      <c r="B1573" s="15" t="s">
        <v>1</v>
      </c>
      <c r="C1573" s="15" t="s">
        <v>203</v>
      </c>
      <c r="D1573" s="15" t="s">
        <v>24</v>
      </c>
      <c r="E1573" s="16">
        <v>811072</v>
      </c>
      <c r="F1573" s="15" t="s">
        <v>1054</v>
      </c>
      <c r="G1573" s="15" t="s">
        <v>559</v>
      </c>
      <c r="H1573" s="15" t="s">
        <v>5487</v>
      </c>
      <c r="I1573" s="16">
        <v>37.173099999999998</v>
      </c>
      <c r="J1573" s="16">
        <v>43.014099999999999</v>
      </c>
      <c r="K1573" s="15" t="s">
        <v>1364</v>
      </c>
    </row>
    <row r="1574" spans="1:11" ht="12" customHeight="1">
      <c r="A1574" s="15" t="s">
        <v>53</v>
      </c>
      <c r="B1574" s="15" t="s">
        <v>1</v>
      </c>
      <c r="C1574" s="15" t="s">
        <v>203</v>
      </c>
      <c r="D1574" s="15" t="s">
        <v>24</v>
      </c>
      <c r="E1574" s="16">
        <v>803999</v>
      </c>
      <c r="F1574" s="15" t="s">
        <v>5488</v>
      </c>
      <c r="G1574" s="15" t="s">
        <v>5489</v>
      </c>
      <c r="H1574" s="15" t="s">
        <v>5490</v>
      </c>
      <c r="I1574" s="16">
        <v>37.0837</v>
      </c>
      <c r="J1574" s="16">
        <v>42.392099999999999</v>
      </c>
      <c r="K1574" s="15" t="s">
        <v>1364</v>
      </c>
    </row>
    <row r="1575" spans="1:11" ht="12" customHeight="1">
      <c r="A1575" s="15" t="s">
        <v>53</v>
      </c>
      <c r="B1575" s="15" t="s">
        <v>1</v>
      </c>
      <c r="C1575" s="15" t="s">
        <v>203</v>
      </c>
      <c r="D1575" s="15" t="s">
        <v>24</v>
      </c>
      <c r="E1575" s="16">
        <v>803990</v>
      </c>
      <c r="F1575" s="15" t="s">
        <v>5491</v>
      </c>
      <c r="G1575" s="15" t="s">
        <v>5492</v>
      </c>
      <c r="H1575" s="15" t="s">
        <v>5493</v>
      </c>
      <c r="I1575" s="16">
        <v>37.200000000000003</v>
      </c>
      <c r="J1575" s="16">
        <v>42.82</v>
      </c>
      <c r="K1575" s="15" t="s">
        <v>1364</v>
      </c>
    </row>
    <row r="1576" spans="1:11" ht="12" customHeight="1">
      <c r="A1576" s="15" t="s">
        <v>53</v>
      </c>
      <c r="B1576" s="15" t="s">
        <v>1</v>
      </c>
      <c r="C1576" s="15" t="s">
        <v>203</v>
      </c>
      <c r="D1576" s="15" t="s">
        <v>24</v>
      </c>
      <c r="E1576" s="16">
        <v>804159</v>
      </c>
      <c r="F1576" s="15" t="s">
        <v>5494</v>
      </c>
      <c r="G1576" s="15" t="s">
        <v>5495</v>
      </c>
      <c r="H1576" s="15" t="s">
        <v>5496</v>
      </c>
      <c r="I1576" s="16">
        <v>37.08</v>
      </c>
      <c r="J1576" s="16">
        <v>42.41</v>
      </c>
      <c r="K1576" s="15" t="s">
        <v>1364</v>
      </c>
    </row>
    <row r="1577" spans="1:11" ht="12" customHeight="1">
      <c r="A1577" s="15" t="s">
        <v>53</v>
      </c>
      <c r="B1577" s="15" t="s">
        <v>1</v>
      </c>
      <c r="C1577" s="15" t="s">
        <v>203</v>
      </c>
      <c r="D1577" s="15" t="s">
        <v>24</v>
      </c>
      <c r="E1577" s="18"/>
      <c r="F1577" s="15" t="s">
        <v>5497</v>
      </c>
      <c r="G1577" s="15" t="s">
        <v>5498</v>
      </c>
      <c r="H1577" s="15" t="s">
        <v>2232</v>
      </c>
      <c r="I1577" s="16">
        <v>37.098260000000003</v>
      </c>
      <c r="J1577" s="16">
        <v>42.429049999999997</v>
      </c>
      <c r="K1577" s="19" t="s">
        <v>2453</v>
      </c>
    </row>
    <row r="1578" spans="1:11" ht="12" customHeight="1">
      <c r="A1578" s="15" t="s">
        <v>53</v>
      </c>
      <c r="B1578" s="15" t="s">
        <v>1</v>
      </c>
      <c r="C1578" s="15" t="s">
        <v>203</v>
      </c>
      <c r="D1578" s="15" t="s">
        <v>24</v>
      </c>
      <c r="E1578" s="16">
        <v>811867</v>
      </c>
      <c r="F1578" s="15" t="s">
        <v>1055</v>
      </c>
      <c r="G1578" s="15" t="s">
        <v>560</v>
      </c>
      <c r="H1578" s="15" t="s">
        <v>5499</v>
      </c>
      <c r="I1578" s="16">
        <v>37.160080000000001</v>
      </c>
      <c r="J1578" s="16">
        <v>42.706400000000002</v>
      </c>
      <c r="K1578" s="15" t="s">
        <v>1364</v>
      </c>
    </row>
    <row r="1579" spans="1:11" ht="12" customHeight="1">
      <c r="A1579" s="15" t="s">
        <v>53</v>
      </c>
      <c r="B1579" s="15" t="s">
        <v>1</v>
      </c>
      <c r="C1579" s="15" t="s">
        <v>203</v>
      </c>
      <c r="D1579" s="15" t="s">
        <v>24</v>
      </c>
      <c r="E1579" s="21">
        <v>804020</v>
      </c>
      <c r="F1579" s="15" t="s">
        <v>5500</v>
      </c>
      <c r="G1579" s="15" t="s">
        <v>5501</v>
      </c>
      <c r="H1579" s="15" t="s">
        <v>5502</v>
      </c>
      <c r="I1579" s="16">
        <v>37.101500000000001</v>
      </c>
      <c r="J1579" s="16">
        <v>42.450499999999998</v>
      </c>
      <c r="K1579" s="15" t="s">
        <v>1364</v>
      </c>
    </row>
    <row r="1580" spans="1:11" ht="12" customHeight="1">
      <c r="A1580" s="15" t="s">
        <v>53</v>
      </c>
      <c r="B1580" s="15" t="s">
        <v>1</v>
      </c>
      <c r="C1580" s="15" t="s">
        <v>203</v>
      </c>
      <c r="D1580" s="15" t="s">
        <v>24</v>
      </c>
      <c r="E1580" s="16">
        <v>811949</v>
      </c>
      <c r="F1580" s="15" t="s">
        <v>1056</v>
      </c>
      <c r="G1580" s="15" t="s">
        <v>561</v>
      </c>
      <c r="H1580" s="15" t="s">
        <v>5503</v>
      </c>
      <c r="I1580" s="16">
        <v>37.081400000000002</v>
      </c>
      <c r="J1580" s="16">
        <v>42.402000000000001</v>
      </c>
      <c r="K1580" s="15" t="s">
        <v>1364</v>
      </c>
    </row>
    <row r="1581" spans="1:11" ht="12" customHeight="1">
      <c r="A1581" s="15" t="s">
        <v>53</v>
      </c>
      <c r="B1581" s="15" t="s">
        <v>1</v>
      </c>
      <c r="C1581" s="15" t="s">
        <v>203</v>
      </c>
      <c r="D1581" s="15" t="s">
        <v>24</v>
      </c>
      <c r="E1581" s="16">
        <v>810080</v>
      </c>
      <c r="F1581" s="15" t="s">
        <v>5504</v>
      </c>
      <c r="G1581" s="15" t="s">
        <v>5505</v>
      </c>
      <c r="H1581" s="15" t="s">
        <v>5506</v>
      </c>
      <c r="I1581" s="16">
        <v>37.130000000000003</v>
      </c>
      <c r="J1581" s="16">
        <v>42.57</v>
      </c>
      <c r="K1581" s="15" t="s">
        <v>1364</v>
      </c>
    </row>
    <row r="1582" spans="1:11" ht="12" customHeight="1">
      <c r="A1582" s="15" t="s">
        <v>53</v>
      </c>
      <c r="B1582" s="15" t="s">
        <v>1</v>
      </c>
      <c r="C1582" s="15" t="s">
        <v>203</v>
      </c>
      <c r="D1582" s="15" t="s">
        <v>24</v>
      </c>
      <c r="E1582" s="16">
        <v>811866</v>
      </c>
      <c r="F1582" s="15" t="s">
        <v>5507</v>
      </c>
      <c r="G1582" s="15" t="s">
        <v>5508</v>
      </c>
      <c r="H1582" s="15" t="s">
        <v>5509</v>
      </c>
      <c r="I1582" s="16">
        <v>37.151479999999999</v>
      </c>
      <c r="J1582" s="16">
        <v>42.68336</v>
      </c>
      <c r="K1582" s="15" t="s">
        <v>1364</v>
      </c>
    </row>
    <row r="1583" spans="1:11" ht="12" customHeight="1">
      <c r="A1583" s="15" t="s">
        <v>53</v>
      </c>
      <c r="B1583" s="15" t="s">
        <v>1</v>
      </c>
      <c r="C1583" s="15" t="s">
        <v>203</v>
      </c>
      <c r="D1583" s="15" t="s">
        <v>24</v>
      </c>
      <c r="E1583" s="16">
        <v>811895</v>
      </c>
      <c r="F1583" s="15" t="s">
        <v>1057</v>
      </c>
      <c r="G1583" s="15" t="s">
        <v>562</v>
      </c>
      <c r="H1583" s="15" t="s">
        <v>5510</v>
      </c>
      <c r="I1583" s="16">
        <v>37.148055560000003</v>
      </c>
      <c r="J1583" s="16">
        <v>42.68305556</v>
      </c>
      <c r="K1583" s="15" t="s">
        <v>1364</v>
      </c>
    </row>
    <row r="1584" spans="1:11" ht="12" customHeight="1">
      <c r="A1584" s="15" t="s">
        <v>53</v>
      </c>
      <c r="B1584" s="15" t="s">
        <v>1</v>
      </c>
      <c r="C1584" s="15" t="s">
        <v>203</v>
      </c>
      <c r="D1584" s="15" t="s">
        <v>24</v>
      </c>
      <c r="E1584" s="16">
        <v>804356</v>
      </c>
      <c r="F1584" s="15" t="s">
        <v>1058</v>
      </c>
      <c r="G1584" s="15" t="s">
        <v>563</v>
      </c>
      <c r="H1584" s="15" t="s">
        <v>5511</v>
      </c>
      <c r="I1584" s="16">
        <v>37.159999999999997</v>
      </c>
      <c r="J1584" s="16">
        <v>42.71</v>
      </c>
      <c r="K1584" s="15" t="s">
        <v>1364</v>
      </c>
    </row>
    <row r="1585" spans="1:11" ht="12" customHeight="1">
      <c r="A1585" s="15" t="s">
        <v>53</v>
      </c>
      <c r="B1585" s="15" t="s">
        <v>1</v>
      </c>
      <c r="C1585" s="15" t="s">
        <v>197</v>
      </c>
      <c r="D1585" s="15" t="s">
        <v>195</v>
      </c>
      <c r="E1585" s="16">
        <v>803730</v>
      </c>
      <c r="F1585" s="15" t="s">
        <v>5512</v>
      </c>
      <c r="G1585" s="15" t="s">
        <v>195</v>
      </c>
      <c r="H1585" s="15" t="s">
        <v>5513</v>
      </c>
      <c r="I1585" s="16">
        <v>37.052999999999997</v>
      </c>
      <c r="J1585" s="16">
        <v>43.291499999999999</v>
      </c>
      <c r="K1585" s="15" t="s">
        <v>1364</v>
      </c>
    </row>
    <row r="1586" spans="1:11" ht="12" customHeight="1">
      <c r="A1586" s="15" t="s">
        <v>53</v>
      </c>
      <c r="B1586" s="15" t="s">
        <v>1</v>
      </c>
      <c r="C1586" s="15" t="s">
        <v>197</v>
      </c>
      <c r="D1586" s="15" t="s">
        <v>195</v>
      </c>
      <c r="E1586" s="16">
        <v>804096</v>
      </c>
      <c r="F1586" s="15" t="s">
        <v>5514</v>
      </c>
      <c r="G1586" s="15" t="s">
        <v>5515</v>
      </c>
      <c r="H1586" s="15" t="s">
        <v>5516</v>
      </c>
      <c r="I1586" s="16">
        <v>37.063400000000001</v>
      </c>
      <c r="J1586" s="16">
        <v>43.1905</v>
      </c>
      <c r="K1586" s="15" t="s">
        <v>1364</v>
      </c>
    </row>
    <row r="1587" spans="1:11" ht="12" customHeight="1">
      <c r="A1587" s="15" t="s">
        <v>53</v>
      </c>
      <c r="B1587" s="15" t="s">
        <v>1</v>
      </c>
      <c r="C1587" s="15" t="s">
        <v>197</v>
      </c>
      <c r="D1587" s="15" t="s">
        <v>195</v>
      </c>
      <c r="E1587" s="16">
        <v>803740</v>
      </c>
      <c r="F1587" s="15" t="s">
        <v>5517</v>
      </c>
      <c r="G1587" s="15" t="s">
        <v>5518</v>
      </c>
      <c r="H1587" s="15" t="s">
        <v>5519</v>
      </c>
      <c r="I1587" s="16">
        <v>37.020000000000003</v>
      </c>
      <c r="J1587" s="16">
        <v>43.28</v>
      </c>
      <c r="K1587" s="15" t="s">
        <v>1364</v>
      </c>
    </row>
    <row r="1588" spans="1:11" ht="12" customHeight="1">
      <c r="A1588" s="15" t="s">
        <v>53</v>
      </c>
      <c r="B1588" s="15" t="s">
        <v>1</v>
      </c>
      <c r="C1588" s="15" t="s">
        <v>197</v>
      </c>
      <c r="D1588" s="15" t="s">
        <v>195</v>
      </c>
      <c r="E1588" s="16">
        <v>804117</v>
      </c>
      <c r="F1588" s="15" t="s">
        <v>5520</v>
      </c>
      <c r="G1588" s="15" t="s">
        <v>5521</v>
      </c>
      <c r="H1588" s="15" t="s">
        <v>5522</v>
      </c>
      <c r="I1588" s="16">
        <v>37.11</v>
      </c>
      <c r="J1588" s="16">
        <v>43.26</v>
      </c>
      <c r="K1588" s="15" t="s">
        <v>1364</v>
      </c>
    </row>
    <row r="1589" spans="1:11" ht="12" customHeight="1">
      <c r="A1589" s="15" t="s">
        <v>53</v>
      </c>
      <c r="B1589" s="15" t="s">
        <v>1</v>
      </c>
      <c r="C1589" s="15" t="s">
        <v>197</v>
      </c>
      <c r="D1589" s="15" t="s">
        <v>195</v>
      </c>
      <c r="E1589" s="16">
        <v>803621</v>
      </c>
      <c r="F1589" s="15" t="s">
        <v>5523</v>
      </c>
      <c r="G1589" s="15" t="s">
        <v>5524</v>
      </c>
      <c r="H1589" s="15" t="s">
        <v>5525</v>
      </c>
      <c r="I1589" s="16">
        <v>36.94</v>
      </c>
      <c r="J1589" s="16">
        <v>43.4</v>
      </c>
      <c r="K1589" s="15" t="s">
        <v>1364</v>
      </c>
    </row>
    <row r="1590" spans="1:11" ht="12" customHeight="1">
      <c r="A1590" s="15" t="s">
        <v>53</v>
      </c>
      <c r="B1590" s="15" t="s">
        <v>1</v>
      </c>
      <c r="C1590" s="15" t="s">
        <v>197</v>
      </c>
      <c r="D1590" s="15" t="s">
        <v>195</v>
      </c>
      <c r="E1590" s="16">
        <v>804162</v>
      </c>
      <c r="F1590" s="15" t="s">
        <v>5526</v>
      </c>
      <c r="G1590" s="15" t="s">
        <v>5527</v>
      </c>
      <c r="H1590" s="15" t="s">
        <v>5528</v>
      </c>
      <c r="I1590" s="16">
        <v>37.049999999999997</v>
      </c>
      <c r="J1590" s="16">
        <v>43.64</v>
      </c>
      <c r="K1590" s="15" t="s">
        <v>1364</v>
      </c>
    </row>
    <row r="1591" spans="1:11" ht="12" customHeight="1">
      <c r="A1591" s="15" t="s">
        <v>53</v>
      </c>
      <c r="B1591" s="15" t="s">
        <v>1</v>
      </c>
      <c r="C1591" s="15" t="s">
        <v>197</v>
      </c>
      <c r="D1591" s="15" t="s">
        <v>195</v>
      </c>
      <c r="E1591" s="16">
        <v>803728</v>
      </c>
      <c r="F1591" s="15" t="s">
        <v>5529</v>
      </c>
      <c r="G1591" s="15" t="s">
        <v>5530</v>
      </c>
      <c r="H1591" s="15" t="s">
        <v>5531</v>
      </c>
      <c r="I1591" s="16">
        <v>37.061799999999998</v>
      </c>
      <c r="J1591" s="16">
        <v>43.214399999999998</v>
      </c>
      <c r="K1591" s="15" t="s">
        <v>1364</v>
      </c>
    </row>
    <row r="1592" spans="1:11" ht="12" customHeight="1">
      <c r="A1592" s="15" t="s">
        <v>53</v>
      </c>
      <c r="B1592" s="15" t="s">
        <v>1</v>
      </c>
      <c r="C1592" s="15" t="s">
        <v>197</v>
      </c>
      <c r="D1592" s="15" t="s">
        <v>195</v>
      </c>
      <c r="E1592" s="16">
        <v>804407</v>
      </c>
      <c r="F1592" s="15" t="s">
        <v>5532</v>
      </c>
      <c r="G1592" s="15" t="s">
        <v>5533</v>
      </c>
      <c r="H1592" s="15" t="s">
        <v>5534</v>
      </c>
      <c r="I1592" s="16">
        <v>37.134500000000003</v>
      </c>
      <c r="J1592" s="16">
        <v>43.262500000000003</v>
      </c>
      <c r="K1592" s="15" t="s">
        <v>1364</v>
      </c>
    </row>
    <row r="1593" spans="1:11" ht="12" customHeight="1">
      <c r="A1593" s="15" t="s">
        <v>53</v>
      </c>
      <c r="B1593" s="15" t="s">
        <v>1</v>
      </c>
      <c r="C1593" s="15" t="s">
        <v>197</v>
      </c>
      <c r="D1593" s="15" t="s">
        <v>195</v>
      </c>
      <c r="E1593" s="16">
        <v>811941</v>
      </c>
      <c r="F1593" s="15" t="s">
        <v>5535</v>
      </c>
      <c r="G1593" s="15" t="s">
        <v>5536</v>
      </c>
      <c r="H1593" s="15" t="s">
        <v>5537</v>
      </c>
      <c r="I1593" s="16">
        <v>37.052500000000002</v>
      </c>
      <c r="J1593" s="16">
        <v>43.284300000000002</v>
      </c>
      <c r="K1593" s="15" t="s">
        <v>1364</v>
      </c>
    </row>
    <row r="1594" spans="1:11" ht="12" customHeight="1">
      <c r="A1594" s="15" t="s">
        <v>53</v>
      </c>
      <c r="B1594" s="15" t="s">
        <v>1</v>
      </c>
      <c r="C1594" s="15" t="s">
        <v>197</v>
      </c>
      <c r="D1594" s="15" t="s">
        <v>195</v>
      </c>
      <c r="E1594" s="16">
        <v>803732</v>
      </c>
      <c r="F1594" s="15" t="s">
        <v>1036</v>
      </c>
      <c r="G1594" s="15" t="s">
        <v>538</v>
      </c>
      <c r="H1594" s="15" t="s">
        <v>5538</v>
      </c>
      <c r="I1594" s="16">
        <v>37.090000000000003</v>
      </c>
      <c r="J1594" s="16">
        <v>43.38</v>
      </c>
      <c r="K1594" s="15" t="s">
        <v>1364</v>
      </c>
    </row>
    <row r="1595" spans="1:11" ht="12" customHeight="1">
      <c r="A1595" s="15" t="s">
        <v>53</v>
      </c>
      <c r="B1595" s="15" t="s">
        <v>1</v>
      </c>
      <c r="C1595" s="15" t="s">
        <v>197</v>
      </c>
      <c r="D1595" s="15" t="s">
        <v>195</v>
      </c>
      <c r="E1595" s="16">
        <v>803695</v>
      </c>
      <c r="F1595" s="15" t="s">
        <v>5539</v>
      </c>
      <c r="G1595" s="15" t="s">
        <v>5540</v>
      </c>
      <c r="H1595" s="15" t="s">
        <v>5541</v>
      </c>
      <c r="I1595" s="16">
        <v>37.03</v>
      </c>
      <c r="J1595" s="16">
        <v>43.34</v>
      </c>
      <c r="K1595" s="15" t="s">
        <v>1364</v>
      </c>
    </row>
    <row r="1596" spans="1:11" ht="12" customHeight="1">
      <c r="A1596" s="15" t="s">
        <v>53</v>
      </c>
      <c r="B1596" s="15" t="s">
        <v>1</v>
      </c>
      <c r="C1596" s="15" t="s">
        <v>197</v>
      </c>
      <c r="D1596" s="15" t="s">
        <v>195</v>
      </c>
      <c r="E1596" s="16">
        <v>803693</v>
      </c>
      <c r="F1596" s="15" t="s">
        <v>5542</v>
      </c>
      <c r="G1596" s="15" t="s">
        <v>5543</v>
      </c>
      <c r="H1596" s="15" t="s">
        <v>5544</v>
      </c>
      <c r="I1596" s="16">
        <v>37.03</v>
      </c>
      <c r="J1596" s="16">
        <v>43.79</v>
      </c>
      <c r="K1596" s="15" t="s">
        <v>1364</v>
      </c>
    </row>
    <row r="1597" spans="1:11" ht="12" hidden="1" customHeight="1">
      <c r="A1597" s="15" t="s">
        <v>65</v>
      </c>
      <c r="B1597" s="15" t="s">
        <v>8</v>
      </c>
      <c r="C1597" s="15" t="s">
        <v>206</v>
      </c>
      <c r="D1597" s="15" t="s">
        <v>3018</v>
      </c>
      <c r="E1597" s="16">
        <v>906224</v>
      </c>
      <c r="F1597" s="15" t="s">
        <v>1059</v>
      </c>
      <c r="G1597" s="15" t="s">
        <v>790</v>
      </c>
      <c r="H1597" s="15" t="s">
        <v>5545</v>
      </c>
      <c r="I1597" s="16">
        <v>30.970316</v>
      </c>
      <c r="J1597" s="16">
        <v>46.724671000000001</v>
      </c>
      <c r="K1597" s="15" t="s">
        <v>1364</v>
      </c>
    </row>
    <row r="1598" spans="1:11" ht="12" hidden="1" customHeight="1">
      <c r="A1598" s="15" t="s">
        <v>65</v>
      </c>
      <c r="B1598" s="15" t="s">
        <v>8</v>
      </c>
      <c r="C1598" s="15" t="s">
        <v>206</v>
      </c>
      <c r="D1598" s="15" t="s">
        <v>3018</v>
      </c>
      <c r="E1598" s="16">
        <v>904639</v>
      </c>
      <c r="F1598" s="15" t="s">
        <v>5546</v>
      </c>
      <c r="G1598" s="15" t="s">
        <v>204</v>
      </c>
      <c r="H1598" s="15" t="s">
        <v>5547</v>
      </c>
      <c r="I1598" s="16">
        <v>31</v>
      </c>
      <c r="J1598" s="16">
        <v>47</v>
      </c>
      <c r="K1598" s="15" t="s">
        <v>1364</v>
      </c>
    </row>
    <row r="1599" spans="1:11" ht="12" hidden="1" customHeight="1">
      <c r="A1599" s="15" t="s">
        <v>65</v>
      </c>
      <c r="B1599" s="15" t="s">
        <v>8</v>
      </c>
      <c r="C1599" s="15" t="s">
        <v>208</v>
      </c>
      <c r="D1599" s="15" t="s">
        <v>36</v>
      </c>
      <c r="E1599" s="16">
        <v>904640</v>
      </c>
      <c r="F1599" s="15" t="s">
        <v>5548</v>
      </c>
      <c r="G1599" s="15" t="s">
        <v>5549</v>
      </c>
      <c r="H1599" s="15" t="s">
        <v>5550</v>
      </c>
      <c r="I1599" s="16">
        <v>31.1</v>
      </c>
      <c r="J1599" s="16">
        <v>45.88</v>
      </c>
      <c r="K1599" s="15" t="s">
        <v>1364</v>
      </c>
    </row>
    <row r="1600" spans="1:11" ht="12" hidden="1" customHeight="1">
      <c r="A1600" s="15" t="s">
        <v>65</v>
      </c>
      <c r="B1600" s="15" t="s">
        <v>8</v>
      </c>
      <c r="C1600" s="15" t="s">
        <v>208</v>
      </c>
      <c r="D1600" s="15" t="s">
        <v>36</v>
      </c>
      <c r="E1600" s="16">
        <v>905498</v>
      </c>
      <c r="F1600" s="15" t="s">
        <v>1060</v>
      </c>
      <c r="G1600" s="15" t="s">
        <v>795</v>
      </c>
      <c r="H1600" s="15" t="s">
        <v>5551</v>
      </c>
      <c r="I1600" s="16">
        <v>31.315556000000001</v>
      </c>
      <c r="J1600" s="16">
        <v>46.561110999999997</v>
      </c>
      <c r="K1600" s="15" t="s">
        <v>1364</v>
      </c>
    </row>
    <row r="1601" spans="1:11" ht="12" hidden="1" customHeight="1">
      <c r="A1601" s="15" t="s">
        <v>65</v>
      </c>
      <c r="B1601" s="15" t="s">
        <v>8</v>
      </c>
      <c r="C1601" s="15" t="s">
        <v>208</v>
      </c>
      <c r="D1601" s="15" t="s">
        <v>36</v>
      </c>
      <c r="E1601" s="16">
        <v>905165</v>
      </c>
      <c r="F1601" s="15" t="s">
        <v>1061</v>
      </c>
      <c r="G1601" s="15" t="s">
        <v>796</v>
      </c>
      <c r="H1601" s="15" t="s">
        <v>5552</v>
      </c>
      <c r="I1601" s="16">
        <v>31.021667000000001</v>
      </c>
      <c r="J1601" s="16">
        <v>46.278610999999998</v>
      </c>
      <c r="K1601" s="15" t="s">
        <v>1364</v>
      </c>
    </row>
    <row r="1602" spans="1:11" ht="12" hidden="1" customHeight="1">
      <c r="A1602" s="15" t="s">
        <v>65</v>
      </c>
      <c r="B1602" s="15" t="s">
        <v>8</v>
      </c>
      <c r="C1602" s="15" t="s">
        <v>208</v>
      </c>
      <c r="D1602" s="15" t="s">
        <v>36</v>
      </c>
      <c r="E1602" s="16">
        <v>906100</v>
      </c>
      <c r="F1602" s="15" t="s">
        <v>1062</v>
      </c>
      <c r="G1602" s="15" t="s">
        <v>797</v>
      </c>
      <c r="H1602" s="15" t="s">
        <v>5553</v>
      </c>
      <c r="I1602" s="16">
        <v>30.955549999999999</v>
      </c>
      <c r="J1602" s="16">
        <v>46.26</v>
      </c>
      <c r="K1602" s="15" t="s">
        <v>1364</v>
      </c>
    </row>
    <row r="1603" spans="1:11" ht="12" hidden="1" customHeight="1">
      <c r="A1603" s="15" t="s">
        <v>65</v>
      </c>
      <c r="B1603" s="15" t="s">
        <v>8</v>
      </c>
      <c r="C1603" s="15" t="s">
        <v>208</v>
      </c>
      <c r="D1603" s="15" t="s">
        <v>36</v>
      </c>
      <c r="E1603" s="16">
        <v>906110</v>
      </c>
      <c r="F1603" s="15" t="s">
        <v>5554</v>
      </c>
      <c r="G1603" s="15" t="s">
        <v>5555</v>
      </c>
      <c r="H1603" s="15" t="s">
        <v>5556</v>
      </c>
      <c r="I1603" s="16">
        <v>31.039024999999999</v>
      </c>
      <c r="J1603" s="16">
        <v>46.155579000000003</v>
      </c>
      <c r="K1603" s="15" t="s">
        <v>1364</v>
      </c>
    </row>
    <row r="1604" spans="1:11" ht="12" hidden="1" customHeight="1">
      <c r="A1604" s="15" t="s">
        <v>65</v>
      </c>
      <c r="B1604" s="15" t="s">
        <v>8</v>
      </c>
      <c r="C1604" s="15" t="s">
        <v>208</v>
      </c>
      <c r="D1604" s="15" t="s">
        <v>36</v>
      </c>
      <c r="E1604" s="16">
        <v>906093</v>
      </c>
      <c r="F1604" s="15" t="s">
        <v>5557</v>
      </c>
      <c r="G1604" s="15" t="s">
        <v>5558</v>
      </c>
      <c r="H1604" s="15" t="s">
        <v>5559</v>
      </c>
      <c r="I1604" s="16">
        <v>31.045152999999999</v>
      </c>
      <c r="J1604" s="16">
        <v>46.262810999999999</v>
      </c>
      <c r="K1604" s="15" t="s">
        <v>1364</v>
      </c>
    </row>
    <row r="1605" spans="1:11" ht="12" hidden="1" customHeight="1">
      <c r="A1605" s="15" t="s">
        <v>65</v>
      </c>
      <c r="B1605" s="15" t="s">
        <v>8</v>
      </c>
      <c r="C1605" s="15" t="s">
        <v>208</v>
      </c>
      <c r="D1605" s="15" t="s">
        <v>36</v>
      </c>
      <c r="E1605" s="16">
        <v>906112</v>
      </c>
      <c r="F1605" s="15" t="s">
        <v>5560</v>
      </c>
      <c r="G1605" s="15" t="s">
        <v>5561</v>
      </c>
      <c r="H1605" s="15" t="s">
        <v>5562</v>
      </c>
      <c r="I1605" s="16">
        <v>31.032990000000002</v>
      </c>
      <c r="J1605" s="16">
        <v>46.240929999999999</v>
      </c>
      <c r="K1605" s="15" t="s">
        <v>1364</v>
      </c>
    </row>
    <row r="1606" spans="1:11" ht="12" hidden="1" customHeight="1">
      <c r="A1606" s="15" t="s">
        <v>65</v>
      </c>
      <c r="B1606" s="15" t="s">
        <v>8</v>
      </c>
      <c r="C1606" s="15" t="s">
        <v>208</v>
      </c>
      <c r="D1606" s="15" t="s">
        <v>36</v>
      </c>
      <c r="E1606" s="16">
        <v>906121</v>
      </c>
      <c r="F1606" s="15" t="s">
        <v>1063</v>
      </c>
      <c r="G1606" s="15" t="s">
        <v>798</v>
      </c>
      <c r="H1606" s="15" t="s">
        <v>5563</v>
      </c>
      <c r="I1606" s="16">
        <v>31.030169999999998</v>
      </c>
      <c r="J1606" s="16">
        <v>46.246139999999997</v>
      </c>
      <c r="K1606" s="15" t="s">
        <v>1364</v>
      </c>
    </row>
    <row r="1607" spans="1:11" ht="12" hidden="1" customHeight="1">
      <c r="A1607" s="15" t="s">
        <v>65</v>
      </c>
      <c r="B1607" s="15" t="s">
        <v>8</v>
      </c>
      <c r="C1607" s="15" t="s">
        <v>208</v>
      </c>
      <c r="D1607" s="15" t="s">
        <v>36</v>
      </c>
      <c r="E1607" s="16">
        <v>905225</v>
      </c>
      <c r="F1607" s="15" t="s">
        <v>5564</v>
      </c>
      <c r="G1607" s="15" t="s">
        <v>5565</v>
      </c>
      <c r="H1607" s="15" t="s">
        <v>5566</v>
      </c>
      <c r="I1607" s="16">
        <v>31.052778</v>
      </c>
      <c r="J1607" s="16">
        <v>46.238889</v>
      </c>
      <c r="K1607" s="15" t="s">
        <v>1364</v>
      </c>
    </row>
    <row r="1608" spans="1:11" ht="12" hidden="1" customHeight="1">
      <c r="A1608" s="15" t="s">
        <v>65</v>
      </c>
      <c r="B1608" s="15" t="s">
        <v>8</v>
      </c>
      <c r="C1608" s="15" t="s">
        <v>208</v>
      </c>
      <c r="D1608" s="15" t="s">
        <v>36</v>
      </c>
      <c r="E1608" s="16">
        <v>905235</v>
      </c>
      <c r="F1608" s="15" t="s">
        <v>5567</v>
      </c>
      <c r="G1608" s="15" t="s">
        <v>5568</v>
      </c>
      <c r="H1608" s="15" t="s">
        <v>3914</v>
      </c>
      <c r="I1608" s="16">
        <v>31.059229999999999</v>
      </c>
      <c r="J1608" s="16">
        <v>46.267989999999998</v>
      </c>
      <c r="K1608" s="15" t="s">
        <v>1364</v>
      </c>
    </row>
    <row r="1609" spans="1:11" ht="12" hidden="1" customHeight="1">
      <c r="A1609" s="15" t="s">
        <v>65</v>
      </c>
      <c r="B1609" s="15" t="s">
        <v>8</v>
      </c>
      <c r="C1609" s="15" t="s">
        <v>208</v>
      </c>
      <c r="D1609" s="15" t="s">
        <v>36</v>
      </c>
      <c r="E1609" s="16">
        <v>905307</v>
      </c>
      <c r="F1609" s="15" t="s">
        <v>5569</v>
      </c>
      <c r="G1609" s="15" t="s">
        <v>5570</v>
      </c>
      <c r="H1609" s="15" t="s">
        <v>5571</v>
      </c>
      <c r="I1609" s="16">
        <v>31.135477000000002</v>
      </c>
      <c r="J1609" s="16">
        <v>46.436771999999998</v>
      </c>
      <c r="K1609" s="15" t="s">
        <v>1364</v>
      </c>
    </row>
    <row r="1610" spans="1:11" ht="12" hidden="1" customHeight="1">
      <c r="A1610" s="15" t="s">
        <v>65</v>
      </c>
      <c r="B1610" s="15" t="s">
        <v>8</v>
      </c>
      <c r="C1610" s="15" t="s">
        <v>208</v>
      </c>
      <c r="D1610" s="15" t="s">
        <v>36</v>
      </c>
      <c r="E1610" s="16">
        <v>906176</v>
      </c>
      <c r="F1610" s="15" t="s">
        <v>1064</v>
      </c>
      <c r="G1610" s="15" t="s">
        <v>799</v>
      </c>
      <c r="H1610" s="15" t="s">
        <v>5572</v>
      </c>
      <c r="I1610" s="16">
        <v>31.052612</v>
      </c>
      <c r="J1610" s="16">
        <v>46.265813000000001</v>
      </c>
      <c r="K1610" s="15" t="s">
        <v>1364</v>
      </c>
    </row>
    <row r="1611" spans="1:11" ht="12" hidden="1" customHeight="1">
      <c r="A1611" s="15" t="s">
        <v>65</v>
      </c>
      <c r="B1611" s="15" t="s">
        <v>8</v>
      </c>
      <c r="C1611" s="15" t="s">
        <v>208</v>
      </c>
      <c r="D1611" s="15" t="s">
        <v>36</v>
      </c>
      <c r="E1611" s="16">
        <v>905342</v>
      </c>
      <c r="F1611" s="15" t="s">
        <v>5573</v>
      </c>
      <c r="G1611" s="15" t="s">
        <v>5574</v>
      </c>
      <c r="H1611" s="15" t="s">
        <v>5575</v>
      </c>
      <c r="I1611" s="16">
        <v>31.122961</v>
      </c>
      <c r="J1611" s="16">
        <v>46.235419</v>
      </c>
      <c r="K1611" s="15" t="s">
        <v>1364</v>
      </c>
    </row>
    <row r="1612" spans="1:11" ht="12" hidden="1" customHeight="1">
      <c r="A1612" s="15" t="s">
        <v>65</v>
      </c>
      <c r="B1612" s="15" t="s">
        <v>8</v>
      </c>
      <c r="C1612" s="15" t="s">
        <v>208</v>
      </c>
      <c r="D1612" s="15" t="s">
        <v>36</v>
      </c>
      <c r="E1612" s="16">
        <v>905213</v>
      </c>
      <c r="F1612" s="15" t="s">
        <v>5576</v>
      </c>
      <c r="G1612" s="15" t="s">
        <v>5577</v>
      </c>
      <c r="H1612" s="15" t="s">
        <v>5578</v>
      </c>
      <c r="I1612" s="16">
        <v>31.032418</v>
      </c>
      <c r="J1612" s="16">
        <v>46.225845</v>
      </c>
      <c r="K1612" s="15" t="s">
        <v>1364</v>
      </c>
    </row>
    <row r="1613" spans="1:11" ht="12" hidden="1" customHeight="1">
      <c r="A1613" s="15" t="s">
        <v>65</v>
      </c>
      <c r="B1613" s="15" t="s">
        <v>8</v>
      </c>
      <c r="C1613" s="15" t="s">
        <v>208</v>
      </c>
      <c r="D1613" s="15" t="s">
        <v>36</v>
      </c>
      <c r="E1613" s="16">
        <v>905161</v>
      </c>
      <c r="F1613" s="15" t="s">
        <v>5579</v>
      </c>
      <c r="G1613" s="15" t="s">
        <v>5580</v>
      </c>
      <c r="H1613" s="15" t="s">
        <v>5581</v>
      </c>
      <c r="I1613" s="16">
        <v>31.018889000000001</v>
      </c>
      <c r="J1613" s="16">
        <v>46.265000000000001</v>
      </c>
      <c r="K1613" s="15" t="s">
        <v>1364</v>
      </c>
    </row>
    <row r="1614" spans="1:11" ht="12" hidden="1" customHeight="1">
      <c r="A1614" s="15" t="s">
        <v>65</v>
      </c>
      <c r="B1614" s="15" t="s">
        <v>8</v>
      </c>
      <c r="C1614" s="15" t="s">
        <v>208</v>
      </c>
      <c r="D1614" s="15" t="s">
        <v>36</v>
      </c>
      <c r="E1614" s="16">
        <v>906102</v>
      </c>
      <c r="F1614" s="15" t="s">
        <v>1065</v>
      </c>
      <c r="G1614" s="15" t="s">
        <v>800</v>
      </c>
      <c r="H1614" s="15" t="s">
        <v>5582</v>
      </c>
      <c r="I1614" s="16">
        <v>31.076699999999999</v>
      </c>
      <c r="J1614" s="16">
        <v>46.257669999999997</v>
      </c>
      <c r="K1614" s="15" t="s">
        <v>1364</v>
      </c>
    </row>
    <row r="1615" spans="1:11" ht="12" hidden="1" customHeight="1">
      <c r="A1615" s="15" t="s">
        <v>65</v>
      </c>
      <c r="B1615" s="15" t="s">
        <v>8</v>
      </c>
      <c r="C1615" s="15" t="s">
        <v>208</v>
      </c>
      <c r="D1615" s="15" t="s">
        <v>36</v>
      </c>
      <c r="E1615" s="16">
        <v>906092</v>
      </c>
      <c r="F1615" s="15" t="s">
        <v>5583</v>
      </c>
      <c r="G1615" s="15" t="s">
        <v>5584</v>
      </c>
      <c r="H1615" s="15" t="s">
        <v>2548</v>
      </c>
      <c r="I1615" s="16">
        <v>31.037839999999999</v>
      </c>
      <c r="J1615" s="16">
        <v>46.239460000000001</v>
      </c>
      <c r="K1615" s="15" t="s">
        <v>1364</v>
      </c>
    </row>
    <row r="1616" spans="1:11" ht="12" hidden="1" customHeight="1">
      <c r="A1616" s="15" t="s">
        <v>65</v>
      </c>
      <c r="B1616" s="15" t="s">
        <v>8</v>
      </c>
      <c r="C1616" s="15" t="s">
        <v>208</v>
      </c>
      <c r="D1616" s="15" t="s">
        <v>36</v>
      </c>
      <c r="E1616" s="16">
        <v>906142</v>
      </c>
      <c r="F1616" s="15" t="s">
        <v>5585</v>
      </c>
      <c r="G1616" s="15" t="s">
        <v>5586</v>
      </c>
      <c r="H1616" s="15" t="s">
        <v>5587</v>
      </c>
      <c r="I1616" s="16">
        <v>31.057542000000002</v>
      </c>
      <c r="J1616" s="16">
        <v>46.278008</v>
      </c>
      <c r="K1616" s="15" t="s">
        <v>1364</v>
      </c>
    </row>
    <row r="1617" spans="1:11" ht="12" hidden="1" customHeight="1">
      <c r="A1617" s="15" t="s">
        <v>65</v>
      </c>
      <c r="B1617" s="15" t="s">
        <v>8</v>
      </c>
      <c r="C1617" s="15" t="s">
        <v>208</v>
      </c>
      <c r="D1617" s="15" t="s">
        <v>36</v>
      </c>
      <c r="E1617" s="16">
        <v>906195</v>
      </c>
      <c r="F1617" s="15" t="s">
        <v>1067</v>
      </c>
      <c r="G1617" s="15" t="s">
        <v>801</v>
      </c>
      <c r="H1617" s="15" t="s">
        <v>3493</v>
      </c>
      <c r="I1617" s="16">
        <v>31.03</v>
      </c>
      <c r="J1617" s="16">
        <v>46.26</v>
      </c>
      <c r="K1617" s="15" t="s">
        <v>1364</v>
      </c>
    </row>
    <row r="1618" spans="1:11" ht="12" hidden="1" customHeight="1">
      <c r="A1618" s="15" t="s">
        <v>65</v>
      </c>
      <c r="B1618" s="15" t="s">
        <v>8</v>
      </c>
      <c r="C1618" s="15" t="s">
        <v>208</v>
      </c>
      <c r="D1618" s="15" t="s">
        <v>36</v>
      </c>
      <c r="E1618" s="16">
        <v>906099</v>
      </c>
      <c r="F1618" s="15" t="s">
        <v>1068</v>
      </c>
      <c r="G1618" s="15" t="s">
        <v>802</v>
      </c>
      <c r="H1618" s="15" t="s">
        <v>5588</v>
      </c>
      <c r="I1618" s="16">
        <v>31.048079999999999</v>
      </c>
      <c r="J1618" s="16">
        <v>46.277030000000003</v>
      </c>
      <c r="K1618" s="15" t="s">
        <v>1364</v>
      </c>
    </row>
    <row r="1619" spans="1:11" ht="12" hidden="1" customHeight="1">
      <c r="A1619" s="15" t="s">
        <v>65</v>
      </c>
      <c r="B1619" s="15" t="s">
        <v>8</v>
      </c>
      <c r="C1619" s="15" t="s">
        <v>208</v>
      </c>
      <c r="D1619" s="15" t="s">
        <v>36</v>
      </c>
      <c r="E1619" s="16">
        <v>905163</v>
      </c>
      <c r="F1619" s="15" t="s">
        <v>1069</v>
      </c>
      <c r="G1619" s="15" t="s">
        <v>803</v>
      </c>
      <c r="H1619" s="15" t="s">
        <v>1743</v>
      </c>
      <c r="I1619" s="16">
        <v>31.02</v>
      </c>
      <c r="J1619" s="16">
        <v>46.277500000000003</v>
      </c>
      <c r="K1619" s="15" t="s">
        <v>1364</v>
      </c>
    </row>
    <row r="1620" spans="1:11" ht="12" hidden="1" customHeight="1">
      <c r="A1620" s="15" t="s">
        <v>65</v>
      </c>
      <c r="B1620" s="15" t="s">
        <v>8</v>
      </c>
      <c r="C1620" s="15" t="s">
        <v>208</v>
      </c>
      <c r="D1620" s="15" t="s">
        <v>36</v>
      </c>
      <c r="E1620" s="16">
        <v>906289</v>
      </c>
      <c r="F1620" s="15" t="s">
        <v>5589</v>
      </c>
      <c r="G1620" s="15" t="s">
        <v>5590</v>
      </c>
      <c r="H1620" s="15" t="s">
        <v>5591</v>
      </c>
      <c r="I1620" s="16">
        <v>31.013518000000001</v>
      </c>
      <c r="J1620" s="16">
        <v>46.153140999999998</v>
      </c>
      <c r="K1620" s="15" t="s">
        <v>1364</v>
      </c>
    </row>
    <row r="1621" spans="1:11" ht="12" hidden="1" customHeight="1">
      <c r="A1621" s="15" t="s">
        <v>65</v>
      </c>
      <c r="B1621" s="15" t="s">
        <v>8</v>
      </c>
      <c r="C1621" s="15" t="s">
        <v>208</v>
      </c>
      <c r="D1621" s="15" t="s">
        <v>36</v>
      </c>
      <c r="E1621" s="16">
        <v>906103</v>
      </c>
      <c r="F1621" s="15" t="s">
        <v>1070</v>
      </c>
      <c r="G1621" s="15" t="s">
        <v>804</v>
      </c>
      <c r="H1621" s="15" t="s">
        <v>5592</v>
      </c>
      <c r="I1621" s="16">
        <v>31.082509999999999</v>
      </c>
      <c r="J1621" s="16">
        <v>46.245750000000001</v>
      </c>
      <c r="K1621" s="15" t="s">
        <v>1364</v>
      </c>
    </row>
    <row r="1622" spans="1:11" ht="12" hidden="1" customHeight="1">
      <c r="A1622" s="15" t="s">
        <v>65</v>
      </c>
      <c r="B1622" s="15" t="s">
        <v>8</v>
      </c>
      <c r="C1622" s="15" t="s">
        <v>208</v>
      </c>
      <c r="D1622" s="15" t="s">
        <v>36</v>
      </c>
      <c r="E1622" s="16">
        <v>906230</v>
      </c>
      <c r="F1622" s="15" t="s">
        <v>5593</v>
      </c>
      <c r="G1622" s="15" t="s">
        <v>5594</v>
      </c>
      <c r="H1622" s="15" t="s">
        <v>5595</v>
      </c>
      <c r="I1622" s="16">
        <v>31.051034999999999</v>
      </c>
      <c r="J1622" s="16">
        <v>46.257305000000002</v>
      </c>
      <c r="K1622" s="15" t="s">
        <v>1364</v>
      </c>
    </row>
    <row r="1623" spans="1:11" ht="12" hidden="1" customHeight="1">
      <c r="A1623" s="15" t="s">
        <v>65</v>
      </c>
      <c r="B1623" s="15" t="s">
        <v>8</v>
      </c>
      <c r="C1623" s="15" t="s">
        <v>208</v>
      </c>
      <c r="D1623" s="15" t="s">
        <v>36</v>
      </c>
      <c r="E1623" s="16">
        <v>906109</v>
      </c>
      <c r="F1623" s="15" t="s">
        <v>5596</v>
      </c>
      <c r="G1623" s="15" t="s">
        <v>5597</v>
      </c>
      <c r="H1623" s="15" t="s">
        <v>5598</v>
      </c>
      <c r="I1623" s="16">
        <v>31.258140000000001</v>
      </c>
      <c r="J1623" s="16">
        <v>46.31</v>
      </c>
      <c r="K1623" s="15" t="s">
        <v>1364</v>
      </c>
    </row>
    <row r="1624" spans="1:11" ht="12" hidden="1" customHeight="1">
      <c r="A1624" s="15" t="s">
        <v>65</v>
      </c>
      <c r="B1624" s="15" t="s">
        <v>8</v>
      </c>
      <c r="C1624" s="15" t="s">
        <v>208</v>
      </c>
      <c r="D1624" s="15" t="s">
        <v>36</v>
      </c>
      <c r="E1624" s="16">
        <v>906136</v>
      </c>
      <c r="F1624" s="15" t="s">
        <v>5599</v>
      </c>
      <c r="G1624" s="15" t="s">
        <v>5600</v>
      </c>
      <c r="H1624" s="15" t="s">
        <v>5601</v>
      </c>
      <c r="I1624" s="16">
        <v>31.133569999999999</v>
      </c>
      <c r="J1624" s="16">
        <v>46.430019999999999</v>
      </c>
      <c r="K1624" s="15" t="s">
        <v>1364</v>
      </c>
    </row>
    <row r="1625" spans="1:11" ht="12" hidden="1" customHeight="1">
      <c r="A1625" s="15" t="s">
        <v>65</v>
      </c>
      <c r="B1625" s="15" t="s">
        <v>8</v>
      </c>
      <c r="C1625" s="15" t="s">
        <v>208</v>
      </c>
      <c r="D1625" s="15" t="s">
        <v>36</v>
      </c>
      <c r="E1625" s="16">
        <v>906291</v>
      </c>
      <c r="F1625" s="15" t="s">
        <v>5602</v>
      </c>
      <c r="G1625" s="15" t="s">
        <v>5603</v>
      </c>
      <c r="H1625" s="15" t="s">
        <v>5604</v>
      </c>
      <c r="I1625" s="16">
        <v>31.091276000000001</v>
      </c>
      <c r="J1625" s="16">
        <v>46.238101</v>
      </c>
      <c r="K1625" s="15" t="s">
        <v>1364</v>
      </c>
    </row>
    <row r="1626" spans="1:11" ht="12" hidden="1" customHeight="1">
      <c r="A1626" s="15" t="s">
        <v>65</v>
      </c>
      <c r="B1626" s="15" t="s">
        <v>8</v>
      </c>
      <c r="C1626" s="15" t="s">
        <v>208</v>
      </c>
      <c r="D1626" s="15" t="s">
        <v>36</v>
      </c>
      <c r="E1626" s="16">
        <v>904872</v>
      </c>
      <c r="F1626" s="15" t="s">
        <v>5605</v>
      </c>
      <c r="G1626" s="15" t="s">
        <v>5606</v>
      </c>
      <c r="H1626" s="15" t="s">
        <v>5369</v>
      </c>
      <c r="I1626" s="16">
        <v>30.95</v>
      </c>
      <c r="J1626" s="16">
        <v>46.12</v>
      </c>
      <c r="K1626" s="15" t="s">
        <v>1364</v>
      </c>
    </row>
    <row r="1627" spans="1:11" ht="12" hidden="1" customHeight="1">
      <c r="A1627" s="15" t="s">
        <v>65</v>
      </c>
      <c r="B1627" s="15" t="s">
        <v>8</v>
      </c>
      <c r="C1627" s="15" t="s">
        <v>211</v>
      </c>
      <c r="D1627" s="15" t="s">
        <v>3022</v>
      </c>
      <c r="E1627" s="16">
        <v>906138</v>
      </c>
      <c r="F1627" s="15" t="s">
        <v>5607</v>
      </c>
      <c r="G1627" s="15" t="s">
        <v>5608</v>
      </c>
      <c r="H1627" s="15" t="s">
        <v>3493</v>
      </c>
      <c r="I1627" s="16">
        <v>31.720123000000001</v>
      </c>
      <c r="J1627" s="16">
        <v>46.113100000000003</v>
      </c>
      <c r="K1627" s="15" t="s">
        <v>1364</v>
      </c>
    </row>
    <row r="1628" spans="1:11" ht="12" hidden="1" customHeight="1">
      <c r="A1628" s="15" t="s">
        <v>65</v>
      </c>
      <c r="B1628" s="15" t="s">
        <v>8</v>
      </c>
      <c r="C1628" s="15" t="s">
        <v>211</v>
      </c>
      <c r="D1628" s="15" t="s">
        <v>3022</v>
      </c>
      <c r="E1628" s="16">
        <v>904855</v>
      </c>
      <c r="F1628" s="15" t="s">
        <v>1071</v>
      </c>
      <c r="G1628" s="15" t="s">
        <v>791</v>
      </c>
      <c r="H1628" s="15" t="s">
        <v>5609</v>
      </c>
      <c r="I1628" s="16">
        <v>31.53</v>
      </c>
      <c r="J1628" s="16">
        <v>46.11</v>
      </c>
      <c r="K1628" s="15" t="s">
        <v>1364</v>
      </c>
    </row>
    <row r="1629" spans="1:11" ht="12" hidden="1" customHeight="1">
      <c r="A1629" s="15" t="s">
        <v>65</v>
      </c>
      <c r="B1629" s="15" t="s">
        <v>8</v>
      </c>
      <c r="C1629" s="15" t="s">
        <v>211</v>
      </c>
      <c r="D1629" s="15" t="s">
        <v>3022</v>
      </c>
      <c r="E1629" s="16">
        <v>906217</v>
      </c>
      <c r="F1629" s="15" t="s">
        <v>1072</v>
      </c>
      <c r="G1629" s="15" t="s">
        <v>792</v>
      </c>
      <c r="H1629" s="15" t="s">
        <v>5610</v>
      </c>
      <c r="I1629" s="16">
        <v>31.718959999999999</v>
      </c>
      <c r="J1629" s="16">
        <v>46.109268999999998</v>
      </c>
      <c r="K1629" s="15" t="s">
        <v>1364</v>
      </c>
    </row>
    <row r="1630" spans="1:11" ht="12" hidden="1" customHeight="1">
      <c r="A1630" s="15" t="s">
        <v>65</v>
      </c>
      <c r="B1630" s="15" t="s">
        <v>8</v>
      </c>
      <c r="C1630" s="15" t="s">
        <v>211</v>
      </c>
      <c r="D1630" s="15" t="s">
        <v>3022</v>
      </c>
      <c r="E1630" s="16">
        <v>904798</v>
      </c>
      <c r="F1630" s="15" t="s">
        <v>5611</v>
      </c>
      <c r="G1630" s="15" t="s">
        <v>5612</v>
      </c>
      <c r="H1630" s="15" t="s">
        <v>5613</v>
      </c>
      <c r="I1630" s="16">
        <v>31.85</v>
      </c>
      <c r="J1630" s="16">
        <v>46.08</v>
      </c>
      <c r="K1630" s="15" t="s">
        <v>1364</v>
      </c>
    </row>
    <row r="1631" spans="1:11" ht="12" hidden="1" customHeight="1">
      <c r="A1631" s="15" t="s">
        <v>65</v>
      </c>
      <c r="B1631" s="15" t="s">
        <v>8</v>
      </c>
      <c r="C1631" s="15" t="s">
        <v>211</v>
      </c>
      <c r="D1631" s="15" t="s">
        <v>3022</v>
      </c>
      <c r="E1631" s="16">
        <v>904645</v>
      </c>
      <c r="F1631" s="15" t="s">
        <v>1073</v>
      </c>
      <c r="G1631" s="15" t="s">
        <v>793</v>
      </c>
      <c r="H1631" s="15" t="s">
        <v>5614</v>
      </c>
      <c r="I1631" s="16">
        <v>31.71</v>
      </c>
      <c r="J1631" s="16">
        <v>46.1</v>
      </c>
      <c r="K1631" s="15" t="s">
        <v>1364</v>
      </c>
    </row>
    <row r="1632" spans="1:11" ht="12" hidden="1" customHeight="1">
      <c r="A1632" s="15" t="s">
        <v>65</v>
      </c>
      <c r="B1632" s="15" t="s">
        <v>8</v>
      </c>
      <c r="C1632" s="15" t="s">
        <v>214</v>
      </c>
      <c r="D1632" s="15" t="s">
        <v>3025</v>
      </c>
      <c r="E1632" s="16">
        <v>906089</v>
      </c>
      <c r="F1632" s="15" t="s">
        <v>5615</v>
      </c>
      <c r="G1632" s="15" t="s">
        <v>5616</v>
      </c>
      <c r="H1632" s="15" t="s">
        <v>5617</v>
      </c>
      <c r="I1632" s="16">
        <v>31.283415999999999</v>
      </c>
      <c r="J1632" s="16">
        <v>46.233555000000003</v>
      </c>
      <c r="K1632" s="15" t="s">
        <v>1364</v>
      </c>
    </row>
    <row r="1633" spans="1:11" ht="12" hidden="1" customHeight="1">
      <c r="A1633" s="15" t="s">
        <v>65</v>
      </c>
      <c r="B1633" s="15" t="s">
        <v>8</v>
      </c>
      <c r="C1633" s="15" t="s">
        <v>214</v>
      </c>
      <c r="D1633" s="15" t="s">
        <v>3025</v>
      </c>
      <c r="E1633" s="16">
        <v>905652</v>
      </c>
      <c r="F1633" s="15" t="s">
        <v>5618</v>
      </c>
      <c r="G1633" s="15" t="s">
        <v>5619</v>
      </c>
      <c r="H1633" s="15" t="s">
        <v>5620</v>
      </c>
      <c r="I1633" s="16">
        <v>31.443055999999999</v>
      </c>
      <c r="J1633" s="16">
        <v>46.218888999999997</v>
      </c>
      <c r="K1633" s="15" t="s">
        <v>1364</v>
      </c>
    </row>
    <row r="1634" spans="1:11" ht="12" hidden="1" customHeight="1">
      <c r="A1634" s="15" t="s">
        <v>65</v>
      </c>
      <c r="B1634" s="15" t="s">
        <v>8</v>
      </c>
      <c r="C1634" s="15" t="s">
        <v>214</v>
      </c>
      <c r="D1634" s="15" t="s">
        <v>3025</v>
      </c>
      <c r="E1634" s="16">
        <v>904644</v>
      </c>
      <c r="F1634" s="15" t="s">
        <v>5621</v>
      </c>
      <c r="G1634" s="15" t="s">
        <v>5622</v>
      </c>
      <c r="H1634" s="15" t="s">
        <v>3297</v>
      </c>
      <c r="I1634" s="16">
        <v>31.49</v>
      </c>
      <c r="J1634" s="16">
        <v>46.38</v>
      </c>
      <c r="K1634" s="15" t="s">
        <v>1364</v>
      </c>
    </row>
    <row r="1635" spans="1:11" ht="12" hidden="1" customHeight="1">
      <c r="A1635" s="15" t="s">
        <v>65</v>
      </c>
      <c r="B1635" s="15" t="s">
        <v>8</v>
      </c>
      <c r="C1635" s="15" t="s">
        <v>214</v>
      </c>
      <c r="D1635" s="15" t="s">
        <v>3025</v>
      </c>
      <c r="E1635" s="16">
        <v>904642</v>
      </c>
      <c r="F1635" s="15" t="s">
        <v>5623</v>
      </c>
      <c r="G1635" s="15" t="s">
        <v>5624</v>
      </c>
      <c r="H1635" s="15" t="s">
        <v>5625</v>
      </c>
      <c r="I1635" s="16">
        <v>31.3</v>
      </c>
      <c r="J1635" s="16">
        <v>46.25</v>
      </c>
      <c r="K1635" s="15" t="s">
        <v>1364</v>
      </c>
    </row>
    <row r="1636" spans="1:11" ht="12" hidden="1" customHeight="1">
      <c r="A1636" s="15" t="s">
        <v>65</v>
      </c>
      <c r="B1636" s="15" t="s">
        <v>8</v>
      </c>
      <c r="C1636" s="15" t="s">
        <v>214</v>
      </c>
      <c r="D1636" s="15" t="s">
        <v>3025</v>
      </c>
      <c r="E1636" s="16">
        <v>906196</v>
      </c>
      <c r="F1636" s="15" t="s">
        <v>5626</v>
      </c>
      <c r="G1636" s="15" t="s">
        <v>5627</v>
      </c>
      <c r="H1636" s="15" t="s">
        <v>5628</v>
      </c>
      <c r="I1636" s="16">
        <v>31.41</v>
      </c>
      <c r="J1636" s="16">
        <v>46.16</v>
      </c>
      <c r="K1636" s="15" t="s">
        <v>1364</v>
      </c>
    </row>
    <row r="1637" spans="1:11" ht="12" hidden="1" customHeight="1">
      <c r="A1637" s="15" t="s">
        <v>65</v>
      </c>
      <c r="B1637" s="15" t="s">
        <v>8</v>
      </c>
      <c r="C1637" s="15" t="s">
        <v>214</v>
      </c>
      <c r="D1637" s="15" t="s">
        <v>3025</v>
      </c>
      <c r="E1637" s="16">
        <v>906220</v>
      </c>
      <c r="F1637" s="15" t="s">
        <v>5629</v>
      </c>
      <c r="G1637" s="15" t="s">
        <v>5630</v>
      </c>
      <c r="H1637" s="15" t="s">
        <v>5631</v>
      </c>
      <c r="I1637" s="16">
        <v>31.49</v>
      </c>
      <c r="J1637" s="16">
        <v>46.38</v>
      </c>
      <c r="K1637" s="15" t="s">
        <v>1364</v>
      </c>
    </row>
    <row r="1638" spans="1:11" ht="12" hidden="1" customHeight="1">
      <c r="A1638" s="15" t="s">
        <v>65</v>
      </c>
      <c r="B1638" s="15" t="s">
        <v>8</v>
      </c>
      <c r="C1638" s="15" t="s">
        <v>214</v>
      </c>
      <c r="D1638" s="15" t="s">
        <v>3025</v>
      </c>
      <c r="E1638" s="16">
        <v>905619</v>
      </c>
      <c r="F1638" s="15" t="s">
        <v>5632</v>
      </c>
      <c r="G1638" s="15" t="s">
        <v>5633</v>
      </c>
      <c r="H1638" s="15" t="s">
        <v>5634</v>
      </c>
      <c r="I1638" s="16">
        <v>31.410556</v>
      </c>
      <c r="J1638" s="16">
        <v>46.182222000000003</v>
      </c>
      <c r="K1638" s="15" t="s">
        <v>1364</v>
      </c>
    </row>
    <row r="1639" spans="1:11" ht="12" hidden="1" customHeight="1">
      <c r="A1639" s="15" t="s">
        <v>65</v>
      </c>
      <c r="B1639" s="15" t="s">
        <v>8</v>
      </c>
      <c r="C1639" s="15" t="s">
        <v>214</v>
      </c>
      <c r="D1639" s="15" t="s">
        <v>3025</v>
      </c>
      <c r="E1639" s="16">
        <v>905593</v>
      </c>
      <c r="F1639" s="15" t="s">
        <v>1074</v>
      </c>
      <c r="G1639" s="15" t="s">
        <v>794</v>
      </c>
      <c r="H1639" s="15" t="s">
        <v>5635</v>
      </c>
      <c r="I1639" s="16">
        <v>31.401667</v>
      </c>
      <c r="J1639" s="16">
        <v>46.179167</v>
      </c>
      <c r="K1639" s="15" t="s">
        <v>1364</v>
      </c>
    </row>
    <row r="1640" spans="1:11" ht="12" hidden="1" customHeight="1">
      <c r="A1640" s="15" t="s">
        <v>65</v>
      </c>
      <c r="B1640" s="15" t="s">
        <v>8</v>
      </c>
      <c r="C1640" s="15" t="s">
        <v>217</v>
      </c>
      <c r="D1640" s="15" t="s">
        <v>215</v>
      </c>
      <c r="E1640" s="16">
        <v>905092</v>
      </c>
      <c r="F1640" s="15" t="s">
        <v>5636</v>
      </c>
      <c r="G1640" s="15" t="s">
        <v>5637</v>
      </c>
      <c r="H1640" s="15" t="s">
        <v>3461</v>
      </c>
      <c r="I1640" s="16">
        <v>30.956944</v>
      </c>
      <c r="J1640" s="16">
        <v>46.350555999999997</v>
      </c>
      <c r="K1640" s="15" t="s">
        <v>1364</v>
      </c>
    </row>
    <row r="1641" spans="1:11" ht="12" hidden="1" customHeight="1">
      <c r="A1641" s="15" t="s">
        <v>65</v>
      </c>
      <c r="B1641" s="15" t="s">
        <v>8</v>
      </c>
      <c r="C1641" s="15" t="s">
        <v>217</v>
      </c>
      <c r="D1641" s="15" t="s">
        <v>215</v>
      </c>
      <c r="E1641" s="16">
        <v>905096</v>
      </c>
      <c r="F1641" s="15" t="s">
        <v>5638</v>
      </c>
      <c r="G1641" s="15" t="s">
        <v>5639</v>
      </c>
      <c r="H1641" s="15" t="s">
        <v>1743</v>
      </c>
      <c r="I1641" s="16">
        <v>30.958333</v>
      </c>
      <c r="J1641" s="16">
        <v>46.354166999999997</v>
      </c>
      <c r="K1641" s="15" t="s">
        <v>1364</v>
      </c>
    </row>
    <row r="1642" spans="1:11" ht="12" hidden="1" customHeight="1">
      <c r="A1642" s="15" t="s">
        <v>65</v>
      </c>
      <c r="B1642" s="15" t="s">
        <v>8</v>
      </c>
      <c r="C1642" s="15" t="s">
        <v>217</v>
      </c>
      <c r="D1642" s="15" t="s">
        <v>215</v>
      </c>
      <c r="E1642" s="16">
        <v>904969</v>
      </c>
      <c r="F1642" s="15" t="s">
        <v>5640</v>
      </c>
      <c r="G1642" s="15" t="s">
        <v>5641</v>
      </c>
      <c r="H1642" s="15" t="s">
        <v>5642</v>
      </c>
      <c r="I1642" s="16">
        <v>30.901737000000001</v>
      </c>
      <c r="J1642" s="16">
        <v>46.458756999999999</v>
      </c>
      <c r="K1642" s="15" t="s">
        <v>1364</v>
      </c>
    </row>
    <row r="1643" spans="1:11" ht="12" hidden="1" customHeight="1">
      <c r="A1643" s="15" t="s">
        <v>65</v>
      </c>
      <c r="B1643" s="15" t="s">
        <v>8</v>
      </c>
      <c r="C1643" s="15" t="s">
        <v>217</v>
      </c>
      <c r="D1643" s="15" t="s">
        <v>215</v>
      </c>
      <c r="E1643" s="16">
        <v>905025</v>
      </c>
      <c r="F1643" s="15" t="s">
        <v>5643</v>
      </c>
      <c r="G1643" s="15" t="s">
        <v>5644</v>
      </c>
      <c r="H1643" s="15" t="s">
        <v>3054</v>
      </c>
      <c r="I1643" s="16">
        <v>30.909167</v>
      </c>
      <c r="J1643" s="16">
        <v>46.449722000000001</v>
      </c>
      <c r="K1643" s="15" t="s">
        <v>1364</v>
      </c>
    </row>
    <row r="1644" spans="1:11" ht="12" hidden="1" customHeight="1">
      <c r="A1644" s="15" t="s">
        <v>65</v>
      </c>
      <c r="B1644" s="15" t="s">
        <v>8</v>
      </c>
      <c r="C1644" s="15" t="s">
        <v>217</v>
      </c>
      <c r="D1644" s="15" t="s">
        <v>215</v>
      </c>
      <c r="E1644" s="16">
        <v>905022</v>
      </c>
      <c r="F1644" s="15" t="s">
        <v>1075</v>
      </c>
      <c r="G1644" s="15" t="s">
        <v>805</v>
      </c>
      <c r="H1644" s="15" t="s">
        <v>5645</v>
      </c>
      <c r="I1644" s="16">
        <v>30.8825</v>
      </c>
      <c r="J1644" s="16">
        <v>46.575000000000003</v>
      </c>
      <c r="K1644" s="15" t="s">
        <v>1364</v>
      </c>
    </row>
    <row r="1645" spans="1:11" ht="12" hidden="1" customHeight="1">
      <c r="A1645" s="15" t="s">
        <v>54</v>
      </c>
      <c r="B1645" s="15" t="s">
        <v>2</v>
      </c>
      <c r="C1645" s="15" t="s">
        <v>220</v>
      </c>
      <c r="D1645" s="15" t="s">
        <v>218</v>
      </c>
      <c r="E1645" s="16">
        <v>1009981</v>
      </c>
      <c r="F1645" s="15" t="s">
        <v>5646</v>
      </c>
      <c r="G1645" s="15" t="s">
        <v>5647</v>
      </c>
      <c r="H1645" s="15" t="s">
        <v>4116</v>
      </c>
      <c r="I1645" s="16">
        <v>33.746130000000001</v>
      </c>
      <c r="J1645" s="16">
        <v>45.547400000000003</v>
      </c>
      <c r="K1645" s="15" t="s">
        <v>1364</v>
      </c>
    </row>
    <row r="1646" spans="1:11" ht="12" hidden="1" customHeight="1">
      <c r="A1646" s="15" t="s">
        <v>54</v>
      </c>
      <c r="B1646" s="15" t="s">
        <v>2</v>
      </c>
      <c r="C1646" s="15" t="s">
        <v>220</v>
      </c>
      <c r="D1646" s="15" t="s">
        <v>218</v>
      </c>
      <c r="E1646" s="16">
        <v>1005455</v>
      </c>
      <c r="F1646" s="15" t="s">
        <v>5648</v>
      </c>
      <c r="G1646" s="15" t="s">
        <v>5649</v>
      </c>
      <c r="H1646" s="15" t="s">
        <v>5650</v>
      </c>
      <c r="I1646" s="16">
        <v>33.74</v>
      </c>
      <c r="J1646" s="16">
        <v>45.53</v>
      </c>
      <c r="K1646" s="15" t="s">
        <v>1364</v>
      </c>
    </row>
    <row r="1647" spans="1:11" ht="12" hidden="1" customHeight="1">
      <c r="A1647" s="15" t="s">
        <v>54</v>
      </c>
      <c r="B1647" s="15" t="s">
        <v>2</v>
      </c>
      <c r="C1647" s="15" t="s">
        <v>222</v>
      </c>
      <c r="D1647" s="15" t="s">
        <v>27</v>
      </c>
      <c r="E1647" s="16">
        <v>1009913</v>
      </c>
      <c r="F1647" s="15" t="s">
        <v>5651</v>
      </c>
      <c r="G1647" s="15" t="s">
        <v>5652</v>
      </c>
      <c r="H1647" s="15" t="s">
        <v>5653</v>
      </c>
      <c r="I1647" s="16">
        <v>33.700000000000003</v>
      </c>
      <c r="J1647" s="16">
        <v>44.45</v>
      </c>
      <c r="K1647" s="15" t="s">
        <v>1364</v>
      </c>
    </row>
    <row r="1648" spans="1:11" ht="12" hidden="1" customHeight="1">
      <c r="A1648" s="15" t="s">
        <v>54</v>
      </c>
      <c r="B1648" s="15" t="s">
        <v>2</v>
      </c>
      <c r="C1648" s="15" t="s">
        <v>222</v>
      </c>
      <c r="D1648" s="15" t="s">
        <v>27</v>
      </c>
      <c r="E1648" s="16">
        <v>1009973</v>
      </c>
      <c r="F1648" s="15" t="s">
        <v>5654</v>
      </c>
      <c r="G1648" s="15" t="s">
        <v>5655</v>
      </c>
      <c r="H1648" s="15" t="s">
        <v>4116</v>
      </c>
      <c r="I1648" s="16">
        <v>33.841200000000001</v>
      </c>
      <c r="J1648" s="16">
        <v>44.756500000000003</v>
      </c>
      <c r="K1648" s="15" t="s">
        <v>1364</v>
      </c>
    </row>
    <row r="1649" spans="1:11" ht="12" hidden="1" customHeight="1">
      <c r="A1649" s="15" t="s">
        <v>54</v>
      </c>
      <c r="B1649" s="15" t="s">
        <v>2</v>
      </c>
      <c r="C1649" s="15" t="s">
        <v>222</v>
      </c>
      <c r="D1649" s="15" t="s">
        <v>27</v>
      </c>
      <c r="E1649" s="16">
        <v>1010596</v>
      </c>
      <c r="F1649" s="15" t="s">
        <v>5656</v>
      </c>
      <c r="G1649" s="15" t="s">
        <v>5657</v>
      </c>
      <c r="H1649" s="15" t="s">
        <v>5658</v>
      </c>
      <c r="I1649" s="16">
        <v>33.797986999999999</v>
      </c>
      <c r="J1649" s="16">
        <v>44.627538000000001</v>
      </c>
      <c r="K1649" s="15" t="s">
        <v>1364</v>
      </c>
    </row>
    <row r="1650" spans="1:11" ht="12" hidden="1" customHeight="1">
      <c r="A1650" s="15" t="s">
        <v>54</v>
      </c>
      <c r="B1650" s="15" t="s">
        <v>2</v>
      </c>
      <c r="C1650" s="15" t="s">
        <v>222</v>
      </c>
      <c r="D1650" s="15" t="s">
        <v>27</v>
      </c>
      <c r="E1650" s="16">
        <v>1009909</v>
      </c>
      <c r="F1650" s="15" t="s">
        <v>5659</v>
      </c>
      <c r="G1650" s="15" t="s">
        <v>5660</v>
      </c>
      <c r="H1650" s="15" t="s">
        <v>5661</v>
      </c>
      <c r="I1650" s="16">
        <v>33.75</v>
      </c>
      <c r="J1650" s="16">
        <v>44.65</v>
      </c>
      <c r="K1650" s="15" t="s">
        <v>1364</v>
      </c>
    </row>
    <row r="1651" spans="1:11" ht="12" hidden="1" customHeight="1">
      <c r="A1651" s="15" t="s">
        <v>54</v>
      </c>
      <c r="B1651" s="15" t="s">
        <v>2</v>
      </c>
      <c r="C1651" s="15" t="s">
        <v>222</v>
      </c>
      <c r="D1651" s="15" t="s">
        <v>27</v>
      </c>
      <c r="E1651" s="16">
        <v>1010135</v>
      </c>
      <c r="F1651" s="15" t="s">
        <v>5662</v>
      </c>
      <c r="G1651" s="15" t="s">
        <v>5663</v>
      </c>
      <c r="H1651" s="15" t="s">
        <v>5664</v>
      </c>
      <c r="I1651" s="16">
        <v>33.570599999999999</v>
      </c>
      <c r="J1651" s="16">
        <v>44.546999999999997</v>
      </c>
      <c r="K1651" s="15" t="s">
        <v>1364</v>
      </c>
    </row>
    <row r="1652" spans="1:11" ht="12" hidden="1" customHeight="1">
      <c r="A1652" s="15" t="s">
        <v>54</v>
      </c>
      <c r="B1652" s="15" t="s">
        <v>2</v>
      </c>
      <c r="C1652" s="15" t="s">
        <v>222</v>
      </c>
      <c r="D1652" s="15" t="s">
        <v>27</v>
      </c>
      <c r="E1652" s="16">
        <v>1010133</v>
      </c>
      <c r="F1652" s="15" t="s">
        <v>5665</v>
      </c>
      <c r="G1652" s="15" t="s">
        <v>5666</v>
      </c>
      <c r="H1652" s="15" t="s">
        <v>5667</v>
      </c>
      <c r="I1652" s="16">
        <v>33.796700000000001</v>
      </c>
      <c r="J1652" s="16">
        <v>44.675800000000002</v>
      </c>
      <c r="K1652" s="15" t="s">
        <v>1364</v>
      </c>
    </row>
    <row r="1653" spans="1:11" ht="12" hidden="1" customHeight="1">
      <c r="A1653" s="15" t="s">
        <v>54</v>
      </c>
      <c r="B1653" s="15" t="s">
        <v>2</v>
      </c>
      <c r="C1653" s="15" t="s">
        <v>222</v>
      </c>
      <c r="D1653" s="15" t="s">
        <v>27</v>
      </c>
      <c r="E1653" s="16">
        <v>1010145</v>
      </c>
      <c r="F1653" s="15" t="s">
        <v>5668</v>
      </c>
      <c r="G1653" s="15" t="s">
        <v>5669</v>
      </c>
      <c r="H1653" s="15" t="s">
        <v>4116</v>
      </c>
      <c r="I1653" s="16">
        <v>33.561300000000003</v>
      </c>
      <c r="J1653" s="16">
        <v>44.564</v>
      </c>
      <c r="K1653" s="15" t="s">
        <v>1364</v>
      </c>
    </row>
    <row r="1654" spans="1:11" ht="12" hidden="1" customHeight="1">
      <c r="A1654" s="15" t="s">
        <v>54</v>
      </c>
      <c r="B1654" s="15" t="s">
        <v>2</v>
      </c>
      <c r="C1654" s="15" t="s">
        <v>222</v>
      </c>
      <c r="D1654" s="15" t="s">
        <v>27</v>
      </c>
      <c r="E1654" s="16">
        <v>1009898</v>
      </c>
      <c r="F1654" s="15" t="s">
        <v>5670</v>
      </c>
      <c r="G1654" s="15" t="s">
        <v>5671</v>
      </c>
      <c r="H1654" s="15" t="s">
        <v>5672</v>
      </c>
      <c r="I1654" s="16">
        <v>33.75</v>
      </c>
      <c r="J1654" s="16">
        <v>44.64</v>
      </c>
      <c r="K1654" s="15" t="s">
        <v>1364</v>
      </c>
    </row>
    <row r="1655" spans="1:11" ht="12" hidden="1" customHeight="1">
      <c r="A1655" s="15" t="s">
        <v>54</v>
      </c>
      <c r="B1655" s="15" t="s">
        <v>2</v>
      </c>
      <c r="C1655" s="15" t="s">
        <v>222</v>
      </c>
      <c r="D1655" s="15" t="s">
        <v>27</v>
      </c>
      <c r="E1655" s="16">
        <v>1009936</v>
      </c>
      <c r="F1655" s="15" t="s">
        <v>5673</v>
      </c>
      <c r="G1655" s="15" t="s">
        <v>5674</v>
      </c>
      <c r="H1655" s="15" t="s">
        <v>5675</v>
      </c>
      <c r="I1655" s="16">
        <v>34.021365199999998</v>
      </c>
      <c r="J1655" s="16">
        <v>44.538035399999998</v>
      </c>
      <c r="K1655" s="15" t="s">
        <v>1364</v>
      </c>
    </row>
    <row r="1656" spans="1:11" ht="12" hidden="1" customHeight="1">
      <c r="A1656" s="15" t="s">
        <v>54</v>
      </c>
      <c r="B1656" s="15" t="s">
        <v>2</v>
      </c>
      <c r="C1656" s="15" t="s">
        <v>222</v>
      </c>
      <c r="D1656" s="15" t="s">
        <v>27</v>
      </c>
      <c r="E1656" s="16">
        <v>1010151</v>
      </c>
      <c r="F1656" s="15" t="s">
        <v>5676</v>
      </c>
      <c r="G1656" s="15" t="s">
        <v>5677</v>
      </c>
      <c r="H1656" s="15" t="s">
        <v>5678</v>
      </c>
      <c r="I1656" s="16">
        <v>33.630000000000003</v>
      </c>
      <c r="J1656" s="16">
        <v>44.42</v>
      </c>
      <c r="K1656" s="15" t="s">
        <v>1364</v>
      </c>
    </row>
    <row r="1657" spans="1:11" ht="12" hidden="1" customHeight="1">
      <c r="A1657" s="15" t="s">
        <v>54</v>
      </c>
      <c r="B1657" s="15" t="s">
        <v>2</v>
      </c>
      <c r="C1657" s="15" t="s">
        <v>222</v>
      </c>
      <c r="D1657" s="15" t="s">
        <v>27</v>
      </c>
      <c r="E1657" s="16">
        <v>1010053</v>
      </c>
      <c r="F1657" s="15" t="s">
        <v>5679</v>
      </c>
      <c r="G1657" s="15" t="s">
        <v>5680</v>
      </c>
      <c r="H1657" s="15" t="s">
        <v>3811</v>
      </c>
      <c r="I1657" s="16">
        <v>33.731900000000003</v>
      </c>
      <c r="J1657" s="16">
        <v>44.616500000000002</v>
      </c>
      <c r="K1657" s="15" t="s">
        <v>1364</v>
      </c>
    </row>
    <row r="1658" spans="1:11" ht="12" hidden="1" customHeight="1">
      <c r="A1658" s="15" t="s">
        <v>54</v>
      </c>
      <c r="B1658" s="15" t="s">
        <v>2</v>
      </c>
      <c r="C1658" s="15" t="s">
        <v>222</v>
      </c>
      <c r="D1658" s="15" t="s">
        <v>27</v>
      </c>
      <c r="E1658" s="16">
        <v>1010391</v>
      </c>
      <c r="F1658" s="15" t="s">
        <v>5681</v>
      </c>
      <c r="G1658" s="15" t="s">
        <v>5682</v>
      </c>
      <c r="H1658" s="15" t="s">
        <v>5683</v>
      </c>
      <c r="I1658" s="16">
        <v>33.748399999999997</v>
      </c>
      <c r="J1658" s="16">
        <v>44.599200000000003</v>
      </c>
      <c r="K1658" s="15" t="s">
        <v>1364</v>
      </c>
    </row>
    <row r="1659" spans="1:11" ht="12" hidden="1" customHeight="1">
      <c r="A1659" s="15" t="s">
        <v>54</v>
      </c>
      <c r="B1659" s="15" t="s">
        <v>2</v>
      </c>
      <c r="C1659" s="15" t="s">
        <v>222</v>
      </c>
      <c r="D1659" s="15" t="s">
        <v>27</v>
      </c>
      <c r="E1659" s="16">
        <v>1010157</v>
      </c>
      <c r="F1659" s="15" t="s">
        <v>5684</v>
      </c>
      <c r="G1659" s="15" t="s">
        <v>5685</v>
      </c>
      <c r="H1659" s="15" t="s">
        <v>5686</v>
      </c>
      <c r="I1659" s="16">
        <v>33.759444999999999</v>
      </c>
      <c r="J1659" s="16">
        <v>44.647781000000002</v>
      </c>
      <c r="K1659" s="15" t="s">
        <v>1364</v>
      </c>
    </row>
    <row r="1660" spans="1:11" ht="12" hidden="1" customHeight="1">
      <c r="A1660" s="15" t="s">
        <v>54</v>
      </c>
      <c r="B1660" s="15" t="s">
        <v>2</v>
      </c>
      <c r="C1660" s="15" t="s">
        <v>222</v>
      </c>
      <c r="D1660" s="15" t="s">
        <v>27</v>
      </c>
      <c r="E1660" s="16">
        <v>1010278</v>
      </c>
      <c r="F1660" s="15" t="s">
        <v>5687</v>
      </c>
      <c r="G1660" s="15" t="s">
        <v>5688</v>
      </c>
      <c r="H1660" s="15" t="s">
        <v>4116</v>
      </c>
      <c r="I1660" s="16">
        <v>33.840400000000002</v>
      </c>
      <c r="J1660" s="16">
        <v>44.696199999999997</v>
      </c>
      <c r="K1660" s="15" t="s">
        <v>1364</v>
      </c>
    </row>
    <row r="1661" spans="1:11" ht="12" hidden="1" customHeight="1">
      <c r="A1661" s="15" t="s">
        <v>54</v>
      </c>
      <c r="B1661" s="15" t="s">
        <v>2</v>
      </c>
      <c r="C1661" s="15" t="s">
        <v>222</v>
      </c>
      <c r="D1661" s="15" t="s">
        <v>27</v>
      </c>
      <c r="E1661" s="16">
        <v>1010188</v>
      </c>
      <c r="F1661" s="15" t="s">
        <v>5689</v>
      </c>
      <c r="G1661" s="15" t="s">
        <v>5690</v>
      </c>
      <c r="H1661" s="15" t="s">
        <v>5691</v>
      </c>
      <c r="I1661" s="16">
        <v>33.840800000000002</v>
      </c>
      <c r="J1661" s="16">
        <v>44.642800000000001</v>
      </c>
      <c r="K1661" s="15" t="s">
        <v>1364</v>
      </c>
    </row>
    <row r="1662" spans="1:11" ht="12" hidden="1" customHeight="1">
      <c r="A1662" s="15" t="s">
        <v>54</v>
      </c>
      <c r="B1662" s="15" t="s">
        <v>2</v>
      </c>
      <c r="C1662" s="15" t="s">
        <v>222</v>
      </c>
      <c r="D1662" s="15" t="s">
        <v>27</v>
      </c>
      <c r="E1662" s="16">
        <v>1010592</v>
      </c>
      <c r="F1662" s="15" t="s">
        <v>5692</v>
      </c>
      <c r="G1662" s="15" t="s">
        <v>5693</v>
      </c>
      <c r="H1662" s="15" t="s">
        <v>5694</v>
      </c>
      <c r="I1662" s="16">
        <v>33.5719444</v>
      </c>
      <c r="J1662" s="16">
        <v>44.556666669999998</v>
      </c>
      <c r="K1662" s="15" t="s">
        <v>1364</v>
      </c>
    </row>
    <row r="1663" spans="1:11" ht="12" hidden="1" customHeight="1">
      <c r="A1663" s="15" t="s">
        <v>54</v>
      </c>
      <c r="B1663" s="15" t="s">
        <v>2</v>
      </c>
      <c r="C1663" s="15" t="s">
        <v>222</v>
      </c>
      <c r="D1663" s="15" t="s">
        <v>27</v>
      </c>
      <c r="E1663" s="16">
        <v>1009943</v>
      </c>
      <c r="F1663" s="15" t="s">
        <v>5695</v>
      </c>
      <c r="G1663" s="15" t="s">
        <v>5696</v>
      </c>
      <c r="H1663" s="15" t="s">
        <v>4116</v>
      </c>
      <c r="I1663" s="16">
        <v>33.567399999999999</v>
      </c>
      <c r="J1663" s="16">
        <v>44.5443</v>
      </c>
      <c r="K1663" s="15" t="s">
        <v>1364</v>
      </c>
    </row>
    <row r="1664" spans="1:11" ht="12" hidden="1" customHeight="1">
      <c r="A1664" s="15" t="s">
        <v>54</v>
      </c>
      <c r="B1664" s="15" t="s">
        <v>2</v>
      </c>
      <c r="C1664" s="15" t="s">
        <v>222</v>
      </c>
      <c r="D1664" s="15" t="s">
        <v>27</v>
      </c>
      <c r="E1664" s="16">
        <v>1010101</v>
      </c>
      <c r="F1664" s="15" t="s">
        <v>5697</v>
      </c>
      <c r="G1664" s="15" t="s">
        <v>5698</v>
      </c>
      <c r="H1664" s="15" t="s">
        <v>5699</v>
      </c>
      <c r="I1664" s="16">
        <v>33.705100000000002</v>
      </c>
      <c r="J1664" s="16">
        <v>44.663899999999998</v>
      </c>
      <c r="K1664" s="15" t="s">
        <v>1364</v>
      </c>
    </row>
    <row r="1665" spans="1:11" ht="12" hidden="1" customHeight="1">
      <c r="A1665" s="15" t="s">
        <v>54</v>
      </c>
      <c r="B1665" s="15" t="s">
        <v>2</v>
      </c>
      <c r="C1665" s="15" t="s">
        <v>222</v>
      </c>
      <c r="D1665" s="15" t="s">
        <v>27</v>
      </c>
      <c r="E1665" s="16">
        <v>1009993</v>
      </c>
      <c r="F1665" s="15" t="s">
        <v>5700</v>
      </c>
      <c r="G1665" s="15" t="s">
        <v>5701</v>
      </c>
      <c r="H1665" s="15" t="s">
        <v>2731</v>
      </c>
      <c r="I1665" s="16">
        <v>33.71</v>
      </c>
      <c r="J1665" s="16">
        <v>44.65</v>
      </c>
      <c r="K1665" s="15" t="s">
        <v>1364</v>
      </c>
    </row>
    <row r="1666" spans="1:11" ht="12" hidden="1" customHeight="1">
      <c r="A1666" s="15" t="s">
        <v>54</v>
      </c>
      <c r="B1666" s="15" t="s">
        <v>2</v>
      </c>
      <c r="C1666" s="15" t="s">
        <v>222</v>
      </c>
      <c r="D1666" s="15" t="s">
        <v>27</v>
      </c>
      <c r="E1666" s="16">
        <v>1009974</v>
      </c>
      <c r="F1666" s="15" t="s">
        <v>5702</v>
      </c>
      <c r="G1666" s="15" t="s">
        <v>387</v>
      </c>
      <c r="H1666" s="15" t="s">
        <v>1420</v>
      </c>
      <c r="I1666" s="16">
        <v>33.71</v>
      </c>
      <c r="J1666" s="16">
        <v>44.64</v>
      </c>
      <c r="K1666" s="15" t="s">
        <v>1364</v>
      </c>
    </row>
    <row r="1667" spans="1:11" ht="12" hidden="1" customHeight="1">
      <c r="A1667" s="15" t="s">
        <v>54</v>
      </c>
      <c r="B1667" s="15" t="s">
        <v>2</v>
      </c>
      <c r="C1667" s="15" t="s">
        <v>222</v>
      </c>
      <c r="D1667" s="15" t="s">
        <v>27</v>
      </c>
      <c r="E1667" s="16">
        <v>1010388</v>
      </c>
      <c r="F1667" s="15" t="s">
        <v>5703</v>
      </c>
      <c r="G1667" s="15" t="s">
        <v>5704</v>
      </c>
      <c r="H1667" s="15" t="s">
        <v>5705</v>
      </c>
      <c r="I1667" s="16">
        <v>33.722999999999999</v>
      </c>
      <c r="J1667" s="16">
        <v>44.613199999999999</v>
      </c>
      <c r="K1667" s="15" t="s">
        <v>1364</v>
      </c>
    </row>
    <row r="1668" spans="1:11" ht="12" hidden="1" customHeight="1">
      <c r="A1668" s="15" t="s">
        <v>54</v>
      </c>
      <c r="B1668" s="15" t="s">
        <v>2</v>
      </c>
      <c r="C1668" s="15" t="s">
        <v>222</v>
      </c>
      <c r="D1668" s="15" t="s">
        <v>27</v>
      </c>
      <c r="E1668" s="16">
        <v>1010390</v>
      </c>
      <c r="F1668" s="15" t="s">
        <v>5706</v>
      </c>
      <c r="G1668" s="15" t="s">
        <v>700</v>
      </c>
      <c r="H1668" s="15" t="s">
        <v>1743</v>
      </c>
      <c r="I1668" s="16">
        <v>33.569499999999998</v>
      </c>
      <c r="J1668" s="16">
        <v>44.548400000000001</v>
      </c>
      <c r="K1668" s="15" t="s">
        <v>1364</v>
      </c>
    </row>
    <row r="1669" spans="1:11" ht="12" hidden="1" customHeight="1">
      <c r="A1669" s="15" t="s">
        <v>54</v>
      </c>
      <c r="B1669" s="15" t="s">
        <v>2</v>
      </c>
      <c r="C1669" s="15" t="s">
        <v>222</v>
      </c>
      <c r="D1669" s="15" t="s">
        <v>27</v>
      </c>
      <c r="E1669" s="16">
        <v>1010093</v>
      </c>
      <c r="F1669" s="15" t="s">
        <v>5707</v>
      </c>
      <c r="G1669" s="15" t="s">
        <v>5708</v>
      </c>
      <c r="H1669" s="15" t="s">
        <v>5709</v>
      </c>
      <c r="I1669" s="16">
        <v>33.702399999999997</v>
      </c>
      <c r="J1669" s="16">
        <v>44.662199999999999</v>
      </c>
      <c r="K1669" s="15" t="s">
        <v>1364</v>
      </c>
    </row>
    <row r="1670" spans="1:11" ht="12" hidden="1" customHeight="1">
      <c r="A1670" s="15" t="s">
        <v>54</v>
      </c>
      <c r="B1670" s="15" t="s">
        <v>2</v>
      </c>
      <c r="C1670" s="15" t="s">
        <v>222</v>
      </c>
      <c r="D1670" s="15" t="s">
        <v>27</v>
      </c>
      <c r="E1670" s="16">
        <v>1010088</v>
      </c>
      <c r="F1670" s="15" t="s">
        <v>5710</v>
      </c>
      <c r="G1670" s="15" t="s">
        <v>5711</v>
      </c>
      <c r="H1670" s="15" t="s">
        <v>5712</v>
      </c>
      <c r="I1670" s="16">
        <v>33.58361111</v>
      </c>
      <c r="J1670" s="16">
        <v>45.057777780000002</v>
      </c>
      <c r="K1670" s="15" t="s">
        <v>1364</v>
      </c>
    </row>
    <row r="1671" spans="1:11" ht="12" hidden="1" customHeight="1">
      <c r="A1671" s="15" t="s">
        <v>54</v>
      </c>
      <c r="B1671" s="15" t="s">
        <v>2</v>
      </c>
      <c r="C1671" s="15" t="s">
        <v>222</v>
      </c>
      <c r="D1671" s="15" t="s">
        <v>27</v>
      </c>
      <c r="E1671" s="16">
        <v>1009920</v>
      </c>
      <c r="F1671" s="15" t="s">
        <v>5713</v>
      </c>
      <c r="G1671" s="15" t="s">
        <v>5714</v>
      </c>
      <c r="H1671" s="15" t="s">
        <v>5715</v>
      </c>
      <c r="I1671" s="16">
        <v>33.790500000000002</v>
      </c>
      <c r="J1671" s="16">
        <v>44.638500000000001</v>
      </c>
      <c r="K1671" s="15" t="s">
        <v>1364</v>
      </c>
    </row>
    <row r="1672" spans="1:11" ht="12" hidden="1" customHeight="1">
      <c r="A1672" s="15" t="s">
        <v>54</v>
      </c>
      <c r="B1672" s="15" t="s">
        <v>2</v>
      </c>
      <c r="C1672" s="15" t="s">
        <v>222</v>
      </c>
      <c r="D1672" s="15" t="s">
        <v>27</v>
      </c>
      <c r="E1672" s="16">
        <v>1010594</v>
      </c>
      <c r="F1672" s="15" t="s">
        <v>5716</v>
      </c>
      <c r="G1672" s="15" t="s">
        <v>5717</v>
      </c>
      <c r="H1672" s="15" t="s">
        <v>5718</v>
      </c>
      <c r="I1672" s="16">
        <v>33.620631660000001</v>
      </c>
      <c r="J1672" s="16">
        <v>44.505720359999998</v>
      </c>
      <c r="K1672" s="15" t="s">
        <v>1364</v>
      </c>
    </row>
    <row r="1673" spans="1:11" ht="12" hidden="1" customHeight="1">
      <c r="A1673" s="15" t="s">
        <v>54</v>
      </c>
      <c r="B1673" s="15" t="s">
        <v>2</v>
      </c>
      <c r="C1673" s="15" t="s">
        <v>222</v>
      </c>
      <c r="D1673" s="15" t="s">
        <v>27</v>
      </c>
      <c r="E1673" s="16">
        <v>1009931</v>
      </c>
      <c r="F1673" s="15" t="s">
        <v>5719</v>
      </c>
      <c r="G1673" s="15" t="s">
        <v>5720</v>
      </c>
      <c r="H1673" s="15" t="s">
        <v>5721</v>
      </c>
      <c r="I1673" s="16">
        <v>33.757199999999997</v>
      </c>
      <c r="J1673" s="16">
        <v>44.674199999999999</v>
      </c>
      <c r="K1673" s="15" t="s">
        <v>1364</v>
      </c>
    </row>
    <row r="1674" spans="1:11" ht="12" hidden="1" customHeight="1">
      <c r="A1674" s="15" t="s">
        <v>54</v>
      </c>
      <c r="B1674" s="15" t="s">
        <v>2</v>
      </c>
      <c r="C1674" s="15" t="s">
        <v>222</v>
      </c>
      <c r="D1674" s="15" t="s">
        <v>27</v>
      </c>
      <c r="E1674" s="16">
        <v>1010359</v>
      </c>
      <c r="F1674" s="15" t="s">
        <v>5722</v>
      </c>
      <c r="G1674" s="15" t="s">
        <v>5723</v>
      </c>
      <c r="H1674" s="15" t="s">
        <v>5724</v>
      </c>
      <c r="I1674" s="16">
        <v>33.555199999999999</v>
      </c>
      <c r="J1674" s="16">
        <v>44.535699999999999</v>
      </c>
      <c r="K1674" s="15" t="s">
        <v>1364</v>
      </c>
    </row>
    <row r="1675" spans="1:11" ht="12" hidden="1" customHeight="1">
      <c r="A1675" s="15" t="s">
        <v>54</v>
      </c>
      <c r="B1675" s="15" t="s">
        <v>2</v>
      </c>
      <c r="C1675" s="15" t="s">
        <v>222</v>
      </c>
      <c r="D1675" s="15" t="s">
        <v>27</v>
      </c>
      <c r="E1675" s="16">
        <v>1009935</v>
      </c>
      <c r="F1675" s="15" t="s">
        <v>5725</v>
      </c>
      <c r="G1675" s="15" t="s">
        <v>5726</v>
      </c>
      <c r="H1675" s="15" t="s">
        <v>5727</v>
      </c>
      <c r="I1675" s="16">
        <v>33.755000000000003</v>
      </c>
      <c r="J1675" s="16">
        <v>44.645833330000002</v>
      </c>
      <c r="K1675" s="15" t="s">
        <v>1364</v>
      </c>
    </row>
    <row r="1676" spans="1:11" ht="12" hidden="1" customHeight="1">
      <c r="A1676" s="15" t="s">
        <v>54</v>
      </c>
      <c r="B1676" s="15" t="s">
        <v>2</v>
      </c>
      <c r="C1676" s="15" t="s">
        <v>222</v>
      </c>
      <c r="D1676" s="15" t="s">
        <v>27</v>
      </c>
      <c r="E1676" s="16">
        <v>1009937</v>
      </c>
      <c r="F1676" s="15" t="s">
        <v>5728</v>
      </c>
      <c r="G1676" s="15" t="s">
        <v>5729</v>
      </c>
      <c r="H1676" s="15" t="s">
        <v>4116</v>
      </c>
      <c r="I1676" s="16">
        <v>33.770800000000001</v>
      </c>
      <c r="J1676" s="16">
        <v>44.688800000000001</v>
      </c>
      <c r="K1676" s="15" t="s">
        <v>1364</v>
      </c>
    </row>
    <row r="1677" spans="1:11" ht="12" hidden="1" customHeight="1">
      <c r="A1677" s="15" t="s">
        <v>54</v>
      </c>
      <c r="B1677" s="15" t="s">
        <v>2</v>
      </c>
      <c r="C1677" s="15" t="s">
        <v>225</v>
      </c>
      <c r="D1677" s="15" t="s">
        <v>2288</v>
      </c>
      <c r="E1677" s="16">
        <v>1010601</v>
      </c>
      <c r="F1677" s="15" t="s">
        <v>5730</v>
      </c>
      <c r="G1677" s="15" t="s">
        <v>5731</v>
      </c>
      <c r="H1677" s="15" t="s">
        <v>5732</v>
      </c>
      <c r="I1677" s="16">
        <v>33.976999999999997</v>
      </c>
      <c r="J1677" s="16">
        <v>44.412999999999997</v>
      </c>
      <c r="K1677" s="15" t="s">
        <v>1364</v>
      </c>
    </row>
    <row r="1678" spans="1:11" ht="12" hidden="1" customHeight="1">
      <c r="A1678" s="15" t="s">
        <v>54</v>
      </c>
      <c r="B1678" s="15" t="s">
        <v>2</v>
      </c>
      <c r="C1678" s="15" t="s">
        <v>225</v>
      </c>
      <c r="D1678" s="15" t="s">
        <v>2288</v>
      </c>
      <c r="E1678" s="16">
        <v>1010600</v>
      </c>
      <c r="F1678" s="15" t="s">
        <v>5733</v>
      </c>
      <c r="G1678" s="15" t="s">
        <v>5734</v>
      </c>
      <c r="H1678" s="15" t="s">
        <v>5735</v>
      </c>
      <c r="I1678" s="16">
        <v>34.021365209999999</v>
      </c>
      <c r="J1678" s="16">
        <v>44.538035399999998</v>
      </c>
      <c r="K1678" s="15" t="s">
        <v>1364</v>
      </c>
    </row>
    <row r="1679" spans="1:11" ht="12" hidden="1" customHeight="1">
      <c r="A1679" s="15" t="s">
        <v>54</v>
      </c>
      <c r="B1679" s="15" t="s">
        <v>2</v>
      </c>
      <c r="C1679" s="15" t="s">
        <v>225</v>
      </c>
      <c r="D1679" s="15" t="s">
        <v>2288</v>
      </c>
      <c r="E1679" s="16">
        <v>1005663</v>
      </c>
      <c r="F1679" s="15" t="s">
        <v>5736</v>
      </c>
      <c r="G1679" s="15" t="s">
        <v>5737</v>
      </c>
      <c r="H1679" s="15" t="s">
        <v>5738</v>
      </c>
      <c r="I1679" s="16">
        <v>33.85</v>
      </c>
      <c r="J1679" s="16">
        <v>44.52</v>
      </c>
      <c r="K1679" s="15" t="s">
        <v>1364</v>
      </c>
    </row>
    <row r="1680" spans="1:11" ht="12" hidden="1" customHeight="1">
      <c r="A1680" s="15" t="s">
        <v>54</v>
      </c>
      <c r="B1680" s="15" t="s">
        <v>2</v>
      </c>
      <c r="C1680" s="15" t="s">
        <v>225</v>
      </c>
      <c r="D1680" s="15" t="s">
        <v>2288</v>
      </c>
      <c r="E1680" s="16">
        <v>1010209</v>
      </c>
      <c r="F1680" s="15" t="s">
        <v>5739</v>
      </c>
      <c r="G1680" s="15" t="s">
        <v>5740</v>
      </c>
      <c r="H1680" s="15" t="s">
        <v>5741</v>
      </c>
      <c r="I1680" s="16">
        <v>33.881599999999999</v>
      </c>
      <c r="J1680" s="16">
        <v>44.539099999999998</v>
      </c>
      <c r="K1680" s="15" t="s">
        <v>1364</v>
      </c>
    </row>
    <row r="1681" spans="1:11" ht="12" hidden="1" customHeight="1">
      <c r="A1681" s="15" t="s">
        <v>54</v>
      </c>
      <c r="B1681" s="15" t="s">
        <v>2</v>
      </c>
      <c r="C1681" s="15" t="s">
        <v>225</v>
      </c>
      <c r="D1681" s="15" t="s">
        <v>2288</v>
      </c>
      <c r="E1681" s="16">
        <v>1010599</v>
      </c>
      <c r="F1681" s="15" t="s">
        <v>5742</v>
      </c>
      <c r="G1681" s="15" t="s">
        <v>5743</v>
      </c>
      <c r="H1681" s="15" t="s">
        <v>5744</v>
      </c>
      <c r="I1681" s="16">
        <v>34.021365209999999</v>
      </c>
      <c r="J1681" s="16">
        <v>44.538035399999998</v>
      </c>
      <c r="K1681" s="15" t="s">
        <v>1364</v>
      </c>
    </row>
    <row r="1682" spans="1:11" ht="12" hidden="1" customHeight="1">
      <c r="A1682" s="15" t="s">
        <v>54</v>
      </c>
      <c r="B1682" s="15" t="s">
        <v>2</v>
      </c>
      <c r="C1682" s="15" t="s">
        <v>225</v>
      </c>
      <c r="D1682" s="15" t="s">
        <v>2288</v>
      </c>
      <c r="E1682" s="16">
        <v>1009929</v>
      </c>
      <c r="F1682" s="15" t="s">
        <v>5745</v>
      </c>
      <c r="G1682" s="15" t="s">
        <v>5746</v>
      </c>
      <c r="H1682" s="15" t="s">
        <v>5747</v>
      </c>
      <c r="I1682" s="16">
        <v>33.682200000000002</v>
      </c>
      <c r="J1682" s="16">
        <v>44.422899999999998</v>
      </c>
      <c r="K1682" s="15" t="s">
        <v>1364</v>
      </c>
    </row>
    <row r="1683" spans="1:11" ht="12" hidden="1" customHeight="1">
      <c r="A1683" s="15" t="s">
        <v>54</v>
      </c>
      <c r="B1683" s="15" t="s">
        <v>2</v>
      </c>
      <c r="C1683" s="15" t="s">
        <v>225</v>
      </c>
      <c r="D1683" s="15" t="s">
        <v>2288</v>
      </c>
      <c r="E1683" s="16">
        <v>1004700</v>
      </c>
      <c r="F1683" s="15" t="s">
        <v>5748</v>
      </c>
      <c r="G1683" s="15" t="s">
        <v>5749</v>
      </c>
      <c r="H1683" s="15" t="s">
        <v>5750</v>
      </c>
      <c r="I1683" s="16">
        <v>33.78</v>
      </c>
      <c r="J1683" s="16">
        <v>44.49</v>
      </c>
      <c r="K1683" s="15" t="s">
        <v>1364</v>
      </c>
    </row>
    <row r="1684" spans="1:11" ht="12" hidden="1" customHeight="1">
      <c r="A1684" s="15" t="s">
        <v>54</v>
      </c>
      <c r="B1684" s="15" t="s">
        <v>2</v>
      </c>
      <c r="C1684" s="15" t="s">
        <v>225</v>
      </c>
      <c r="D1684" s="15" t="s">
        <v>2288</v>
      </c>
      <c r="E1684" s="16">
        <v>1010150</v>
      </c>
      <c r="F1684" s="15" t="s">
        <v>5751</v>
      </c>
      <c r="G1684" s="15" t="s">
        <v>5752</v>
      </c>
      <c r="H1684" s="15" t="s">
        <v>5753</v>
      </c>
      <c r="I1684" s="16">
        <v>33.691899999999997</v>
      </c>
      <c r="J1684" s="16">
        <v>44.435099999999998</v>
      </c>
      <c r="K1684" s="15" t="s">
        <v>1364</v>
      </c>
    </row>
    <row r="1685" spans="1:11" ht="12" hidden="1" customHeight="1">
      <c r="A1685" s="15" t="s">
        <v>54</v>
      </c>
      <c r="B1685" s="15" t="s">
        <v>2</v>
      </c>
      <c r="C1685" s="15" t="s">
        <v>227</v>
      </c>
      <c r="D1685" s="15" t="s">
        <v>25</v>
      </c>
      <c r="E1685" s="16">
        <v>1005043</v>
      </c>
      <c r="F1685" s="15" t="s">
        <v>5754</v>
      </c>
      <c r="G1685" s="15" t="s">
        <v>5755</v>
      </c>
      <c r="H1685" s="15" t="s">
        <v>5756</v>
      </c>
      <c r="I1685" s="16">
        <v>34.380000000000003</v>
      </c>
      <c r="J1685" s="16">
        <v>45.35</v>
      </c>
      <c r="K1685" s="15" t="s">
        <v>1364</v>
      </c>
    </row>
    <row r="1686" spans="1:11" ht="12" hidden="1" customHeight="1">
      <c r="A1686" s="15" t="s">
        <v>54</v>
      </c>
      <c r="B1686" s="15" t="s">
        <v>2</v>
      </c>
      <c r="C1686" s="15" t="s">
        <v>227</v>
      </c>
      <c r="D1686" s="15" t="s">
        <v>25</v>
      </c>
      <c r="E1686" s="16">
        <v>1005026</v>
      </c>
      <c r="F1686" s="15" t="s">
        <v>5757</v>
      </c>
      <c r="G1686" s="15" t="s">
        <v>5758</v>
      </c>
      <c r="H1686" s="15" t="s">
        <v>5759</v>
      </c>
      <c r="I1686" s="16">
        <v>34.36</v>
      </c>
      <c r="J1686" s="16">
        <v>45.28</v>
      </c>
      <c r="K1686" s="15" t="s">
        <v>1364</v>
      </c>
    </row>
    <row r="1687" spans="1:11" ht="12" hidden="1" customHeight="1">
      <c r="A1687" s="15" t="s">
        <v>54</v>
      </c>
      <c r="B1687" s="15" t="s">
        <v>2</v>
      </c>
      <c r="C1687" s="15" t="s">
        <v>227</v>
      </c>
      <c r="D1687" s="15" t="s">
        <v>25</v>
      </c>
      <c r="E1687" s="16">
        <v>1005011</v>
      </c>
      <c r="F1687" s="15" t="s">
        <v>5760</v>
      </c>
      <c r="G1687" s="15" t="s">
        <v>5761</v>
      </c>
      <c r="H1687" s="15" t="s">
        <v>5762</v>
      </c>
      <c r="I1687" s="16">
        <v>34.396183000000001</v>
      </c>
      <c r="J1687" s="16">
        <v>45.352215000000001</v>
      </c>
      <c r="K1687" s="15" t="s">
        <v>1364</v>
      </c>
    </row>
    <row r="1688" spans="1:11" ht="12" hidden="1" customHeight="1">
      <c r="A1688" s="15" t="s">
        <v>54</v>
      </c>
      <c r="B1688" s="15" t="s">
        <v>2</v>
      </c>
      <c r="C1688" s="15" t="s">
        <v>227</v>
      </c>
      <c r="D1688" s="15" t="s">
        <v>25</v>
      </c>
      <c r="E1688" s="16">
        <v>1005626</v>
      </c>
      <c r="F1688" s="15" t="s">
        <v>5763</v>
      </c>
      <c r="G1688" s="15" t="s">
        <v>5764</v>
      </c>
      <c r="H1688" s="15" t="s">
        <v>5765</v>
      </c>
      <c r="I1688" s="16">
        <v>34.340000000000003</v>
      </c>
      <c r="J1688" s="16">
        <v>45.38</v>
      </c>
      <c r="K1688" s="15" t="s">
        <v>1364</v>
      </c>
    </row>
    <row r="1689" spans="1:11" ht="12" hidden="1" customHeight="1">
      <c r="A1689" s="15" t="s">
        <v>54</v>
      </c>
      <c r="B1689" s="15" t="s">
        <v>2</v>
      </c>
      <c r="C1689" s="15" t="s">
        <v>229</v>
      </c>
      <c r="D1689" s="15" t="s">
        <v>26</v>
      </c>
      <c r="E1689" s="16">
        <v>1004960</v>
      </c>
      <c r="F1689" s="15" t="s">
        <v>5766</v>
      </c>
      <c r="G1689" s="15" t="s">
        <v>5767</v>
      </c>
      <c r="H1689" s="15" t="s">
        <v>5768</v>
      </c>
      <c r="I1689" s="16">
        <v>34.69</v>
      </c>
      <c r="J1689" s="16">
        <v>44.96</v>
      </c>
      <c r="K1689" s="15" t="s">
        <v>1364</v>
      </c>
    </row>
    <row r="1690" spans="1:11" ht="12" hidden="1" customHeight="1">
      <c r="A1690" s="15" t="s">
        <v>54</v>
      </c>
      <c r="B1690" s="15" t="s">
        <v>2</v>
      </c>
      <c r="C1690" s="15" t="s">
        <v>229</v>
      </c>
      <c r="D1690" s="15" t="s">
        <v>26</v>
      </c>
      <c r="E1690" s="16">
        <v>1005109</v>
      </c>
      <c r="F1690" s="15" t="s">
        <v>5769</v>
      </c>
      <c r="G1690" s="15" t="s">
        <v>5770</v>
      </c>
      <c r="H1690" s="15" t="s">
        <v>5771</v>
      </c>
      <c r="I1690" s="16">
        <v>34.409999999999997</v>
      </c>
      <c r="J1690" s="16">
        <v>44.93</v>
      </c>
      <c r="K1690" s="15" t="s">
        <v>1364</v>
      </c>
    </row>
    <row r="1691" spans="1:11" ht="12" hidden="1" customHeight="1">
      <c r="A1691" s="15" t="s">
        <v>54</v>
      </c>
      <c r="B1691" s="15" t="s">
        <v>2</v>
      </c>
      <c r="C1691" s="15" t="s">
        <v>232</v>
      </c>
      <c r="D1691" s="15" t="s">
        <v>5772</v>
      </c>
      <c r="E1691" s="16">
        <v>1005691</v>
      </c>
      <c r="F1691" s="15" t="s">
        <v>5773</v>
      </c>
      <c r="G1691" s="15" t="s">
        <v>5774</v>
      </c>
      <c r="H1691" s="15" t="s">
        <v>5775</v>
      </c>
      <c r="I1691" s="16">
        <v>33.909999999999997</v>
      </c>
      <c r="J1691" s="16">
        <v>44.78</v>
      </c>
      <c r="K1691" s="15" t="s">
        <v>1364</v>
      </c>
    </row>
    <row r="1692" spans="1:11" ht="12" hidden="1" customHeight="1">
      <c r="A1692" s="15" t="s">
        <v>54</v>
      </c>
      <c r="B1692" s="15" t="s">
        <v>2</v>
      </c>
      <c r="C1692" s="15" t="s">
        <v>232</v>
      </c>
      <c r="D1692" s="15" t="s">
        <v>5772</v>
      </c>
      <c r="E1692" s="16">
        <v>1005142</v>
      </c>
      <c r="F1692" s="15" t="s">
        <v>5776</v>
      </c>
      <c r="G1692" s="15" t="s">
        <v>5777</v>
      </c>
      <c r="H1692" s="15" t="s">
        <v>5778</v>
      </c>
      <c r="I1692" s="16">
        <v>33.836399999999998</v>
      </c>
      <c r="J1692" s="16">
        <v>44.715600000000002</v>
      </c>
      <c r="K1692" s="15" t="s">
        <v>1364</v>
      </c>
    </row>
    <row r="1693" spans="1:11" ht="12" customHeight="1">
      <c r="A1693" s="15" t="s">
        <v>55</v>
      </c>
      <c r="B1693" s="15" t="s">
        <v>3</v>
      </c>
      <c r="C1693" s="15" t="s">
        <v>237</v>
      </c>
      <c r="D1693" s="15" t="s">
        <v>3</v>
      </c>
      <c r="E1693" s="16">
        <v>1112454</v>
      </c>
      <c r="F1693" s="15" t="s">
        <v>5779</v>
      </c>
      <c r="G1693" s="15" t="s">
        <v>5780</v>
      </c>
      <c r="H1693" s="15" t="s">
        <v>5781</v>
      </c>
      <c r="I1693" s="16">
        <v>36.208399999999997</v>
      </c>
      <c r="J1693" s="16">
        <v>44.150599999999997</v>
      </c>
      <c r="K1693" s="15" t="s">
        <v>1364</v>
      </c>
    </row>
    <row r="1694" spans="1:11" ht="12" customHeight="1">
      <c r="A1694" s="15" t="s">
        <v>55</v>
      </c>
      <c r="B1694" s="15" t="s">
        <v>3</v>
      </c>
      <c r="C1694" s="15" t="s">
        <v>237</v>
      </c>
      <c r="D1694" s="15" t="s">
        <v>3</v>
      </c>
      <c r="E1694" s="16">
        <v>1106545</v>
      </c>
      <c r="F1694" s="15" t="s">
        <v>1076</v>
      </c>
      <c r="G1694" s="15" t="s">
        <v>564</v>
      </c>
      <c r="H1694" s="15" t="s">
        <v>5782</v>
      </c>
      <c r="I1694" s="16">
        <v>36.22</v>
      </c>
      <c r="J1694" s="16">
        <v>43.99</v>
      </c>
      <c r="K1694" s="15" t="s">
        <v>1364</v>
      </c>
    </row>
    <row r="1695" spans="1:11" ht="12" customHeight="1">
      <c r="A1695" s="15" t="s">
        <v>55</v>
      </c>
      <c r="B1695" s="15" t="s">
        <v>3</v>
      </c>
      <c r="C1695" s="15" t="s">
        <v>237</v>
      </c>
      <c r="D1695" s="15" t="s">
        <v>3</v>
      </c>
      <c r="E1695" s="16">
        <v>1112440</v>
      </c>
      <c r="F1695" s="15" t="s">
        <v>1077</v>
      </c>
      <c r="G1695" s="15" t="s">
        <v>565</v>
      </c>
      <c r="H1695" s="15" t="s">
        <v>5783</v>
      </c>
      <c r="I1695" s="16">
        <v>36.244999999999997</v>
      </c>
      <c r="J1695" s="16">
        <v>43.98</v>
      </c>
      <c r="K1695" s="15" t="s">
        <v>1364</v>
      </c>
    </row>
    <row r="1696" spans="1:11" ht="12" customHeight="1">
      <c r="A1696" s="15" t="s">
        <v>55</v>
      </c>
      <c r="B1696" s="15" t="s">
        <v>3</v>
      </c>
      <c r="C1696" s="15" t="s">
        <v>237</v>
      </c>
      <c r="D1696" s="15" t="s">
        <v>3</v>
      </c>
      <c r="E1696" s="16">
        <v>1112465</v>
      </c>
      <c r="F1696" s="15" t="s">
        <v>1078</v>
      </c>
      <c r="G1696" s="15" t="s">
        <v>566</v>
      </c>
      <c r="H1696" s="15" t="s">
        <v>3045</v>
      </c>
      <c r="I1696" s="16">
        <v>36.177923</v>
      </c>
      <c r="J1696" s="16">
        <v>44.021335999999998</v>
      </c>
      <c r="K1696" s="15" t="s">
        <v>1364</v>
      </c>
    </row>
    <row r="1697" spans="1:11" ht="12" customHeight="1">
      <c r="A1697" s="15" t="s">
        <v>55</v>
      </c>
      <c r="B1697" s="15" t="s">
        <v>3</v>
      </c>
      <c r="C1697" s="15" t="s">
        <v>237</v>
      </c>
      <c r="D1697" s="15" t="s">
        <v>3</v>
      </c>
      <c r="E1697" s="16">
        <v>1106558</v>
      </c>
      <c r="F1697" s="15" t="s">
        <v>5784</v>
      </c>
      <c r="G1697" s="15" t="s">
        <v>5785</v>
      </c>
      <c r="H1697" s="15" t="s">
        <v>5786</v>
      </c>
      <c r="I1697" s="16">
        <v>36.31</v>
      </c>
      <c r="J1697" s="16">
        <v>44.03</v>
      </c>
      <c r="K1697" s="15" t="s">
        <v>1364</v>
      </c>
    </row>
    <row r="1698" spans="1:11" ht="12" customHeight="1">
      <c r="A1698" s="15" t="s">
        <v>55</v>
      </c>
      <c r="B1698" s="15" t="s">
        <v>3</v>
      </c>
      <c r="C1698" s="15" t="s">
        <v>237</v>
      </c>
      <c r="D1698" s="15" t="s">
        <v>3</v>
      </c>
      <c r="E1698" s="16">
        <v>1107467</v>
      </c>
      <c r="F1698" s="15" t="s">
        <v>1079</v>
      </c>
      <c r="G1698" s="15" t="s">
        <v>5787</v>
      </c>
      <c r="H1698" s="15" t="s">
        <v>5788</v>
      </c>
      <c r="I1698" s="16">
        <v>36.31</v>
      </c>
      <c r="J1698" s="16">
        <v>44.03</v>
      </c>
      <c r="K1698" s="17" t="s">
        <v>1262</v>
      </c>
    </row>
    <row r="1699" spans="1:11" ht="12" customHeight="1">
      <c r="A1699" s="15" t="s">
        <v>55</v>
      </c>
      <c r="B1699" s="15" t="s">
        <v>3</v>
      </c>
      <c r="C1699" s="15" t="s">
        <v>237</v>
      </c>
      <c r="D1699" s="15" t="s">
        <v>3</v>
      </c>
      <c r="E1699" s="16">
        <v>1112516</v>
      </c>
      <c r="F1699" s="15" t="s">
        <v>5789</v>
      </c>
      <c r="G1699" s="15" t="s">
        <v>5790</v>
      </c>
      <c r="H1699" s="15" t="s">
        <v>5791</v>
      </c>
      <c r="I1699" s="16">
        <v>36.189920000000001</v>
      </c>
      <c r="J1699" s="16">
        <v>44.023780000000002</v>
      </c>
      <c r="K1699" s="15" t="s">
        <v>1364</v>
      </c>
    </row>
    <row r="1700" spans="1:11" ht="12" customHeight="1">
      <c r="A1700" s="15" t="s">
        <v>55</v>
      </c>
      <c r="B1700" s="15" t="s">
        <v>3</v>
      </c>
      <c r="C1700" s="15" t="s">
        <v>237</v>
      </c>
      <c r="D1700" s="15" t="s">
        <v>3</v>
      </c>
      <c r="E1700" s="16">
        <v>1105879</v>
      </c>
      <c r="F1700" s="15" t="s">
        <v>5792</v>
      </c>
      <c r="G1700" s="15" t="s">
        <v>5793</v>
      </c>
      <c r="H1700" s="15" t="s">
        <v>5794</v>
      </c>
      <c r="I1700" s="16">
        <v>36.119999999999997</v>
      </c>
      <c r="J1700" s="16">
        <v>44.05</v>
      </c>
      <c r="K1700" s="15" t="s">
        <v>1364</v>
      </c>
    </row>
    <row r="1701" spans="1:11" ht="12" customHeight="1">
      <c r="A1701" s="15" t="s">
        <v>55</v>
      </c>
      <c r="B1701" s="15" t="s">
        <v>3</v>
      </c>
      <c r="C1701" s="15" t="s">
        <v>237</v>
      </c>
      <c r="D1701" s="15" t="s">
        <v>3</v>
      </c>
      <c r="E1701" s="16">
        <v>1112456</v>
      </c>
      <c r="F1701" s="15" t="s">
        <v>5795</v>
      </c>
      <c r="G1701" s="15" t="s">
        <v>5796</v>
      </c>
      <c r="H1701" s="15" t="s">
        <v>5797</v>
      </c>
      <c r="I1701" s="16">
        <v>36.115699999999997</v>
      </c>
      <c r="J1701" s="16">
        <v>44.075360000000003</v>
      </c>
      <c r="K1701" s="15" t="s">
        <v>1364</v>
      </c>
    </row>
    <row r="1702" spans="1:11" ht="12" customHeight="1">
      <c r="A1702" s="15" t="s">
        <v>55</v>
      </c>
      <c r="B1702" s="15" t="s">
        <v>3</v>
      </c>
      <c r="C1702" s="15" t="s">
        <v>237</v>
      </c>
      <c r="D1702" s="15" t="s">
        <v>3</v>
      </c>
      <c r="E1702" s="16">
        <v>1112439</v>
      </c>
      <c r="F1702" s="15" t="s">
        <v>1080</v>
      </c>
      <c r="G1702" s="15" t="s">
        <v>568</v>
      </c>
      <c r="H1702" s="15" t="s">
        <v>5798</v>
      </c>
      <c r="I1702" s="16">
        <v>36.192599999999999</v>
      </c>
      <c r="J1702" s="16">
        <v>44.044499999999999</v>
      </c>
      <c r="K1702" s="15" t="s">
        <v>1364</v>
      </c>
    </row>
    <row r="1703" spans="1:11" ht="12" customHeight="1">
      <c r="A1703" s="15" t="s">
        <v>55</v>
      </c>
      <c r="B1703" s="15" t="s">
        <v>3</v>
      </c>
      <c r="C1703" s="15" t="s">
        <v>237</v>
      </c>
      <c r="D1703" s="15" t="s">
        <v>3</v>
      </c>
      <c r="E1703" s="16">
        <v>1112414</v>
      </c>
      <c r="F1703" s="15" t="s">
        <v>5799</v>
      </c>
      <c r="G1703" s="15" t="s">
        <v>5800</v>
      </c>
      <c r="H1703" s="15" t="s">
        <v>2399</v>
      </c>
      <c r="I1703" s="16">
        <v>36.1661</v>
      </c>
      <c r="J1703" s="16">
        <v>43.964030000000001</v>
      </c>
      <c r="K1703" s="15" t="s">
        <v>1364</v>
      </c>
    </row>
    <row r="1704" spans="1:11" ht="12" customHeight="1">
      <c r="A1704" s="15" t="s">
        <v>55</v>
      </c>
      <c r="B1704" s="15" t="s">
        <v>3</v>
      </c>
      <c r="C1704" s="15" t="s">
        <v>237</v>
      </c>
      <c r="D1704" s="15" t="s">
        <v>3</v>
      </c>
      <c r="E1704" s="16">
        <v>1110406</v>
      </c>
      <c r="F1704" s="15" t="s">
        <v>5801</v>
      </c>
      <c r="G1704" s="15" t="s">
        <v>5802</v>
      </c>
      <c r="H1704" s="15" t="s">
        <v>5803</v>
      </c>
      <c r="I1704" s="16">
        <v>36.340000000000003</v>
      </c>
      <c r="J1704" s="16">
        <v>43.78</v>
      </c>
      <c r="K1704" s="15" t="s">
        <v>1364</v>
      </c>
    </row>
    <row r="1705" spans="1:11" ht="12" customHeight="1">
      <c r="A1705" s="15" t="s">
        <v>55</v>
      </c>
      <c r="B1705" s="15" t="s">
        <v>3</v>
      </c>
      <c r="C1705" s="15" t="s">
        <v>237</v>
      </c>
      <c r="D1705" s="15" t="s">
        <v>3</v>
      </c>
      <c r="E1705" s="16">
        <v>1112453</v>
      </c>
      <c r="F1705" s="15" t="s">
        <v>5804</v>
      </c>
      <c r="G1705" s="15" t="s">
        <v>5805</v>
      </c>
      <c r="H1705" s="15" t="s">
        <v>5806</v>
      </c>
      <c r="I1705" s="16">
        <v>36.208199999999998</v>
      </c>
      <c r="J1705" s="16">
        <v>44.145479999999999</v>
      </c>
      <c r="K1705" s="15" t="s">
        <v>1364</v>
      </c>
    </row>
    <row r="1706" spans="1:11" ht="12" customHeight="1">
      <c r="A1706" s="15" t="s">
        <v>55</v>
      </c>
      <c r="B1706" s="15" t="s">
        <v>3</v>
      </c>
      <c r="C1706" s="15" t="s">
        <v>237</v>
      </c>
      <c r="D1706" s="15" t="s">
        <v>3</v>
      </c>
      <c r="E1706" s="16">
        <v>1112458</v>
      </c>
      <c r="F1706" s="15" t="s">
        <v>5807</v>
      </c>
      <c r="G1706" s="15" t="s">
        <v>5808</v>
      </c>
      <c r="H1706" s="15" t="s">
        <v>5809</v>
      </c>
      <c r="I1706" s="16">
        <v>36.124299999999998</v>
      </c>
      <c r="J1706" s="16">
        <v>44.054699999999997</v>
      </c>
      <c r="K1706" s="15" t="s">
        <v>1364</v>
      </c>
    </row>
    <row r="1707" spans="1:11" ht="12" customHeight="1">
      <c r="A1707" s="15" t="s">
        <v>55</v>
      </c>
      <c r="B1707" s="15" t="s">
        <v>3</v>
      </c>
      <c r="C1707" s="15" t="s">
        <v>237</v>
      </c>
      <c r="D1707" s="15" t="s">
        <v>3</v>
      </c>
      <c r="E1707" s="16">
        <v>1112519</v>
      </c>
      <c r="F1707" s="15" t="s">
        <v>5810</v>
      </c>
      <c r="G1707" s="15" t="s">
        <v>569</v>
      </c>
      <c r="H1707" s="15" t="s">
        <v>5811</v>
      </c>
      <c r="I1707" s="16">
        <v>36.181150000000002</v>
      </c>
      <c r="J1707" s="16">
        <v>44.136450000000004</v>
      </c>
      <c r="K1707" s="15" t="s">
        <v>1364</v>
      </c>
    </row>
    <row r="1708" spans="1:11" ht="12" customHeight="1">
      <c r="A1708" s="15" t="s">
        <v>55</v>
      </c>
      <c r="B1708" s="15" t="s">
        <v>3</v>
      </c>
      <c r="C1708" s="15" t="s">
        <v>237</v>
      </c>
      <c r="D1708" s="15" t="s">
        <v>3</v>
      </c>
      <c r="E1708" s="16">
        <v>1107047</v>
      </c>
      <c r="F1708" s="15" t="s">
        <v>5812</v>
      </c>
      <c r="G1708" s="15" t="s">
        <v>5813</v>
      </c>
      <c r="H1708" s="15" t="s">
        <v>5814</v>
      </c>
      <c r="I1708" s="16">
        <v>36.29</v>
      </c>
      <c r="J1708" s="16">
        <v>44.13</v>
      </c>
      <c r="K1708" s="15" t="s">
        <v>1364</v>
      </c>
    </row>
    <row r="1709" spans="1:11" ht="12" customHeight="1">
      <c r="A1709" s="15" t="s">
        <v>55</v>
      </c>
      <c r="B1709" s="15" t="s">
        <v>3</v>
      </c>
      <c r="C1709" s="15" t="s">
        <v>237</v>
      </c>
      <c r="D1709" s="15" t="s">
        <v>3</v>
      </c>
      <c r="E1709" s="16">
        <v>1112445</v>
      </c>
      <c r="F1709" s="15" t="s">
        <v>1081</v>
      </c>
      <c r="G1709" s="15" t="s">
        <v>570</v>
      </c>
      <c r="H1709" s="15" t="s">
        <v>2976</v>
      </c>
      <c r="I1709" s="16">
        <v>36.187199999999997</v>
      </c>
      <c r="J1709" s="16">
        <v>44.0486</v>
      </c>
      <c r="K1709" s="15" t="s">
        <v>1364</v>
      </c>
    </row>
    <row r="1710" spans="1:11" ht="12" customHeight="1">
      <c r="A1710" s="15" t="s">
        <v>55</v>
      </c>
      <c r="B1710" s="15" t="s">
        <v>3</v>
      </c>
      <c r="C1710" s="15" t="s">
        <v>237</v>
      </c>
      <c r="D1710" s="15" t="s">
        <v>3</v>
      </c>
      <c r="E1710" s="16">
        <v>1107048</v>
      </c>
      <c r="F1710" s="15" t="s">
        <v>5815</v>
      </c>
      <c r="G1710" s="15" t="s">
        <v>5816</v>
      </c>
      <c r="H1710" s="15" t="s">
        <v>5817</v>
      </c>
      <c r="I1710" s="16">
        <v>36.11</v>
      </c>
      <c r="J1710" s="16">
        <v>43.96</v>
      </c>
      <c r="K1710" s="15" t="s">
        <v>1364</v>
      </c>
    </row>
    <row r="1711" spans="1:11" ht="12" customHeight="1">
      <c r="A1711" s="15" t="s">
        <v>55</v>
      </c>
      <c r="B1711" s="15" t="s">
        <v>3</v>
      </c>
      <c r="C1711" s="15" t="s">
        <v>237</v>
      </c>
      <c r="D1711" s="15" t="s">
        <v>3</v>
      </c>
      <c r="E1711" s="16">
        <v>1112442</v>
      </c>
      <c r="F1711" s="15" t="s">
        <v>1082</v>
      </c>
      <c r="G1711" s="15" t="s">
        <v>571</v>
      </c>
      <c r="H1711" s="15" t="s">
        <v>5818</v>
      </c>
      <c r="I1711" s="16">
        <v>36.234999999999999</v>
      </c>
      <c r="J1711" s="16">
        <v>43.987000000000002</v>
      </c>
      <c r="K1711" s="15" t="s">
        <v>1364</v>
      </c>
    </row>
    <row r="1712" spans="1:11" ht="12" customHeight="1">
      <c r="A1712" s="15" t="s">
        <v>55</v>
      </c>
      <c r="B1712" s="15" t="s">
        <v>3</v>
      </c>
      <c r="C1712" s="15" t="s">
        <v>237</v>
      </c>
      <c r="D1712" s="15" t="s">
        <v>3</v>
      </c>
      <c r="E1712" s="16">
        <v>1112511</v>
      </c>
      <c r="F1712" s="15" t="s">
        <v>5819</v>
      </c>
      <c r="G1712" s="15" t="s">
        <v>5820</v>
      </c>
      <c r="H1712" s="15" t="s">
        <v>5821</v>
      </c>
      <c r="I1712" s="16">
        <v>36.195050000000002</v>
      </c>
      <c r="J1712" s="16">
        <v>44.007739999999998</v>
      </c>
      <c r="K1712" s="15" t="s">
        <v>1364</v>
      </c>
    </row>
    <row r="1713" spans="1:11" ht="12" customHeight="1">
      <c r="A1713" s="15" t="s">
        <v>55</v>
      </c>
      <c r="B1713" s="15" t="s">
        <v>3</v>
      </c>
      <c r="C1713" s="15" t="s">
        <v>237</v>
      </c>
      <c r="D1713" s="15" t="s">
        <v>3</v>
      </c>
      <c r="E1713" s="16">
        <v>1112486</v>
      </c>
      <c r="F1713" s="15" t="s">
        <v>5822</v>
      </c>
      <c r="G1713" s="15" t="s">
        <v>5823</v>
      </c>
      <c r="H1713" s="15" t="s">
        <v>5824</v>
      </c>
      <c r="I1713" s="16">
        <v>36.154800000000002</v>
      </c>
      <c r="J1713" s="16">
        <v>44.119799999999998</v>
      </c>
      <c r="K1713" s="15" t="s">
        <v>1364</v>
      </c>
    </row>
    <row r="1714" spans="1:11" ht="12" customHeight="1">
      <c r="A1714" s="15" t="s">
        <v>55</v>
      </c>
      <c r="B1714" s="15" t="s">
        <v>3</v>
      </c>
      <c r="C1714" s="15" t="s">
        <v>237</v>
      </c>
      <c r="D1714" s="15" t="s">
        <v>3</v>
      </c>
      <c r="E1714" s="16">
        <v>1112485</v>
      </c>
      <c r="F1714" s="15" t="s">
        <v>1083</v>
      </c>
      <c r="G1714" s="15" t="s">
        <v>572</v>
      </c>
      <c r="H1714" s="15" t="s">
        <v>4511</v>
      </c>
      <c r="I1714" s="16">
        <v>36.268479999999997</v>
      </c>
      <c r="J1714" s="16">
        <v>43.631590000000003</v>
      </c>
      <c r="K1714" s="15" t="s">
        <v>1364</v>
      </c>
    </row>
    <row r="1715" spans="1:11" ht="12" customHeight="1">
      <c r="A1715" s="15" t="s">
        <v>55</v>
      </c>
      <c r="B1715" s="15" t="s">
        <v>3</v>
      </c>
      <c r="C1715" s="15" t="s">
        <v>237</v>
      </c>
      <c r="D1715" s="15" t="s">
        <v>3</v>
      </c>
      <c r="E1715" s="16">
        <v>1112472</v>
      </c>
      <c r="F1715" s="15" t="s">
        <v>5825</v>
      </c>
      <c r="G1715" s="15" t="s">
        <v>5826</v>
      </c>
      <c r="H1715" s="15" t="s">
        <v>5827</v>
      </c>
      <c r="I1715" s="16">
        <v>36.341388889999998</v>
      </c>
      <c r="J1715" s="16">
        <v>43.986666669999998</v>
      </c>
      <c r="K1715" s="15" t="s">
        <v>1364</v>
      </c>
    </row>
    <row r="1716" spans="1:11" ht="12" customHeight="1">
      <c r="A1716" s="15" t="s">
        <v>55</v>
      </c>
      <c r="B1716" s="15" t="s">
        <v>3</v>
      </c>
      <c r="C1716" s="15" t="s">
        <v>237</v>
      </c>
      <c r="D1716" s="15" t="s">
        <v>3</v>
      </c>
      <c r="E1716" s="16">
        <v>1112518</v>
      </c>
      <c r="F1716" s="15" t="s">
        <v>1084</v>
      </c>
      <c r="G1716" s="15" t="s">
        <v>573</v>
      </c>
      <c r="H1716" s="15" t="s">
        <v>5828</v>
      </c>
      <c r="I1716" s="16">
        <v>36.180959999999999</v>
      </c>
      <c r="J1716" s="16">
        <v>44.018729999999998</v>
      </c>
      <c r="K1716" s="15" t="s">
        <v>1364</v>
      </c>
    </row>
    <row r="1717" spans="1:11" ht="12" customHeight="1">
      <c r="A1717" s="15" t="s">
        <v>55</v>
      </c>
      <c r="B1717" s="15" t="s">
        <v>3</v>
      </c>
      <c r="C1717" s="15" t="s">
        <v>237</v>
      </c>
      <c r="D1717" s="15" t="s">
        <v>3</v>
      </c>
      <c r="E1717" s="16">
        <v>1105833</v>
      </c>
      <c r="F1717" s="15" t="s">
        <v>5829</v>
      </c>
      <c r="G1717" s="15" t="s">
        <v>5830</v>
      </c>
      <c r="H1717" s="15" t="s">
        <v>5831</v>
      </c>
      <c r="I1717" s="16">
        <v>36.380000000000003</v>
      </c>
      <c r="J1717" s="16">
        <v>43.87</v>
      </c>
      <c r="K1717" s="15" t="s">
        <v>1364</v>
      </c>
    </row>
    <row r="1718" spans="1:11" ht="12" customHeight="1">
      <c r="A1718" s="15" t="s">
        <v>55</v>
      </c>
      <c r="B1718" s="15" t="s">
        <v>3</v>
      </c>
      <c r="C1718" s="15" t="s">
        <v>237</v>
      </c>
      <c r="D1718" s="15" t="s">
        <v>3</v>
      </c>
      <c r="E1718" s="16">
        <v>1105831</v>
      </c>
      <c r="F1718" s="15" t="s">
        <v>5832</v>
      </c>
      <c r="G1718" s="15" t="s">
        <v>5833</v>
      </c>
      <c r="H1718" s="15" t="s">
        <v>5834</v>
      </c>
      <c r="I1718" s="16">
        <v>36.24</v>
      </c>
      <c r="J1718" s="16">
        <v>44.08</v>
      </c>
      <c r="K1718" s="15" t="s">
        <v>1364</v>
      </c>
    </row>
    <row r="1719" spans="1:11" ht="12" customHeight="1">
      <c r="A1719" s="15" t="s">
        <v>55</v>
      </c>
      <c r="B1719" s="15" t="s">
        <v>3</v>
      </c>
      <c r="C1719" s="15" t="s">
        <v>237</v>
      </c>
      <c r="D1719" s="15" t="s">
        <v>3</v>
      </c>
      <c r="E1719" s="16">
        <v>1112479</v>
      </c>
      <c r="F1719" s="15" t="s">
        <v>5835</v>
      </c>
      <c r="G1719" s="15" t="s">
        <v>5836</v>
      </c>
      <c r="H1719" s="15" t="s">
        <v>5837</v>
      </c>
      <c r="I1719" s="16">
        <v>36.2044</v>
      </c>
      <c r="J1719" s="16">
        <v>44.009799999999998</v>
      </c>
      <c r="K1719" s="15" t="s">
        <v>1364</v>
      </c>
    </row>
    <row r="1720" spans="1:11" ht="12" customHeight="1">
      <c r="A1720" s="15" t="s">
        <v>55</v>
      </c>
      <c r="B1720" s="15" t="s">
        <v>3</v>
      </c>
      <c r="C1720" s="15" t="s">
        <v>237</v>
      </c>
      <c r="D1720" s="15" t="s">
        <v>3</v>
      </c>
      <c r="E1720" s="16">
        <v>1112449</v>
      </c>
      <c r="F1720" s="15" t="s">
        <v>1085</v>
      </c>
      <c r="G1720" s="15" t="s">
        <v>574</v>
      </c>
      <c r="H1720" s="15" t="s">
        <v>5838</v>
      </c>
      <c r="I1720" s="16">
        <v>36.186900000000001</v>
      </c>
      <c r="J1720" s="16">
        <v>44.0212</v>
      </c>
      <c r="K1720" s="15" t="s">
        <v>1364</v>
      </c>
    </row>
    <row r="1721" spans="1:11" ht="12" customHeight="1">
      <c r="A1721" s="15" t="s">
        <v>55</v>
      </c>
      <c r="B1721" s="15" t="s">
        <v>3</v>
      </c>
      <c r="C1721" s="15" t="s">
        <v>237</v>
      </c>
      <c r="D1721" s="15" t="s">
        <v>3</v>
      </c>
      <c r="E1721" s="16">
        <v>1112521</v>
      </c>
      <c r="F1721" s="15" t="s">
        <v>1086</v>
      </c>
      <c r="G1721" s="15" t="s">
        <v>575</v>
      </c>
      <c r="H1721" s="15" t="s">
        <v>5839</v>
      </c>
      <c r="I1721" s="16">
        <v>36.196100000000001</v>
      </c>
      <c r="J1721" s="16">
        <v>44.011600000000001</v>
      </c>
      <c r="K1721" s="15" t="s">
        <v>1364</v>
      </c>
    </row>
    <row r="1722" spans="1:11" ht="12" customHeight="1">
      <c r="A1722" s="15" t="s">
        <v>55</v>
      </c>
      <c r="B1722" s="15" t="s">
        <v>3</v>
      </c>
      <c r="C1722" s="15" t="s">
        <v>237</v>
      </c>
      <c r="D1722" s="15" t="s">
        <v>3</v>
      </c>
      <c r="E1722" s="16">
        <v>1105828</v>
      </c>
      <c r="F1722" s="15" t="s">
        <v>5840</v>
      </c>
      <c r="G1722" s="15" t="s">
        <v>5841</v>
      </c>
      <c r="H1722" s="15" t="s">
        <v>5842</v>
      </c>
      <c r="I1722" s="16">
        <v>36.159999999999997</v>
      </c>
      <c r="J1722" s="16">
        <v>43.93</v>
      </c>
      <c r="K1722" s="15" t="s">
        <v>1364</v>
      </c>
    </row>
    <row r="1723" spans="1:11" ht="12" customHeight="1">
      <c r="A1723" s="15" t="s">
        <v>55</v>
      </c>
      <c r="B1723" s="15" t="s">
        <v>3</v>
      </c>
      <c r="C1723" s="15" t="s">
        <v>237</v>
      </c>
      <c r="D1723" s="15" t="s">
        <v>3</v>
      </c>
      <c r="E1723" s="16">
        <v>1112451</v>
      </c>
      <c r="F1723" s="15" t="s">
        <v>1087</v>
      </c>
      <c r="G1723" s="15" t="s">
        <v>576</v>
      </c>
      <c r="H1723" s="15" t="s">
        <v>5843</v>
      </c>
      <c r="I1723" s="16">
        <v>36.149799999999999</v>
      </c>
      <c r="J1723" s="16">
        <v>44.026200000000003</v>
      </c>
      <c r="K1723" s="15" t="s">
        <v>1364</v>
      </c>
    </row>
    <row r="1724" spans="1:11" ht="12" customHeight="1">
      <c r="A1724" s="15" t="s">
        <v>55</v>
      </c>
      <c r="B1724" s="15" t="s">
        <v>3</v>
      </c>
      <c r="C1724" s="15" t="s">
        <v>240</v>
      </c>
      <c r="D1724" s="15" t="s">
        <v>238</v>
      </c>
      <c r="E1724" s="16">
        <v>1106559</v>
      </c>
      <c r="F1724" s="15" t="s">
        <v>5844</v>
      </c>
      <c r="G1724" s="15" t="s">
        <v>5845</v>
      </c>
      <c r="H1724" s="15" t="s">
        <v>5846</v>
      </c>
      <c r="I1724" s="16">
        <v>36.083799999999997</v>
      </c>
      <c r="J1724" s="16">
        <v>44.641599999999997</v>
      </c>
      <c r="K1724" s="15" t="s">
        <v>1364</v>
      </c>
    </row>
    <row r="1725" spans="1:11" ht="12" customHeight="1">
      <c r="A1725" s="15" t="s">
        <v>55</v>
      </c>
      <c r="B1725" s="15" t="s">
        <v>3</v>
      </c>
      <c r="C1725" s="15" t="s">
        <v>240</v>
      </c>
      <c r="D1725" s="15" t="s">
        <v>238</v>
      </c>
      <c r="E1725" s="16">
        <v>1100543</v>
      </c>
      <c r="F1725" s="15" t="s">
        <v>5847</v>
      </c>
      <c r="G1725" s="15" t="s">
        <v>5848</v>
      </c>
      <c r="H1725" s="15" t="s">
        <v>5791</v>
      </c>
      <c r="I1725" s="16">
        <v>36.11</v>
      </c>
      <c r="J1725" s="16">
        <v>44.63</v>
      </c>
      <c r="K1725" s="15" t="s">
        <v>1364</v>
      </c>
    </row>
    <row r="1726" spans="1:11" ht="12" customHeight="1">
      <c r="A1726" s="15" t="s">
        <v>55</v>
      </c>
      <c r="B1726" s="15" t="s">
        <v>3</v>
      </c>
      <c r="C1726" s="15" t="s">
        <v>240</v>
      </c>
      <c r="D1726" s="15" t="s">
        <v>238</v>
      </c>
      <c r="E1726" s="16">
        <v>1112504</v>
      </c>
      <c r="F1726" s="15" t="s">
        <v>5849</v>
      </c>
      <c r="G1726" s="15" t="s">
        <v>5850</v>
      </c>
      <c r="H1726" s="15" t="s">
        <v>5851</v>
      </c>
      <c r="I1726" s="16">
        <v>36.090507000000002</v>
      </c>
      <c r="J1726" s="16">
        <v>44.613411999999997</v>
      </c>
      <c r="K1726" s="15" t="s">
        <v>1364</v>
      </c>
    </row>
    <row r="1727" spans="1:11" ht="12" customHeight="1">
      <c r="A1727" s="15" t="s">
        <v>55</v>
      </c>
      <c r="B1727" s="15" t="s">
        <v>3</v>
      </c>
      <c r="C1727" s="15" t="s">
        <v>240</v>
      </c>
      <c r="D1727" s="15" t="s">
        <v>238</v>
      </c>
      <c r="E1727" s="16">
        <v>1112495</v>
      </c>
      <c r="F1727" s="15" t="s">
        <v>5852</v>
      </c>
      <c r="G1727" s="15" t="s">
        <v>5853</v>
      </c>
      <c r="H1727" s="15" t="s">
        <v>5854</v>
      </c>
      <c r="I1727" s="16">
        <v>36.076700000000002</v>
      </c>
      <c r="J1727" s="16">
        <v>44.631500000000003</v>
      </c>
      <c r="K1727" s="15" t="s">
        <v>1364</v>
      </c>
    </row>
    <row r="1728" spans="1:11" ht="12" customHeight="1">
      <c r="A1728" s="15" t="s">
        <v>55</v>
      </c>
      <c r="B1728" s="15" t="s">
        <v>3</v>
      </c>
      <c r="C1728" s="15" t="s">
        <v>240</v>
      </c>
      <c r="D1728" s="15" t="s">
        <v>238</v>
      </c>
      <c r="E1728" s="16">
        <v>1112496</v>
      </c>
      <c r="F1728" s="15" t="s">
        <v>5855</v>
      </c>
      <c r="G1728" s="15" t="s">
        <v>4399</v>
      </c>
      <c r="H1728" s="15" t="s">
        <v>4400</v>
      </c>
      <c r="I1728" s="16">
        <v>36.086599999999997</v>
      </c>
      <c r="J1728" s="16">
        <v>44.627400000000002</v>
      </c>
      <c r="K1728" s="15" t="s">
        <v>1364</v>
      </c>
    </row>
    <row r="1729" spans="1:11" ht="12" customHeight="1">
      <c r="A1729" s="15" t="s">
        <v>55</v>
      </c>
      <c r="B1729" s="15" t="s">
        <v>3</v>
      </c>
      <c r="C1729" s="15" t="s">
        <v>240</v>
      </c>
      <c r="D1729" s="15" t="s">
        <v>238</v>
      </c>
      <c r="E1729" s="16">
        <v>1106017</v>
      </c>
      <c r="F1729" s="15" t="s">
        <v>5856</v>
      </c>
      <c r="G1729" s="15" t="s">
        <v>5857</v>
      </c>
      <c r="H1729" s="15" t="s">
        <v>5858</v>
      </c>
      <c r="I1729" s="16">
        <v>35.880000000000003</v>
      </c>
      <c r="J1729" s="16">
        <v>44.58</v>
      </c>
      <c r="K1729" s="15" t="s">
        <v>1364</v>
      </c>
    </row>
    <row r="1730" spans="1:11" ht="12" customHeight="1">
      <c r="A1730" s="15" t="s">
        <v>55</v>
      </c>
      <c r="B1730" s="15" t="s">
        <v>3</v>
      </c>
      <c r="C1730" s="15" t="s">
        <v>248</v>
      </c>
      <c r="D1730" s="15" t="s">
        <v>28</v>
      </c>
      <c r="E1730" s="16">
        <v>1112517</v>
      </c>
      <c r="F1730" s="15" t="s">
        <v>5859</v>
      </c>
      <c r="G1730" s="15" t="s">
        <v>5860</v>
      </c>
      <c r="H1730" s="15" t="s">
        <v>5861</v>
      </c>
      <c r="I1730" s="16">
        <v>36.34545</v>
      </c>
      <c r="J1730" s="16">
        <v>44.40804</v>
      </c>
      <c r="K1730" s="15" t="s">
        <v>1364</v>
      </c>
    </row>
    <row r="1731" spans="1:11" ht="12" customHeight="1">
      <c r="A1731" s="15" t="s">
        <v>55</v>
      </c>
      <c r="B1731" s="15" t="s">
        <v>3</v>
      </c>
      <c r="C1731" s="15" t="s">
        <v>248</v>
      </c>
      <c r="D1731" s="15" t="s">
        <v>28</v>
      </c>
      <c r="E1731" s="16">
        <v>1107535</v>
      </c>
      <c r="F1731" s="15" t="s">
        <v>5862</v>
      </c>
      <c r="G1731" s="15" t="s">
        <v>5863</v>
      </c>
      <c r="H1731" s="15" t="s">
        <v>5864</v>
      </c>
      <c r="I1731" s="16">
        <v>36.521000000000001</v>
      </c>
      <c r="J1731" s="16">
        <v>44.039700000000003</v>
      </c>
      <c r="K1731" s="15" t="s">
        <v>1364</v>
      </c>
    </row>
    <row r="1732" spans="1:11" ht="12" customHeight="1">
      <c r="A1732" s="15" t="s">
        <v>55</v>
      </c>
      <c r="B1732" s="15" t="s">
        <v>3</v>
      </c>
      <c r="C1732" s="15" t="s">
        <v>248</v>
      </c>
      <c r="D1732" s="15" t="s">
        <v>28</v>
      </c>
      <c r="E1732" s="16">
        <v>1109923</v>
      </c>
      <c r="F1732" s="15" t="s">
        <v>5865</v>
      </c>
      <c r="G1732" s="15" t="s">
        <v>5866</v>
      </c>
      <c r="H1732" s="15" t="s">
        <v>5867</v>
      </c>
      <c r="I1732" s="16">
        <v>36.549999999999997</v>
      </c>
      <c r="J1732" s="16">
        <v>44.33</v>
      </c>
      <c r="K1732" s="15" t="s">
        <v>1364</v>
      </c>
    </row>
    <row r="1733" spans="1:11" ht="12" customHeight="1">
      <c r="A1733" s="15" t="s">
        <v>55</v>
      </c>
      <c r="B1733" s="15" t="s">
        <v>3</v>
      </c>
      <c r="C1733" s="15" t="s">
        <v>248</v>
      </c>
      <c r="D1733" s="15" t="s">
        <v>28</v>
      </c>
      <c r="E1733" s="16">
        <v>1112514</v>
      </c>
      <c r="F1733" s="15" t="s">
        <v>5868</v>
      </c>
      <c r="G1733" s="15" t="s">
        <v>5869</v>
      </c>
      <c r="H1733" s="15" t="s">
        <v>5870</v>
      </c>
      <c r="I1733" s="16">
        <v>36.399410000000003</v>
      </c>
      <c r="J1733" s="16">
        <v>44.33652</v>
      </c>
      <c r="K1733" s="15" t="s">
        <v>1364</v>
      </c>
    </row>
    <row r="1734" spans="1:11" ht="12" customHeight="1">
      <c r="A1734" s="15" t="s">
        <v>55</v>
      </c>
      <c r="B1734" s="15" t="s">
        <v>3</v>
      </c>
      <c r="C1734" s="15" t="s">
        <v>248</v>
      </c>
      <c r="D1734" s="15" t="s">
        <v>28</v>
      </c>
      <c r="E1734" s="16">
        <v>1112507</v>
      </c>
      <c r="F1734" s="15" t="s">
        <v>1088</v>
      </c>
      <c r="G1734" s="15" t="s">
        <v>579</v>
      </c>
      <c r="H1734" s="15" t="s">
        <v>5871</v>
      </c>
      <c r="I1734" s="16">
        <v>36.393949999999997</v>
      </c>
      <c r="J1734" s="16">
        <v>44.344499999999996</v>
      </c>
      <c r="K1734" s="15" t="s">
        <v>1364</v>
      </c>
    </row>
    <row r="1735" spans="1:11" ht="12" customHeight="1">
      <c r="A1735" s="15" t="s">
        <v>55</v>
      </c>
      <c r="B1735" s="15" t="s">
        <v>3</v>
      </c>
      <c r="C1735" s="15" t="s">
        <v>248</v>
      </c>
      <c r="D1735" s="15" t="s">
        <v>28</v>
      </c>
      <c r="E1735" s="16">
        <v>1106319</v>
      </c>
      <c r="F1735" s="15" t="s">
        <v>5872</v>
      </c>
      <c r="G1735" s="15" t="s">
        <v>580</v>
      </c>
      <c r="H1735" s="15" t="s">
        <v>5873</v>
      </c>
      <c r="I1735" s="16">
        <v>36.549999999999997</v>
      </c>
      <c r="J1735" s="16">
        <v>44.35</v>
      </c>
      <c r="K1735" s="15" t="s">
        <v>1364</v>
      </c>
    </row>
    <row r="1736" spans="1:11" ht="12" customHeight="1">
      <c r="A1736" s="15" t="s">
        <v>55</v>
      </c>
      <c r="B1736" s="15" t="s">
        <v>3</v>
      </c>
      <c r="C1736" s="15" t="s">
        <v>248</v>
      </c>
      <c r="D1736" s="15" t="s">
        <v>28</v>
      </c>
      <c r="E1736" s="16">
        <v>1106217</v>
      </c>
      <c r="F1736" s="15" t="s">
        <v>5874</v>
      </c>
      <c r="G1736" s="15" t="s">
        <v>581</v>
      </c>
      <c r="H1736" s="15" t="s">
        <v>5875</v>
      </c>
      <c r="I1736" s="16">
        <v>36.270000000000003</v>
      </c>
      <c r="J1736" s="16">
        <v>44.49</v>
      </c>
      <c r="K1736" s="15" t="s">
        <v>1364</v>
      </c>
    </row>
    <row r="1737" spans="1:11" ht="12" customHeight="1">
      <c r="A1737" s="15" t="s">
        <v>55</v>
      </c>
      <c r="B1737" s="15" t="s">
        <v>3</v>
      </c>
      <c r="C1737" s="15" t="s">
        <v>248</v>
      </c>
      <c r="D1737" s="15" t="s">
        <v>28</v>
      </c>
      <c r="E1737" s="16">
        <v>1106301</v>
      </c>
      <c r="F1737" s="15" t="s">
        <v>5876</v>
      </c>
      <c r="G1737" s="15" t="s">
        <v>5877</v>
      </c>
      <c r="H1737" s="15" t="s">
        <v>5878</v>
      </c>
      <c r="I1737" s="16">
        <v>36.39</v>
      </c>
      <c r="J1737" s="16">
        <v>44.38</v>
      </c>
      <c r="K1737" s="15" t="s">
        <v>1364</v>
      </c>
    </row>
    <row r="1738" spans="1:11" ht="12" customHeight="1">
      <c r="A1738" s="15" t="s">
        <v>55</v>
      </c>
      <c r="B1738" s="15" t="s">
        <v>3</v>
      </c>
      <c r="C1738" s="15" t="s">
        <v>248</v>
      </c>
      <c r="D1738" s="15" t="s">
        <v>28</v>
      </c>
      <c r="E1738" s="16">
        <v>1112506</v>
      </c>
      <c r="F1738" s="15" t="s">
        <v>1089</v>
      </c>
      <c r="G1738" s="15" t="s">
        <v>582</v>
      </c>
      <c r="H1738" s="15" t="s">
        <v>5879</v>
      </c>
      <c r="I1738" s="16">
        <v>36.40108</v>
      </c>
      <c r="J1738" s="16">
        <v>44.344070000000002</v>
      </c>
      <c r="K1738" s="15" t="s">
        <v>1364</v>
      </c>
    </row>
    <row r="1739" spans="1:11" ht="12" customHeight="1">
      <c r="A1739" s="15" t="s">
        <v>55</v>
      </c>
      <c r="B1739" s="15" t="s">
        <v>3</v>
      </c>
      <c r="C1739" s="15" t="s">
        <v>248</v>
      </c>
      <c r="D1739" s="15" t="s">
        <v>28</v>
      </c>
      <c r="E1739" s="16">
        <v>1112508</v>
      </c>
      <c r="F1739" s="15" t="s">
        <v>1090</v>
      </c>
      <c r="G1739" s="15" t="s">
        <v>583</v>
      </c>
      <c r="H1739" s="15" t="s">
        <v>5880</v>
      </c>
      <c r="I1739" s="16">
        <v>36.408180000000002</v>
      </c>
      <c r="J1739" s="16">
        <v>44.308219999999999</v>
      </c>
      <c r="K1739" s="15" t="s">
        <v>1364</v>
      </c>
    </row>
    <row r="1740" spans="1:11" ht="12" customHeight="1">
      <c r="A1740" s="15" t="s">
        <v>55</v>
      </c>
      <c r="B1740" s="15" t="s">
        <v>3</v>
      </c>
      <c r="C1740" s="15" t="s">
        <v>248</v>
      </c>
      <c r="D1740" s="15" t="s">
        <v>28</v>
      </c>
      <c r="E1740" s="16">
        <v>1107171</v>
      </c>
      <c r="F1740" s="15" t="s">
        <v>1091</v>
      </c>
      <c r="G1740" s="15" t="s">
        <v>584</v>
      </c>
      <c r="H1740" s="15" t="s">
        <v>5881</v>
      </c>
      <c r="I1740" s="16">
        <v>36.410170000000001</v>
      </c>
      <c r="J1740" s="16">
        <v>44.308140000000002</v>
      </c>
      <c r="K1740" s="15" t="s">
        <v>1364</v>
      </c>
    </row>
    <row r="1741" spans="1:11" ht="12" customHeight="1">
      <c r="A1741" s="15" t="s">
        <v>55</v>
      </c>
      <c r="B1741" s="15" t="s">
        <v>3</v>
      </c>
      <c r="C1741" s="15" t="s">
        <v>248</v>
      </c>
      <c r="D1741" s="15" t="s">
        <v>28</v>
      </c>
      <c r="E1741" s="16">
        <v>1112512</v>
      </c>
      <c r="F1741" s="15" t="s">
        <v>1092</v>
      </c>
      <c r="G1741" s="15" t="s">
        <v>585</v>
      </c>
      <c r="H1741" s="15" t="s">
        <v>5882</v>
      </c>
      <c r="I1741" s="16">
        <v>36.410589999999999</v>
      </c>
      <c r="J1741" s="16">
        <v>44.31467</v>
      </c>
      <c r="K1741" s="15" t="s">
        <v>1364</v>
      </c>
    </row>
    <row r="1742" spans="1:11" ht="12" customHeight="1">
      <c r="A1742" s="15" t="s">
        <v>55</v>
      </c>
      <c r="B1742" s="15" t="s">
        <v>3</v>
      </c>
      <c r="C1742" s="15" t="s">
        <v>248</v>
      </c>
      <c r="D1742" s="15" t="s">
        <v>28</v>
      </c>
      <c r="E1742" s="16">
        <v>1112513</v>
      </c>
      <c r="F1742" s="15" t="s">
        <v>1093</v>
      </c>
      <c r="G1742" s="15" t="s">
        <v>586</v>
      </c>
      <c r="H1742" s="15" t="s">
        <v>5883</v>
      </c>
      <c r="I1742" s="16">
        <v>36.413020000000003</v>
      </c>
      <c r="J1742" s="16">
        <v>44.307429999999997</v>
      </c>
      <c r="K1742" s="15" t="s">
        <v>1364</v>
      </c>
    </row>
    <row r="1743" spans="1:11" ht="12" customHeight="1">
      <c r="A1743" s="15" t="s">
        <v>55</v>
      </c>
      <c r="B1743" s="15" t="s">
        <v>3</v>
      </c>
      <c r="C1743" s="15" t="s">
        <v>248</v>
      </c>
      <c r="D1743" s="15" t="s">
        <v>28</v>
      </c>
      <c r="E1743" s="21">
        <v>1112509</v>
      </c>
      <c r="F1743" s="15" t="s">
        <v>5884</v>
      </c>
      <c r="G1743" s="15" t="s">
        <v>587</v>
      </c>
      <c r="H1743" s="15" t="s">
        <v>4324</v>
      </c>
      <c r="I1743" s="16">
        <v>36.407829999999997</v>
      </c>
      <c r="J1743" s="16">
        <v>44.31955</v>
      </c>
      <c r="K1743" s="15" t="s">
        <v>1364</v>
      </c>
    </row>
    <row r="1744" spans="1:11" ht="12" customHeight="1">
      <c r="A1744" s="15" t="s">
        <v>55</v>
      </c>
      <c r="B1744" s="15" t="s">
        <v>3</v>
      </c>
      <c r="C1744" s="15" t="s">
        <v>248</v>
      </c>
      <c r="D1744" s="15" t="s">
        <v>28</v>
      </c>
      <c r="E1744" s="16">
        <v>1107181</v>
      </c>
      <c r="F1744" s="15" t="s">
        <v>5885</v>
      </c>
      <c r="G1744" s="15" t="s">
        <v>5886</v>
      </c>
      <c r="H1744" s="15" t="s">
        <v>5887</v>
      </c>
      <c r="I1744" s="16">
        <v>36.369999999999997</v>
      </c>
      <c r="J1744" s="16">
        <v>44.37</v>
      </c>
      <c r="K1744" s="15" t="s">
        <v>1364</v>
      </c>
    </row>
    <row r="1745" spans="1:11" ht="12" customHeight="1">
      <c r="A1745" s="15" t="s">
        <v>55</v>
      </c>
      <c r="B1745" s="15" t="s">
        <v>3</v>
      </c>
      <c r="C1745" s="15" t="s">
        <v>250</v>
      </c>
      <c r="D1745" s="15" t="s">
        <v>249</v>
      </c>
      <c r="E1745" s="16">
        <v>1106433</v>
      </c>
      <c r="F1745" s="15" t="s">
        <v>5888</v>
      </c>
      <c r="G1745" s="15" t="s">
        <v>5889</v>
      </c>
      <c r="H1745" s="15" t="s">
        <v>5890</v>
      </c>
      <c r="I1745" s="16">
        <v>36.61</v>
      </c>
      <c r="J1745" s="16">
        <v>44.4</v>
      </c>
      <c r="K1745" s="15" t="s">
        <v>1364</v>
      </c>
    </row>
    <row r="1746" spans="1:11" ht="12" customHeight="1">
      <c r="A1746" s="15" t="s">
        <v>55</v>
      </c>
      <c r="B1746" s="15" t="s">
        <v>3</v>
      </c>
      <c r="C1746" s="15" t="s">
        <v>250</v>
      </c>
      <c r="D1746" s="15" t="s">
        <v>249</v>
      </c>
      <c r="E1746" s="16">
        <v>1106805</v>
      </c>
      <c r="F1746" s="15" t="s">
        <v>5891</v>
      </c>
      <c r="G1746" s="15" t="s">
        <v>578</v>
      </c>
      <c r="H1746" s="15" t="s">
        <v>5892</v>
      </c>
      <c r="I1746" s="16">
        <v>36.611820000000002</v>
      </c>
      <c r="J1746" s="16">
        <v>44.52505</v>
      </c>
      <c r="K1746" s="15" t="s">
        <v>1364</v>
      </c>
    </row>
    <row r="1747" spans="1:11" ht="12" customHeight="1">
      <c r="A1747" s="15" t="s">
        <v>55</v>
      </c>
      <c r="B1747" s="15" t="s">
        <v>3</v>
      </c>
      <c r="C1747" s="15" t="s">
        <v>250</v>
      </c>
      <c r="D1747" s="15" t="s">
        <v>249</v>
      </c>
      <c r="E1747" s="16">
        <v>1107375</v>
      </c>
      <c r="F1747" s="15" t="s">
        <v>5893</v>
      </c>
      <c r="G1747" s="15" t="s">
        <v>249</v>
      </c>
      <c r="H1747" s="15" t="s">
        <v>5894</v>
      </c>
      <c r="I1747" s="16">
        <v>36.65</v>
      </c>
      <c r="J1747" s="16">
        <v>44.53</v>
      </c>
      <c r="K1747" s="15" t="s">
        <v>1364</v>
      </c>
    </row>
    <row r="1748" spans="1:11" ht="12" hidden="1" customHeight="1">
      <c r="A1748" s="15" t="s">
        <v>56</v>
      </c>
      <c r="B1748" s="15" t="s">
        <v>4</v>
      </c>
      <c r="C1748" s="15" t="s">
        <v>253</v>
      </c>
      <c r="D1748" s="15" t="s">
        <v>251</v>
      </c>
      <c r="E1748" s="16">
        <v>1208303</v>
      </c>
      <c r="F1748" s="15" t="s">
        <v>5895</v>
      </c>
      <c r="G1748" s="15" t="s">
        <v>5896</v>
      </c>
      <c r="H1748" s="15" t="s">
        <v>5897</v>
      </c>
      <c r="I1748" s="16">
        <v>32.476044000000002</v>
      </c>
      <c r="J1748" s="16">
        <v>43.728552999999998</v>
      </c>
      <c r="K1748" s="15" t="s">
        <v>1364</v>
      </c>
    </row>
    <row r="1749" spans="1:11" ht="12" hidden="1" customHeight="1">
      <c r="A1749" s="15" t="s">
        <v>56</v>
      </c>
      <c r="B1749" s="15" t="s">
        <v>4</v>
      </c>
      <c r="C1749" s="15" t="s">
        <v>253</v>
      </c>
      <c r="D1749" s="15" t="s">
        <v>251</v>
      </c>
      <c r="E1749" s="16">
        <v>1208170</v>
      </c>
      <c r="F1749" s="15" t="s">
        <v>5898</v>
      </c>
      <c r="G1749" s="15" t="s">
        <v>5899</v>
      </c>
      <c r="H1749" s="15" t="s">
        <v>5900</v>
      </c>
      <c r="I1749" s="16">
        <v>32.602222220000002</v>
      </c>
      <c r="J1749" s="16">
        <v>43.53</v>
      </c>
      <c r="K1749" s="15" t="s">
        <v>1364</v>
      </c>
    </row>
    <row r="1750" spans="1:11" ht="12" hidden="1" customHeight="1">
      <c r="A1750" s="15" t="s">
        <v>56</v>
      </c>
      <c r="B1750" s="15" t="s">
        <v>4</v>
      </c>
      <c r="C1750" s="15" t="s">
        <v>253</v>
      </c>
      <c r="D1750" s="15" t="s">
        <v>251</v>
      </c>
      <c r="E1750" s="16">
        <v>1207872</v>
      </c>
      <c r="F1750" s="15" t="s">
        <v>5901</v>
      </c>
      <c r="G1750" s="15" t="s">
        <v>5902</v>
      </c>
      <c r="H1750" s="15" t="s">
        <v>5903</v>
      </c>
      <c r="I1750" s="16">
        <v>32.581389000000001</v>
      </c>
      <c r="J1750" s="16">
        <v>43.480277999999998</v>
      </c>
      <c r="K1750" s="15" t="s">
        <v>1364</v>
      </c>
    </row>
    <row r="1751" spans="1:11" ht="12" hidden="1" customHeight="1">
      <c r="A1751" s="15" t="s">
        <v>56</v>
      </c>
      <c r="B1751" s="15" t="s">
        <v>4</v>
      </c>
      <c r="C1751" s="15" t="s">
        <v>253</v>
      </c>
      <c r="D1751" s="15" t="s">
        <v>251</v>
      </c>
      <c r="E1751" s="16">
        <v>1207898</v>
      </c>
      <c r="F1751" s="15" t="s">
        <v>5904</v>
      </c>
      <c r="G1751" s="15" t="s">
        <v>5905</v>
      </c>
      <c r="H1751" s="15" t="s">
        <v>5906</v>
      </c>
      <c r="I1751" s="16">
        <v>32.588889000000002</v>
      </c>
      <c r="J1751" s="16">
        <v>43.483888999999998</v>
      </c>
      <c r="K1751" s="15" t="s">
        <v>1364</v>
      </c>
    </row>
    <row r="1752" spans="1:11" ht="12" hidden="1" customHeight="1">
      <c r="A1752" s="15" t="s">
        <v>56</v>
      </c>
      <c r="B1752" s="15" t="s">
        <v>4</v>
      </c>
      <c r="C1752" s="15" t="s">
        <v>253</v>
      </c>
      <c r="D1752" s="15" t="s">
        <v>251</v>
      </c>
      <c r="E1752" s="16">
        <v>1208307</v>
      </c>
      <c r="F1752" s="15" t="s">
        <v>5907</v>
      </c>
      <c r="G1752" s="15" t="s">
        <v>5908</v>
      </c>
      <c r="H1752" s="15" t="s">
        <v>2651</v>
      </c>
      <c r="I1752" s="16">
        <v>32.566032</v>
      </c>
      <c r="J1752" s="16">
        <v>43.490431999999998</v>
      </c>
      <c r="K1752" s="15" t="s">
        <v>1364</v>
      </c>
    </row>
    <row r="1753" spans="1:11" ht="12" hidden="1" customHeight="1">
      <c r="A1753" s="15" t="s">
        <v>56</v>
      </c>
      <c r="B1753" s="15" t="s">
        <v>4</v>
      </c>
      <c r="C1753" s="15" t="s">
        <v>253</v>
      </c>
      <c r="D1753" s="15" t="s">
        <v>251</v>
      </c>
      <c r="E1753" s="16">
        <v>1208308</v>
      </c>
      <c r="F1753" s="15" t="s">
        <v>5909</v>
      </c>
      <c r="G1753" s="15" t="s">
        <v>5910</v>
      </c>
      <c r="H1753" s="15" t="s">
        <v>5645</v>
      </c>
      <c r="I1753" s="16">
        <v>32.576061000000003</v>
      </c>
      <c r="J1753" s="16">
        <v>43.477358000000002</v>
      </c>
      <c r="K1753" s="15" t="s">
        <v>1364</v>
      </c>
    </row>
    <row r="1754" spans="1:11" ht="12" hidden="1" customHeight="1">
      <c r="A1754" s="15" t="s">
        <v>56</v>
      </c>
      <c r="B1754" s="15" t="s">
        <v>4</v>
      </c>
      <c r="C1754" s="15" t="s">
        <v>256</v>
      </c>
      <c r="D1754" s="15" t="s">
        <v>2515</v>
      </c>
      <c r="E1754" s="16">
        <v>1208316</v>
      </c>
      <c r="F1754" s="15" t="s">
        <v>1094</v>
      </c>
      <c r="G1754" s="15" t="s">
        <v>539</v>
      </c>
      <c r="H1754" s="15" t="s">
        <v>5911</v>
      </c>
      <c r="I1754" s="16">
        <v>32.547041</v>
      </c>
      <c r="J1754" s="16">
        <v>44.219878999999999</v>
      </c>
      <c r="K1754" s="15" t="s">
        <v>1364</v>
      </c>
    </row>
    <row r="1755" spans="1:11" ht="12" hidden="1" customHeight="1">
      <c r="A1755" s="15" t="s">
        <v>56</v>
      </c>
      <c r="B1755" s="15" t="s">
        <v>4</v>
      </c>
      <c r="C1755" s="15" t="s">
        <v>256</v>
      </c>
      <c r="D1755" s="15" t="s">
        <v>2515</v>
      </c>
      <c r="E1755" s="16">
        <v>1207576</v>
      </c>
      <c r="F1755" s="15" t="s">
        <v>1095</v>
      </c>
      <c r="G1755" s="15" t="s">
        <v>588</v>
      </c>
      <c r="H1755" s="15" t="s">
        <v>5912</v>
      </c>
      <c r="I1755" s="16">
        <v>32.405844000000002</v>
      </c>
      <c r="J1755" s="16">
        <v>44.184125000000002</v>
      </c>
      <c r="K1755" s="15" t="s">
        <v>1364</v>
      </c>
    </row>
    <row r="1756" spans="1:11" ht="12" hidden="1" customHeight="1">
      <c r="A1756" s="15" t="s">
        <v>56</v>
      </c>
      <c r="B1756" s="15" t="s">
        <v>4</v>
      </c>
      <c r="C1756" s="15" t="s">
        <v>256</v>
      </c>
      <c r="D1756" s="15" t="s">
        <v>2515</v>
      </c>
      <c r="E1756" s="16">
        <v>1208306</v>
      </c>
      <c r="F1756" s="15" t="s">
        <v>5913</v>
      </c>
      <c r="G1756" s="15" t="s">
        <v>5914</v>
      </c>
      <c r="H1756" s="15" t="s">
        <v>5915</v>
      </c>
      <c r="I1756" s="16">
        <v>32.536838430000003</v>
      </c>
      <c r="J1756" s="16">
        <v>44.178447239999997</v>
      </c>
      <c r="K1756" s="15" t="s">
        <v>1364</v>
      </c>
    </row>
    <row r="1757" spans="1:11" ht="12" hidden="1" customHeight="1">
      <c r="A1757" s="15" t="s">
        <v>56</v>
      </c>
      <c r="B1757" s="15" t="s">
        <v>4</v>
      </c>
      <c r="C1757" s="15" t="s">
        <v>256</v>
      </c>
      <c r="D1757" s="15" t="s">
        <v>2515</v>
      </c>
      <c r="E1757" s="16">
        <v>1208235</v>
      </c>
      <c r="F1757" s="15" t="s">
        <v>5916</v>
      </c>
      <c r="G1757" s="15" t="s">
        <v>5917</v>
      </c>
      <c r="H1757" s="15" t="s">
        <v>5918</v>
      </c>
      <c r="I1757" s="16">
        <v>32.493845</v>
      </c>
      <c r="J1757" s="16">
        <v>44.197398</v>
      </c>
      <c r="K1757" s="15" t="s">
        <v>1364</v>
      </c>
    </row>
    <row r="1758" spans="1:11" ht="12" hidden="1" customHeight="1">
      <c r="A1758" s="15" t="s">
        <v>56</v>
      </c>
      <c r="B1758" s="15" t="s">
        <v>4</v>
      </c>
      <c r="C1758" s="15" t="s">
        <v>256</v>
      </c>
      <c r="D1758" s="15" t="s">
        <v>2515</v>
      </c>
      <c r="E1758" s="16">
        <v>1207618</v>
      </c>
      <c r="F1758" s="15" t="s">
        <v>5919</v>
      </c>
      <c r="G1758" s="15" t="s">
        <v>5920</v>
      </c>
      <c r="H1758" s="15" t="s">
        <v>5921</v>
      </c>
      <c r="I1758" s="16">
        <v>32.541111000000001</v>
      </c>
      <c r="J1758" s="16">
        <v>44.226111000000003</v>
      </c>
      <c r="K1758" s="15" t="s">
        <v>1364</v>
      </c>
    </row>
    <row r="1759" spans="1:11" ht="12" hidden="1" customHeight="1">
      <c r="A1759" s="15" t="s">
        <v>56</v>
      </c>
      <c r="B1759" s="15" t="s">
        <v>4</v>
      </c>
      <c r="C1759" s="15" t="s">
        <v>258</v>
      </c>
      <c r="D1759" s="15" t="s">
        <v>4</v>
      </c>
      <c r="E1759" s="16">
        <v>1208246</v>
      </c>
      <c r="F1759" s="15" t="s">
        <v>5922</v>
      </c>
      <c r="G1759" s="15" t="s">
        <v>5923</v>
      </c>
      <c r="H1759" s="15" t="s">
        <v>5924</v>
      </c>
      <c r="I1759" s="16">
        <v>32.620119000000003</v>
      </c>
      <c r="J1759" s="16">
        <v>43.973540999999997</v>
      </c>
      <c r="K1759" s="15" t="s">
        <v>1364</v>
      </c>
    </row>
    <row r="1760" spans="1:11" ht="12" hidden="1" customHeight="1">
      <c r="A1760" s="15" t="s">
        <v>56</v>
      </c>
      <c r="B1760" s="15" t="s">
        <v>4</v>
      </c>
      <c r="C1760" s="15" t="s">
        <v>258</v>
      </c>
      <c r="D1760" s="15" t="s">
        <v>4</v>
      </c>
      <c r="E1760" s="16">
        <v>1208311</v>
      </c>
      <c r="F1760" s="15" t="s">
        <v>5925</v>
      </c>
      <c r="G1760" s="15" t="s">
        <v>5926</v>
      </c>
      <c r="H1760" s="15" t="s">
        <v>5927</v>
      </c>
      <c r="I1760" s="16">
        <v>32.58661</v>
      </c>
      <c r="J1760" s="16">
        <v>44.015295000000002</v>
      </c>
      <c r="K1760" s="15" t="s">
        <v>1364</v>
      </c>
    </row>
    <row r="1761" spans="1:11" ht="12" hidden="1" customHeight="1">
      <c r="A1761" s="15" t="s">
        <v>56</v>
      </c>
      <c r="B1761" s="15" t="s">
        <v>4</v>
      </c>
      <c r="C1761" s="15" t="s">
        <v>258</v>
      </c>
      <c r="D1761" s="15" t="s">
        <v>4</v>
      </c>
      <c r="E1761" s="16">
        <v>1208281</v>
      </c>
      <c r="F1761" s="15" t="s">
        <v>1096</v>
      </c>
      <c r="G1761" s="15" t="s">
        <v>589</v>
      </c>
      <c r="H1761" s="15" t="s">
        <v>5928</v>
      </c>
      <c r="I1761" s="16">
        <v>32.651744999999998</v>
      </c>
      <c r="J1761" s="16">
        <v>44.040681999999997</v>
      </c>
      <c r="K1761" s="15" t="s">
        <v>1364</v>
      </c>
    </row>
    <row r="1762" spans="1:11" ht="12" hidden="1" customHeight="1">
      <c r="A1762" s="15" t="s">
        <v>56</v>
      </c>
      <c r="B1762" s="15" t="s">
        <v>4</v>
      </c>
      <c r="C1762" s="15" t="s">
        <v>258</v>
      </c>
      <c r="D1762" s="15" t="s">
        <v>4</v>
      </c>
      <c r="E1762" s="16">
        <v>1207542</v>
      </c>
      <c r="F1762" s="15" t="s">
        <v>5929</v>
      </c>
      <c r="G1762" s="15" t="s">
        <v>5930</v>
      </c>
      <c r="H1762" s="15" t="s">
        <v>5931</v>
      </c>
      <c r="I1762" s="16">
        <v>32.621557000000003</v>
      </c>
      <c r="J1762" s="16">
        <v>43.997970000000002</v>
      </c>
      <c r="K1762" s="15" t="s">
        <v>1364</v>
      </c>
    </row>
    <row r="1763" spans="1:11" ht="12" hidden="1" customHeight="1">
      <c r="A1763" s="15" t="s">
        <v>56</v>
      </c>
      <c r="B1763" s="15" t="s">
        <v>4</v>
      </c>
      <c r="C1763" s="15" t="s">
        <v>258</v>
      </c>
      <c r="D1763" s="15" t="s">
        <v>4</v>
      </c>
      <c r="E1763" s="16">
        <v>1208264</v>
      </c>
      <c r="F1763" s="15" t="s">
        <v>5932</v>
      </c>
      <c r="G1763" s="15" t="s">
        <v>5933</v>
      </c>
      <c r="H1763" s="15" t="s">
        <v>5934</v>
      </c>
      <c r="I1763" s="16">
        <v>32.619106000000002</v>
      </c>
      <c r="J1763" s="16">
        <v>44.023890000000002</v>
      </c>
      <c r="K1763" s="15" t="s">
        <v>1364</v>
      </c>
    </row>
    <row r="1764" spans="1:11" ht="12" hidden="1" customHeight="1">
      <c r="A1764" s="15" t="s">
        <v>56</v>
      </c>
      <c r="B1764" s="15" t="s">
        <v>4</v>
      </c>
      <c r="C1764" s="15" t="s">
        <v>258</v>
      </c>
      <c r="D1764" s="15" t="s">
        <v>4</v>
      </c>
      <c r="E1764" s="16">
        <v>1208314</v>
      </c>
      <c r="F1764" s="15" t="s">
        <v>1097</v>
      </c>
      <c r="G1764" s="15" t="s">
        <v>591</v>
      </c>
      <c r="H1764" s="15" t="s">
        <v>5935</v>
      </c>
      <c r="I1764" s="16">
        <v>32.594499999999996</v>
      </c>
      <c r="J1764" s="16">
        <v>44.0212</v>
      </c>
      <c r="K1764" s="15" t="s">
        <v>1364</v>
      </c>
    </row>
    <row r="1765" spans="1:11" ht="12" hidden="1" customHeight="1">
      <c r="A1765" s="15" t="s">
        <v>56</v>
      </c>
      <c r="B1765" s="15" t="s">
        <v>4</v>
      </c>
      <c r="C1765" s="15" t="s">
        <v>258</v>
      </c>
      <c r="D1765" s="15" t="s">
        <v>4</v>
      </c>
      <c r="E1765" s="16">
        <v>1208274</v>
      </c>
      <c r="F1765" s="15" t="s">
        <v>5936</v>
      </c>
      <c r="G1765" s="15" t="s">
        <v>5937</v>
      </c>
      <c r="H1765" s="15" t="s">
        <v>5938</v>
      </c>
      <c r="I1765" s="16">
        <v>32.721131999999997</v>
      </c>
      <c r="J1765" s="16">
        <v>44.107805999999997</v>
      </c>
      <c r="K1765" s="15" t="s">
        <v>1364</v>
      </c>
    </row>
    <row r="1766" spans="1:11" ht="12" hidden="1" customHeight="1">
      <c r="A1766" s="15" t="s">
        <v>56</v>
      </c>
      <c r="B1766" s="15" t="s">
        <v>4</v>
      </c>
      <c r="C1766" s="15" t="s">
        <v>258</v>
      </c>
      <c r="D1766" s="15" t="s">
        <v>4</v>
      </c>
      <c r="E1766" s="16">
        <v>1208304</v>
      </c>
      <c r="F1766" s="15" t="s">
        <v>5939</v>
      </c>
      <c r="G1766" s="15" t="s">
        <v>5940</v>
      </c>
      <c r="H1766" s="15" t="s">
        <v>5941</v>
      </c>
      <c r="I1766" s="16">
        <v>32.503375439999999</v>
      </c>
      <c r="J1766" s="16">
        <v>43.887175560000003</v>
      </c>
      <c r="K1766" s="15" t="s">
        <v>1364</v>
      </c>
    </row>
    <row r="1767" spans="1:11" ht="12" hidden="1" customHeight="1">
      <c r="A1767" s="15" t="s">
        <v>56</v>
      </c>
      <c r="B1767" s="15" t="s">
        <v>4</v>
      </c>
      <c r="C1767" s="15" t="s">
        <v>258</v>
      </c>
      <c r="D1767" s="15" t="s">
        <v>4</v>
      </c>
      <c r="E1767" s="16">
        <v>1208166</v>
      </c>
      <c r="F1767" s="15" t="s">
        <v>1098</v>
      </c>
      <c r="G1767" s="15" t="s">
        <v>592</v>
      </c>
      <c r="H1767" s="15" t="s">
        <v>5942</v>
      </c>
      <c r="I1767" s="16">
        <v>32.613333330000003</v>
      </c>
      <c r="J1767" s="16">
        <v>44.021944439999999</v>
      </c>
      <c r="K1767" s="15" t="s">
        <v>1364</v>
      </c>
    </row>
    <row r="1768" spans="1:11" ht="12" hidden="1" customHeight="1">
      <c r="A1768" s="15" t="s">
        <v>56</v>
      </c>
      <c r="B1768" s="15" t="s">
        <v>4</v>
      </c>
      <c r="C1768" s="15" t="s">
        <v>258</v>
      </c>
      <c r="D1768" s="15" t="s">
        <v>4</v>
      </c>
      <c r="E1768" s="16">
        <v>1207930</v>
      </c>
      <c r="F1768" s="15" t="s">
        <v>5943</v>
      </c>
      <c r="G1768" s="15" t="s">
        <v>5944</v>
      </c>
      <c r="H1768" s="15" t="s">
        <v>5945</v>
      </c>
      <c r="I1768" s="16">
        <v>32.605556</v>
      </c>
      <c r="J1768" s="16">
        <v>44.028888999999999</v>
      </c>
      <c r="K1768" s="15" t="s">
        <v>1364</v>
      </c>
    </row>
    <row r="1769" spans="1:11" ht="12" hidden="1" customHeight="1">
      <c r="A1769" s="15" t="s">
        <v>56</v>
      </c>
      <c r="B1769" s="15" t="s">
        <v>4</v>
      </c>
      <c r="C1769" s="15" t="s">
        <v>258</v>
      </c>
      <c r="D1769" s="15" t="s">
        <v>4</v>
      </c>
      <c r="E1769" s="16">
        <v>1208144</v>
      </c>
      <c r="F1769" s="15" t="s">
        <v>5946</v>
      </c>
      <c r="G1769" s="15" t="s">
        <v>5947</v>
      </c>
      <c r="H1769" s="15" t="s">
        <v>5948</v>
      </c>
      <c r="I1769" s="16">
        <v>32.623055559999997</v>
      </c>
      <c r="J1769" s="16">
        <v>44.02638889</v>
      </c>
      <c r="K1769" s="15" t="s">
        <v>1364</v>
      </c>
    </row>
    <row r="1770" spans="1:11" ht="12" hidden="1" customHeight="1">
      <c r="A1770" s="15" t="s">
        <v>56</v>
      </c>
      <c r="B1770" s="15" t="s">
        <v>4</v>
      </c>
      <c r="C1770" s="15" t="s">
        <v>258</v>
      </c>
      <c r="D1770" s="15" t="s">
        <v>4</v>
      </c>
      <c r="E1770" s="16">
        <v>1208198</v>
      </c>
      <c r="F1770" s="15" t="s">
        <v>5949</v>
      </c>
      <c r="G1770" s="15" t="s">
        <v>5950</v>
      </c>
      <c r="H1770" s="15" t="s">
        <v>5951</v>
      </c>
      <c r="I1770" s="16">
        <v>32.600802000000002</v>
      </c>
      <c r="J1770" s="16">
        <v>44.042189999999998</v>
      </c>
      <c r="K1770" s="15" t="s">
        <v>1364</v>
      </c>
    </row>
    <row r="1771" spans="1:11" ht="12" hidden="1" customHeight="1">
      <c r="A1771" s="15" t="s">
        <v>56</v>
      </c>
      <c r="B1771" s="15" t="s">
        <v>4</v>
      </c>
      <c r="C1771" s="15" t="s">
        <v>258</v>
      </c>
      <c r="D1771" s="15" t="s">
        <v>4</v>
      </c>
      <c r="E1771" s="16">
        <v>1207583</v>
      </c>
      <c r="F1771" s="15" t="s">
        <v>5952</v>
      </c>
      <c r="G1771" s="15" t="s">
        <v>5953</v>
      </c>
      <c r="H1771" s="15" t="s">
        <v>5954</v>
      </c>
      <c r="I1771" s="16">
        <v>32.68</v>
      </c>
      <c r="J1771" s="16">
        <v>44.01</v>
      </c>
      <c r="K1771" s="15" t="s">
        <v>1364</v>
      </c>
    </row>
    <row r="1772" spans="1:11" ht="12" hidden="1" customHeight="1">
      <c r="A1772" s="15" t="s">
        <v>56</v>
      </c>
      <c r="B1772" s="15" t="s">
        <v>4</v>
      </c>
      <c r="C1772" s="15" t="s">
        <v>258</v>
      </c>
      <c r="D1772" s="15" t="s">
        <v>4</v>
      </c>
      <c r="E1772" s="16">
        <v>1207917</v>
      </c>
      <c r="F1772" s="15" t="s">
        <v>5955</v>
      </c>
      <c r="G1772" s="15" t="s">
        <v>5956</v>
      </c>
      <c r="H1772" s="15" t="s">
        <v>5957</v>
      </c>
      <c r="I1772" s="16">
        <v>32.598056</v>
      </c>
      <c r="J1772" s="16">
        <v>44.056111000000001</v>
      </c>
      <c r="K1772" s="15" t="s">
        <v>1364</v>
      </c>
    </row>
    <row r="1773" spans="1:11" ht="12" hidden="1" customHeight="1">
      <c r="A1773" s="15" t="s">
        <v>56</v>
      </c>
      <c r="B1773" s="15" t="s">
        <v>4</v>
      </c>
      <c r="C1773" s="15" t="s">
        <v>258</v>
      </c>
      <c r="D1773" s="15" t="s">
        <v>4</v>
      </c>
      <c r="E1773" s="16">
        <v>1208032</v>
      </c>
      <c r="F1773" s="15" t="s">
        <v>5958</v>
      </c>
      <c r="G1773" s="15" t="s">
        <v>5959</v>
      </c>
      <c r="H1773" s="15" t="s">
        <v>5960</v>
      </c>
      <c r="I1773" s="16">
        <v>32.662018000000003</v>
      </c>
      <c r="J1773" s="16">
        <v>43.988309000000001</v>
      </c>
      <c r="K1773" s="15" t="s">
        <v>1364</v>
      </c>
    </row>
    <row r="1774" spans="1:11" ht="12" hidden="1" customHeight="1">
      <c r="A1774" s="15" t="s">
        <v>56</v>
      </c>
      <c r="B1774" s="15" t="s">
        <v>4</v>
      </c>
      <c r="C1774" s="15" t="s">
        <v>258</v>
      </c>
      <c r="D1774" s="15" t="s">
        <v>4</v>
      </c>
      <c r="E1774" s="16">
        <v>1208195</v>
      </c>
      <c r="F1774" s="15" t="s">
        <v>5961</v>
      </c>
      <c r="G1774" s="15" t="s">
        <v>5962</v>
      </c>
      <c r="H1774" s="15" t="s">
        <v>5963</v>
      </c>
      <c r="I1774" s="16">
        <v>32.503375439999999</v>
      </c>
      <c r="J1774" s="16">
        <v>43.887175560000003</v>
      </c>
      <c r="K1774" s="15" t="s">
        <v>1364</v>
      </c>
    </row>
    <row r="1775" spans="1:11" ht="12" hidden="1" customHeight="1">
      <c r="A1775" s="15" t="s">
        <v>56</v>
      </c>
      <c r="B1775" s="15" t="s">
        <v>4</v>
      </c>
      <c r="C1775" s="15" t="s">
        <v>258</v>
      </c>
      <c r="D1775" s="15" t="s">
        <v>4</v>
      </c>
      <c r="E1775" s="16">
        <v>1208192</v>
      </c>
      <c r="F1775" s="15" t="s">
        <v>5964</v>
      </c>
      <c r="G1775" s="15" t="s">
        <v>5965</v>
      </c>
      <c r="H1775" s="15" t="s">
        <v>5966</v>
      </c>
      <c r="I1775" s="16">
        <v>32.383699999999997</v>
      </c>
      <c r="J1775" s="16">
        <v>43.572699999999998</v>
      </c>
      <c r="K1775" s="15" t="s">
        <v>1364</v>
      </c>
    </row>
    <row r="1776" spans="1:11" ht="12" hidden="1" customHeight="1">
      <c r="A1776" s="15" t="s">
        <v>56</v>
      </c>
      <c r="B1776" s="15" t="s">
        <v>4</v>
      </c>
      <c r="C1776" s="15" t="s">
        <v>258</v>
      </c>
      <c r="D1776" s="15" t="s">
        <v>4</v>
      </c>
      <c r="E1776" s="16">
        <v>1207880</v>
      </c>
      <c r="F1776" s="15" t="s">
        <v>5967</v>
      </c>
      <c r="G1776" s="15" t="s">
        <v>5968</v>
      </c>
      <c r="H1776" s="15" t="s">
        <v>5969</v>
      </c>
      <c r="I1776" s="16">
        <v>32.584443999999998</v>
      </c>
      <c r="J1776" s="16">
        <v>44.101111000000003</v>
      </c>
      <c r="K1776" s="15" t="s">
        <v>1364</v>
      </c>
    </row>
    <row r="1777" spans="1:11" ht="12" hidden="1" customHeight="1">
      <c r="A1777" s="15" t="s">
        <v>56</v>
      </c>
      <c r="B1777" s="15" t="s">
        <v>4</v>
      </c>
      <c r="C1777" s="15" t="s">
        <v>258</v>
      </c>
      <c r="D1777" s="15" t="s">
        <v>4</v>
      </c>
      <c r="E1777" s="16">
        <v>1207594</v>
      </c>
      <c r="F1777" s="15" t="s">
        <v>5970</v>
      </c>
      <c r="G1777" s="15" t="s">
        <v>5971</v>
      </c>
      <c r="H1777" s="15" t="s">
        <v>4116</v>
      </c>
      <c r="I1777" s="16">
        <v>32.340000000000003</v>
      </c>
      <c r="J1777" s="16">
        <v>44.02</v>
      </c>
      <c r="K1777" s="15" t="s">
        <v>1364</v>
      </c>
    </row>
    <row r="1778" spans="1:11" ht="12" hidden="1" customHeight="1">
      <c r="A1778" s="15" t="s">
        <v>56</v>
      </c>
      <c r="B1778" s="15" t="s">
        <v>4</v>
      </c>
      <c r="C1778" s="15" t="s">
        <v>258</v>
      </c>
      <c r="D1778" s="15" t="s">
        <v>4</v>
      </c>
      <c r="E1778" s="16">
        <v>1207929</v>
      </c>
      <c r="F1778" s="15" t="s">
        <v>1099</v>
      </c>
      <c r="G1778" s="15" t="s">
        <v>594</v>
      </c>
      <c r="H1778" s="15" t="s">
        <v>5972</v>
      </c>
      <c r="I1778" s="16">
        <v>32.605277999999998</v>
      </c>
      <c r="J1778" s="16">
        <v>44.088889000000002</v>
      </c>
      <c r="K1778" s="15" t="s">
        <v>1364</v>
      </c>
    </row>
    <row r="1779" spans="1:11" ht="12" hidden="1" customHeight="1">
      <c r="A1779" s="15" t="s">
        <v>56</v>
      </c>
      <c r="B1779" s="15" t="s">
        <v>4</v>
      </c>
      <c r="C1779" s="15" t="s">
        <v>258</v>
      </c>
      <c r="D1779" s="15" t="s">
        <v>4</v>
      </c>
      <c r="E1779" s="16">
        <v>1208244</v>
      </c>
      <c r="F1779" s="15" t="s">
        <v>5973</v>
      </c>
      <c r="G1779" s="15" t="s">
        <v>5974</v>
      </c>
      <c r="H1779" s="15" t="s">
        <v>5975</v>
      </c>
      <c r="I1779" s="16">
        <v>32.627882</v>
      </c>
      <c r="J1779" s="16">
        <v>43.976565999999998</v>
      </c>
      <c r="K1779" s="15" t="s">
        <v>1364</v>
      </c>
    </row>
    <row r="1780" spans="1:11" ht="12" hidden="1" customHeight="1">
      <c r="A1780" s="15" t="s">
        <v>56</v>
      </c>
      <c r="B1780" s="15" t="s">
        <v>4</v>
      </c>
      <c r="C1780" s="15" t="s">
        <v>258</v>
      </c>
      <c r="D1780" s="15" t="s">
        <v>4</v>
      </c>
      <c r="E1780" s="16">
        <v>1208297</v>
      </c>
      <c r="F1780" s="15" t="s">
        <v>5976</v>
      </c>
      <c r="G1780" s="15" t="s">
        <v>5977</v>
      </c>
      <c r="H1780" s="15" t="s">
        <v>5978</v>
      </c>
      <c r="I1780" s="16">
        <v>32.582949999999997</v>
      </c>
      <c r="J1780" s="16">
        <v>44.002727999999998</v>
      </c>
      <c r="K1780" s="15" t="s">
        <v>1364</v>
      </c>
    </row>
    <row r="1781" spans="1:11" ht="12" hidden="1" customHeight="1">
      <c r="A1781" s="15" t="s">
        <v>56</v>
      </c>
      <c r="B1781" s="15" t="s">
        <v>4</v>
      </c>
      <c r="C1781" s="15" t="s">
        <v>258</v>
      </c>
      <c r="D1781" s="15" t="s">
        <v>4</v>
      </c>
      <c r="E1781" s="16">
        <v>1208258</v>
      </c>
      <c r="F1781" s="15" t="s">
        <v>5979</v>
      </c>
      <c r="G1781" s="15" t="s">
        <v>5980</v>
      </c>
      <c r="H1781" s="15" t="s">
        <v>5981</v>
      </c>
      <c r="I1781" s="16">
        <v>32.561501</v>
      </c>
      <c r="J1781" s="16">
        <v>44.017662000000001</v>
      </c>
      <c r="K1781" s="15" t="s">
        <v>1364</v>
      </c>
    </row>
    <row r="1782" spans="1:11" ht="12" hidden="1" customHeight="1">
      <c r="A1782" s="15" t="s">
        <v>56</v>
      </c>
      <c r="B1782" s="15" t="s">
        <v>4</v>
      </c>
      <c r="C1782" s="15" t="s">
        <v>258</v>
      </c>
      <c r="D1782" s="15" t="s">
        <v>4</v>
      </c>
      <c r="E1782" s="16">
        <v>1208206</v>
      </c>
      <c r="F1782" s="15" t="s">
        <v>1100</v>
      </c>
      <c r="G1782" s="15" t="s">
        <v>595</v>
      </c>
      <c r="H1782" s="15" t="s">
        <v>5982</v>
      </c>
      <c r="I1782" s="16">
        <v>32.503375439999999</v>
      </c>
      <c r="J1782" s="16">
        <v>43.887175560000003</v>
      </c>
      <c r="K1782" s="15" t="s">
        <v>1364</v>
      </c>
    </row>
    <row r="1783" spans="1:11" ht="12" hidden="1" customHeight="1">
      <c r="A1783" s="15" t="s">
        <v>56</v>
      </c>
      <c r="B1783" s="15" t="s">
        <v>4</v>
      </c>
      <c r="C1783" s="15" t="s">
        <v>258</v>
      </c>
      <c r="D1783" s="15" t="s">
        <v>4</v>
      </c>
      <c r="E1783" s="16">
        <v>1208210</v>
      </c>
      <c r="F1783" s="15" t="s">
        <v>5983</v>
      </c>
      <c r="G1783" s="15" t="s">
        <v>5984</v>
      </c>
      <c r="H1783" s="15" t="s">
        <v>5985</v>
      </c>
      <c r="I1783" s="16">
        <v>32.686205000000001</v>
      </c>
      <c r="J1783" s="16">
        <v>44.164648</v>
      </c>
      <c r="K1783" s="15" t="s">
        <v>1364</v>
      </c>
    </row>
    <row r="1784" spans="1:11" ht="12" hidden="1" customHeight="1">
      <c r="A1784" s="15" t="s">
        <v>56</v>
      </c>
      <c r="B1784" s="15" t="s">
        <v>4</v>
      </c>
      <c r="C1784" s="15" t="s">
        <v>258</v>
      </c>
      <c r="D1784" s="15" t="s">
        <v>4</v>
      </c>
      <c r="E1784" s="16">
        <v>1207980</v>
      </c>
      <c r="F1784" s="15" t="s">
        <v>5986</v>
      </c>
      <c r="G1784" s="15" t="s">
        <v>5987</v>
      </c>
      <c r="H1784" s="15" t="s">
        <v>5988</v>
      </c>
      <c r="I1784" s="16">
        <v>32.632778000000002</v>
      </c>
      <c r="J1784" s="16">
        <v>44.482909999999997</v>
      </c>
      <c r="K1784" s="15" t="s">
        <v>1364</v>
      </c>
    </row>
    <row r="1785" spans="1:11" ht="12" hidden="1" customHeight="1">
      <c r="A1785" s="15" t="s">
        <v>56</v>
      </c>
      <c r="B1785" s="15" t="s">
        <v>4</v>
      </c>
      <c r="C1785" s="15" t="s">
        <v>258</v>
      </c>
      <c r="D1785" s="15" t="s">
        <v>4</v>
      </c>
      <c r="E1785" s="16">
        <v>1207984</v>
      </c>
      <c r="F1785" s="15" t="s">
        <v>5989</v>
      </c>
      <c r="G1785" s="15" t="s">
        <v>5990</v>
      </c>
      <c r="H1785" s="15" t="s">
        <v>5991</v>
      </c>
      <c r="I1785" s="16">
        <v>32.635556000000001</v>
      </c>
      <c r="J1785" s="16">
        <v>43.984444000000003</v>
      </c>
      <c r="K1785" s="15" t="s">
        <v>1364</v>
      </c>
    </row>
    <row r="1786" spans="1:11" ht="12" hidden="1" customHeight="1">
      <c r="A1786" s="15" t="s">
        <v>56</v>
      </c>
      <c r="B1786" s="15" t="s">
        <v>4</v>
      </c>
      <c r="C1786" s="15" t="s">
        <v>258</v>
      </c>
      <c r="D1786" s="15" t="s">
        <v>4</v>
      </c>
      <c r="E1786" s="16">
        <v>1207904</v>
      </c>
      <c r="F1786" s="15" t="s">
        <v>5992</v>
      </c>
      <c r="G1786" s="15" t="s">
        <v>5993</v>
      </c>
      <c r="H1786" s="15" t="s">
        <v>5994</v>
      </c>
      <c r="I1786" s="16">
        <v>32.591667000000001</v>
      </c>
      <c r="J1786" s="16">
        <v>44.021667000000001</v>
      </c>
      <c r="K1786" s="15" t="s">
        <v>1364</v>
      </c>
    </row>
    <row r="1787" spans="1:11" ht="12" hidden="1" customHeight="1">
      <c r="A1787" s="15" t="s">
        <v>56</v>
      </c>
      <c r="B1787" s="15" t="s">
        <v>4</v>
      </c>
      <c r="C1787" s="15" t="s">
        <v>258</v>
      </c>
      <c r="D1787" s="15" t="s">
        <v>4</v>
      </c>
      <c r="E1787" s="16">
        <v>1207901</v>
      </c>
      <c r="F1787" s="15" t="s">
        <v>5995</v>
      </c>
      <c r="G1787" s="15" t="s">
        <v>5996</v>
      </c>
      <c r="H1787" s="15" t="s">
        <v>5997</v>
      </c>
      <c r="I1787" s="16">
        <v>32.589722000000002</v>
      </c>
      <c r="J1787" s="16">
        <v>44.020277999999998</v>
      </c>
      <c r="K1787" s="15" t="s">
        <v>1364</v>
      </c>
    </row>
    <row r="1788" spans="1:11" ht="12" hidden="1" customHeight="1">
      <c r="A1788" s="15" t="s">
        <v>56</v>
      </c>
      <c r="B1788" s="15" t="s">
        <v>4</v>
      </c>
      <c r="C1788" s="15" t="s">
        <v>258</v>
      </c>
      <c r="D1788" s="15" t="s">
        <v>4</v>
      </c>
      <c r="E1788" s="16">
        <v>1207918</v>
      </c>
      <c r="F1788" s="15" t="s">
        <v>5998</v>
      </c>
      <c r="G1788" s="15" t="s">
        <v>5999</v>
      </c>
      <c r="H1788" s="15" t="s">
        <v>6000</v>
      </c>
      <c r="I1788" s="16">
        <v>32.600555999999997</v>
      </c>
      <c r="J1788" s="16">
        <v>44.024444000000003</v>
      </c>
      <c r="K1788" s="15" t="s">
        <v>1364</v>
      </c>
    </row>
    <row r="1789" spans="1:11" ht="12" hidden="1" customHeight="1">
      <c r="A1789" s="15" t="s">
        <v>56</v>
      </c>
      <c r="B1789" s="15" t="s">
        <v>4</v>
      </c>
      <c r="C1789" s="15" t="s">
        <v>258</v>
      </c>
      <c r="D1789" s="15" t="s">
        <v>4</v>
      </c>
      <c r="E1789" s="16">
        <v>1208310</v>
      </c>
      <c r="F1789" s="15" t="s">
        <v>6001</v>
      </c>
      <c r="G1789" s="15" t="s">
        <v>6002</v>
      </c>
      <c r="H1789" s="15" t="s">
        <v>3054</v>
      </c>
      <c r="I1789" s="16">
        <v>32.605319999999999</v>
      </c>
      <c r="J1789" s="16">
        <v>43.993116999999998</v>
      </c>
      <c r="K1789" s="15" t="s">
        <v>1364</v>
      </c>
    </row>
    <row r="1790" spans="1:11" ht="12" hidden="1" customHeight="1">
      <c r="A1790" s="15" t="s">
        <v>56</v>
      </c>
      <c r="B1790" s="15" t="s">
        <v>4</v>
      </c>
      <c r="C1790" s="15" t="s">
        <v>258</v>
      </c>
      <c r="D1790" s="15" t="s">
        <v>4</v>
      </c>
      <c r="E1790" s="16">
        <v>1207861</v>
      </c>
      <c r="F1790" s="15" t="s">
        <v>6003</v>
      </c>
      <c r="G1790" s="15" t="s">
        <v>6004</v>
      </c>
      <c r="H1790" s="15" t="s">
        <v>6005</v>
      </c>
      <c r="I1790" s="16">
        <v>32.577221999999999</v>
      </c>
      <c r="J1790" s="16">
        <v>44.006943999999997</v>
      </c>
      <c r="K1790" s="15" t="s">
        <v>1364</v>
      </c>
    </row>
    <row r="1791" spans="1:11" ht="12" hidden="1" customHeight="1">
      <c r="A1791" s="15" t="s">
        <v>56</v>
      </c>
      <c r="B1791" s="15" t="s">
        <v>4</v>
      </c>
      <c r="C1791" s="15" t="s">
        <v>258</v>
      </c>
      <c r="D1791" s="15" t="s">
        <v>4</v>
      </c>
      <c r="E1791" s="16">
        <v>1207921</v>
      </c>
      <c r="F1791" s="15" t="s">
        <v>6006</v>
      </c>
      <c r="G1791" s="15" t="s">
        <v>6007</v>
      </c>
      <c r="H1791" s="15" t="s">
        <v>6008</v>
      </c>
      <c r="I1791" s="16">
        <v>32.601388999999998</v>
      </c>
      <c r="J1791" s="16">
        <v>43.981943999999999</v>
      </c>
      <c r="K1791" s="15" t="s">
        <v>1364</v>
      </c>
    </row>
    <row r="1792" spans="1:11" ht="12" hidden="1" customHeight="1">
      <c r="A1792" s="15" t="s">
        <v>56</v>
      </c>
      <c r="B1792" s="15" t="s">
        <v>4</v>
      </c>
      <c r="C1792" s="15" t="s">
        <v>258</v>
      </c>
      <c r="D1792" s="15" t="s">
        <v>4</v>
      </c>
      <c r="E1792" s="16">
        <v>1207846</v>
      </c>
      <c r="F1792" s="15" t="s">
        <v>6009</v>
      </c>
      <c r="G1792" s="15" t="s">
        <v>6010</v>
      </c>
      <c r="H1792" s="15" t="s">
        <v>6011</v>
      </c>
      <c r="I1792" s="16">
        <v>32.567777999999997</v>
      </c>
      <c r="J1792" s="16">
        <v>44.015555999999997</v>
      </c>
      <c r="K1792" s="15" t="s">
        <v>1364</v>
      </c>
    </row>
    <row r="1793" spans="1:11" ht="12" hidden="1" customHeight="1">
      <c r="A1793" s="15" t="s">
        <v>56</v>
      </c>
      <c r="B1793" s="15" t="s">
        <v>4</v>
      </c>
      <c r="C1793" s="15" t="s">
        <v>258</v>
      </c>
      <c r="D1793" s="15" t="s">
        <v>4</v>
      </c>
      <c r="E1793" s="16">
        <v>1207934</v>
      </c>
      <c r="F1793" s="15" t="s">
        <v>6012</v>
      </c>
      <c r="G1793" s="15" t="s">
        <v>2690</v>
      </c>
      <c r="H1793" s="15" t="s">
        <v>1743</v>
      </c>
      <c r="I1793" s="16">
        <v>32.606943999999999</v>
      </c>
      <c r="J1793" s="16">
        <v>44.003889000000001</v>
      </c>
      <c r="K1793" s="15" t="s">
        <v>1364</v>
      </c>
    </row>
    <row r="1794" spans="1:11" ht="12" hidden="1" customHeight="1">
      <c r="A1794" s="15" t="s">
        <v>56</v>
      </c>
      <c r="B1794" s="15" t="s">
        <v>4</v>
      </c>
      <c r="C1794" s="15" t="s">
        <v>258</v>
      </c>
      <c r="D1794" s="15" t="s">
        <v>4</v>
      </c>
      <c r="E1794" s="16">
        <v>1207911</v>
      </c>
      <c r="F1794" s="15" t="s">
        <v>6013</v>
      </c>
      <c r="G1794" s="15" t="s">
        <v>4553</v>
      </c>
      <c r="H1794" s="15" t="s">
        <v>6014</v>
      </c>
      <c r="I1794" s="16">
        <v>32.594166999999999</v>
      </c>
      <c r="J1794" s="16">
        <v>44.009166999999998</v>
      </c>
      <c r="K1794" s="15" t="s">
        <v>1364</v>
      </c>
    </row>
    <row r="1795" spans="1:11" ht="12" hidden="1" customHeight="1">
      <c r="A1795" s="15" t="s">
        <v>56</v>
      </c>
      <c r="B1795" s="15" t="s">
        <v>4</v>
      </c>
      <c r="C1795" s="15" t="s">
        <v>258</v>
      </c>
      <c r="D1795" s="15" t="s">
        <v>4</v>
      </c>
      <c r="E1795" s="16">
        <v>1207847</v>
      </c>
      <c r="F1795" s="15" t="s">
        <v>1101</v>
      </c>
      <c r="G1795" s="15" t="s">
        <v>596</v>
      </c>
      <c r="H1795" s="15" t="s">
        <v>6015</v>
      </c>
      <c r="I1795" s="16">
        <v>32.568055999999999</v>
      </c>
      <c r="J1795" s="16">
        <v>44.027222000000002</v>
      </c>
      <c r="K1795" s="15" t="s">
        <v>1364</v>
      </c>
    </row>
    <row r="1796" spans="1:11" ht="12" hidden="1" customHeight="1">
      <c r="A1796" s="15" t="s">
        <v>56</v>
      </c>
      <c r="B1796" s="15" t="s">
        <v>4</v>
      </c>
      <c r="C1796" s="15" t="s">
        <v>258</v>
      </c>
      <c r="D1796" s="15" t="s">
        <v>4</v>
      </c>
      <c r="E1796" s="16">
        <v>1207549</v>
      </c>
      <c r="F1796" s="15" t="s">
        <v>1102</v>
      </c>
      <c r="G1796" s="15" t="s">
        <v>4</v>
      </c>
      <c r="H1796" s="15" t="s">
        <v>6016</v>
      </c>
      <c r="I1796" s="16">
        <v>32.590000000000003</v>
      </c>
      <c r="J1796" s="16">
        <v>44.02</v>
      </c>
      <c r="K1796" s="15" t="s">
        <v>1364</v>
      </c>
    </row>
    <row r="1797" spans="1:11" ht="12" hidden="1" customHeight="1">
      <c r="A1797" s="15" t="s">
        <v>56</v>
      </c>
      <c r="B1797" s="15" t="s">
        <v>4</v>
      </c>
      <c r="C1797" s="15" t="s">
        <v>258</v>
      </c>
      <c r="D1797" s="15" t="s">
        <v>4</v>
      </c>
      <c r="E1797" s="16">
        <v>1207960</v>
      </c>
      <c r="F1797" s="15" t="s">
        <v>1103</v>
      </c>
      <c r="G1797" s="15" t="s">
        <v>597</v>
      </c>
      <c r="H1797" s="15" t="s">
        <v>6017</v>
      </c>
      <c r="I1797" s="16">
        <v>32.619999999999997</v>
      </c>
      <c r="J1797" s="16">
        <v>44.032499999999999</v>
      </c>
      <c r="K1797" s="15" t="s">
        <v>1364</v>
      </c>
    </row>
    <row r="1798" spans="1:11" ht="12" hidden="1" customHeight="1">
      <c r="A1798" s="15" t="s">
        <v>56</v>
      </c>
      <c r="B1798" s="15" t="s">
        <v>4</v>
      </c>
      <c r="C1798" s="15" t="s">
        <v>258</v>
      </c>
      <c r="D1798" s="15" t="s">
        <v>4</v>
      </c>
      <c r="E1798" s="16">
        <v>1207963</v>
      </c>
      <c r="F1798" s="15" t="s">
        <v>1104</v>
      </c>
      <c r="G1798" s="15" t="s">
        <v>598</v>
      </c>
      <c r="H1798" s="15" t="s">
        <v>6018</v>
      </c>
      <c r="I1798" s="16">
        <v>32.620832999999998</v>
      </c>
      <c r="J1798" s="16">
        <v>44.039166999999999</v>
      </c>
      <c r="K1798" s="15" t="s">
        <v>1364</v>
      </c>
    </row>
    <row r="1799" spans="1:11" ht="12" hidden="1" customHeight="1">
      <c r="A1799" s="15" t="s">
        <v>56</v>
      </c>
      <c r="B1799" s="15" t="s">
        <v>4</v>
      </c>
      <c r="C1799" s="15" t="s">
        <v>258</v>
      </c>
      <c r="D1799" s="15" t="s">
        <v>4</v>
      </c>
      <c r="E1799" s="16">
        <v>1208309</v>
      </c>
      <c r="F1799" s="15" t="s">
        <v>1105</v>
      </c>
      <c r="G1799" s="15" t="s">
        <v>599</v>
      </c>
      <c r="H1799" s="15" t="s">
        <v>6019</v>
      </c>
      <c r="I1799" s="16">
        <v>32.365726000000002</v>
      </c>
      <c r="J1799" s="16">
        <v>44.023021999999997</v>
      </c>
      <c r="K1799" s="15" t="s">
        <v>1364</v>
      </c>
    </row>
    <row r="1800" spans="1:11" ht="12" hidden="1" customHeight="1">
      <c r="A1800" s="15" t="s">
        <v>56</v>
      </c>
      <c r="B1800" s="15" t="s">
        <v>4</v>
      </c>
      <c r="C1800" s="15" t="s">
        <v>258</v>
      </c>
      <c r="D1800" s="15" t="s">
        <v>4</v>
      </c>
      <c r="E1800" s="16">
        <v>1208301</v>
      </c>
      <c r="F1800" s="15" t="s">
        <v>1106</v>
      </c>
      <c r="G1800" s="15" t="s">
        <v>601</v>
      </c>
      <c r="H1800" s="15" t="s">
        <v>6020</v>
      </c>
      <c r="I1800" s="16">
        <v>32.556328000000001</v>
      </c>
      <c r="J1800" s="16">
        <v>43.980122000000001</v>
      </c>
      <c r="K1800" s="15" t="s">
        <v>1364</v>
      </c>
    </row>
    <row r="1801" spans="1:11" ht="12" hidden="1" customHeight="1">
      <c r="A1801" s="15" t="s">
        <v>57</v>
      </c>
      <c r="B1801" s="15" t="s">
        <v>5</v>
      </c>
      <c r="C1801" s="15" t="s">
        <v>261</v>
      </c>
      <c r="D1801" s="15" t="s">
        <v>259</v>
      </c>
      <c r="E1801" s="16">
        <v>1307578</v>
      </c>
      <c r="F1801" s="15" t="s">
        <v>6021</v>
      </c>
      <c r="G1801" s="15" t="s">
        <v>6022</v>
      </c>
      <c r="H1801" s="15" t="s">
        <v>6023</v>
      </c>
      <c r="I1801" s="16">
        <v>35.75</v>
      </c>
      <c r="J1801" s="16">
        <v>44.137999999999998</v>
      </c>
      <c r="K1801" s="15" t="s">
        <v>1364</v>
      </c>
    </row>
    <row r="1802" spans="1:11" ht="12" hidden="1" customHeight="1">
      <c r="A1802" s="15" t="s">
        <v>57</v>
      </c>
      <c r="B1802" s="15" t="s">
        <v>5</v>
      </c>
      <c r="C1802" s="15" t="s">
        <v>261</v>
      </c>
      <c r="D1802" s="15" t="s">
        <v>259</v>
      </c>
      <c r="E1802" s="16">
        <v>1307656</v>
      </c>
      <c r="F1802" s="15" t="s">
        <v>6024</v>
      </c>
      <c r="G1802" s="15" t="s">
        <v>6025</v>
      </c>
      <c r="H1802" s="15" t="s">
        <v>6026</v>
      </c>
      <c r="I1802" s="16">
        <v>35.630000000000003</v>
      </c>
      <c r="J1802" s="16">
        <v>44.01</v>
      </c>
      <c r="K1802" s="15" t="s">
        <v>1364</v>
      </c>
    </row>
    <row r="1803" spans="1:11" ht="12" hidden="1" customHeight="1">
      <c r="A1803" s="15" t="s">
        <v>57</v>
      </c>
      <c r="B1803" s="15" t="s">
        <v>5</v>
      </c>
      <c r="C1803" s="15" t="s">
        <v>261</v>
      </c>
      <c r="D1803" s="15" t="s">
        <v>259</v>
      </c>
      <c r="E1803" s="16">
        <v>1310658</v>
      </c>
      <c r="F1803" s="15" t="s">
        <v>6027</v>
      </c>
      <c r="G1803" s="15" t="s">
        <v>6028</v>
      </c>
      <c r="H1803" s="15" t="s">
        <v>293</v>
      </c>
      <c r="I1803" s="16">
        <v>35.623213</v>
      </c>
      <c r="J1803" s="16">
        <v>44.121242000000002</v>
      </c>
      <c r="K1803" s="15" t="s">
        <v>1364</v>
      </c>
    </row>
    <row r="1804" spans="1:11" ht="12" hidden="1" customHeight="1">
      <c r="A1804" s="15" t="s">
        <v>57</v>
      </c>
      <c r="B1804" s="15" t="s">
        <v>5</v>
      </c>
      <c r="C1804" s="15" t="s">
        <v>261</v>
      </c>
      <c r="D1804" s="15" t="s">
        <v>259</v>
      </c>
      <c r="E1804" s="16">
        <v>1311584</v>
      </c>
      <c r="F1804" s="15" t="s">
        <v>6029</v>
      </c>
      <c r="G1804" s="15" t="s">
        <v>4742</v>
      </c>
      <c r="H1804" s="15" t="s">
        <v>1743</v>
      </c>
      <c r="I1804" s="16">
        <v>35.670492000000003</v>
      </c>
      <c r="J1804" s="16">
        <v>44.067293999999997</v>
      </c>
      <c r="K1804" s="15" t="s">
        <v>1364</v>
      </c>
    </row>
    <row r="1805" spans="1:11" ht="12" hidden="1" customHeight="1">
      <c r="A1805" s="15" t="s">
        <v>57</v>
      </c>
      <c r="B1805" s="15" t="s">
        <v>5</v>
      </c>
      <c r="C1805" s="15" t="s">
        <v>261</v>
      </c>
      <c r="D1805" s="15" t="s">
        <v>259</v>
      </c>
      <c r="E1805" s="16">
        <v>1311240</v>
      </c>
      <c r="F1805" s="15" t="s">
        <v>6030</v>
      </c>
      <c r="G1805" s="15" t="s">
        <v>6031</v>
      </c>
      <c r="H1805" s="15" t="s">
        <v>6032</v>
      </c>
      <c r="I1805" s="16">
        <v>35.576152</v>
      </c>
      <c r="J1805" s="16">
        <v>44.133609</v>
      </c>
      <c r="K1805" s="15" t="s">
        <v>1364</v>
      </c>
    </row>
    <row r="1806" spans="1:11" ht="12" hidden="1" customHeight="1">
      <c r="A1806" s="15" t="s">
        <v>57</v>
      </c>
      <c r="B1806" s="15" t="s">
        <v>5</v>
      </c>
      <c r="C1806" s="15" t="s">
        <v>261</v>
      </c>
      <c r="D1806" s="15" t="s">
        <v>259</v>
      </c>
      <c r="E1806" s="16">
        <v>1311200</v>
      </c>
      <c r="F1806" s="15" t="s">
        <v>6033</v>
      </c>
      <c r="G1806" s="15" t="s">
        <v>6034</v>
      </c>
      <c r="H1806" s="15" t="s">
        <v>6035</v>
      </c>
      <c r="I1806" s="16">
        <v>35.594752999999997</v>
      </c>
      <c r="J1806" s="16">
        <v>44.160511</v>
      </c>
      <c r="K1806" s="15" t="s">
        <v>1364</v>
      </c>
    </row>
    <row r="1807" spans="1:11" ht="12" hidden="1" customHeight="1">
      <c r="A1807" s="15" t="s">
        <v>57</v>
      </c>
      <c r="B1807" s="15" t="s">
        <v>5</v>
      </c>
      <c r="C1807" s="15" t="s">
        <v>263</v>
      </c>
      <c r="D1807" s="15" t="s">
        <v>29</v>
      </c>
      <c r="E1807" s="16">
        <v>1310536</v>
      </c>
      <c r="F1807" s="15" t="s">
        <v>6036</v>
      </c>
      <c r="G1807" s="15" t="s">
        <v>6037</v>
      </c>
      <c r="H1807" s="15" t="s">
        <v>6038</v>
      </c>
      <c r="I1807" s="16">
        <v>35.049999999999997</v>
      </c>
      <c r="J1807" s="16">
        <v>44.37</v>
      </c>
      <c r="K1807" s="15" t="s">
        <v>1364</v>
      </c>
    </row>
    <row r="1808" spans="1:11" ht="12" hidden="1" customHeight="1">
      <c r="A1808" s="15" t="s">
        <v>57</v>
      </c>
      <c r="B1808" s="15" t="s">
        <v>5</v>
      </c>
      <c r="C1808" s="15" t="s">
        <v>263</v>
      </c>
      <c r="D1808" s="15" t="s">
        <v>29</v>
      </c>
      <c r="E1808" s="16">
        <v>1310440</v>
      </c>
      <c r="F1808" s="15" t="s">
        <v>1107</v>
      </c>
      <c r="G1808" s="15" t="s">
        <v>613</v>
      </c>
      <c r="H1808" s="15" t="s">
        <v>6039</v>
      </c>
      <c r="I1808" s="16">
        <v>35.130000000000003</v>
      </c>
      <c r="J1808" s="16">
        <v>44.43</v>
      </c>
      <c r="K1808" s="15" t="s">
        <v>1364</v>
      </c>
    </row>
    <row r="1809" spans="1:11" ht="12" hidden="1" customHeight="1">
      <c r="A1809" s="15" t="s">
        <v>57</v>
      </c>
      <c r="B1809" s="15" t="s">
        <v>5</v>
      </c>
      <c r="C1809" s="15" t="s">
        <v>263</v>
      </c>
      <c r="D1809" s="15" t="s">
        <v>29</v>
      </c>
      <c r="E1809" s="16">
        <v>1311640</v>
      </c>
      <c r="F1809" s="15" t="s">
        <v>6040</v>
      </c>
      <c r="G1809" s="15" t="s">
        <v>6041</v>
      </c>
      <c r="H1809" s="15" t="s">
        <v>6042</v>
      </c>
      <c r="I1809" s="16">
        <v>35.082599999999999</v>
      </c>
      <c r="J1809" s="16">
        <v>44.2624</v>
      </c>
      <c r="K1809" s="15" t="s">
        <v>1364</v>
      </c>
    </row>
    <row r="1810" spans="1:11" ht="12" hidden="1" customHeight="1">
      <c r="A1810" s="15" t="s">
        <v>57</v>
      </c>
      <c r="B1810" s="15" t="s">
        <v>5</v>
      </c>
      <c r="C1810" s="15" t="s">
        <v>263</v>
      </c>
      <c r="D1810" s="15" t="s">
        <v>29</v>
      </c>
      <c r="E1810" s="16">
        <v>1307769</v>
      </c>
      <c r="F1810" s="15" t="s">
        <v>6043</v>
      </c>
      <c r="G1810" s="15" t="s">
        <v>6044</v>
      </c>
      <c r="H1810" s="15" t="s">
        <v>6045</v>
      </c>
      <c r="I1810" s="16">
        <v>35.3282247</v>
      </c>
      <c r="J1810" s="16">
        <v>44.530544300000003</v>
      </c>
      <c r="K1810" s="17" t="s">
        <v>1262</v>
      </c>
    </row>
    <row r="1811" spans="1:11" ht="12" hidden="1" customHeight="1">
      <c r="A1811" s="15" t="s">
        <v>57</v>
      </c>
      <c r="B1811" s="15" t="s">
        <v>5</v>
      </c>
      <c r="C1811" s="15" t="s">
        <v>263</v>
      </c>
      <c r="D1811" s="15" t="s">
        <v>29</v>
      </c>
      <c r="E1811" s="16">
        <v>1311806</v>
      </c>
      <c r="F1811" s="15" t="s">
        <v>1108</v>
      </c>
      <c r="G1811" s="15" t="s">
        <v>610</v>
      </c>
      <c r="H1811" s="15" t="s">
        <v>6046</v>
      </c>
      <c r="I1811" s="16">
        <v>35.128221000000003</v>
      </c>
      <c r="J1811" s="16">
        <v>44.449359999999999</v>
      </c>
      <c r="K1811" s="15" t="s">
        <v>1364</v>
      </c>
    </row>
    <row r="1812" spans="1:11" ht="12" hidden="1" customHeight="1">
      <c r="A1812" s="15" t="s">
        <v>57</v>
      </c>
      <c r="B1812" s="15" t="s">
        <v>5</v>
      </c>
      <c r="C1812" s="15" t="s">
        <v>266</v>
      </c>
      <c r="D1812" s="15" t="s">
        <v>2558</v>
      </c>
      <c r="E1812" s="16">
        <v>1311524</v>
      </c>
      <c r="F1812" s="15" t="s">
        <v>1109</v>
      </c>
      <c r="G1812" s="15" t="s">
        <v>602</v>
      </c>
      <c r="H1812" s="15" t="s">
        <v>6047</v>
      </c>
      <c r="I1812" s="16">
        <v>35.314166669999999</v>
      </c>
      <c r="J1812" s="16">
        <v>43.761666669999997</v>
      </c>
      <c r="K1812" s="15" t="s">
        <v>1364</v>
      </c>
    </row>
    <row r="1813" spans="1:11" ht="12" hidden="1" customHeight="1">
      <c r="A1813" s="15" t="s">
        <v>57</v>
      </c>
      <c r="B1813" s="15" t="s">
        <v>5</v>
      </c>
      <c r="C1813" s="15" t="s">
        <v>266</v>
      </c>
      <c r="D1813" s="15" t="s">
        <v>2558</v>
      </c>
      <c r="E1813" s="16">
        <v>1310749</v>
      </c>
      <c r="F1813" s="15" t="s">
        <v>1110</v>
      </c>
      <c r="G1813" s="15" t="s">
        <v>603</v>
      </c>
      <c r="H1813" s="15" t="s">
        <v>6048</v>
      </c>
      <c r="I1813" s="16">
        <v>35.24</v>
      </c>
      <c r="J1813" s="16">
        <v>43.81</v>
      </c>
      <c r="K1813" s="15" t="s">
        <v>1364</v>
      </c>
    </row>
    <row r="1814" spans="1:11" ht="12" hidden="1" customHeight="1">
      <c r="A1814" s="15" t="s">
        <v>57</v>
      </c>
      <c r="B1814" s="15" t="s">
        <v>5</v>
      </c>
      <c r="C1814" s="15" t="s">
        <v>266</v>
      </c>
      <c r="D1814" s="15" t="s">
        <v>2558</v>
      </c>
      <c r="E1814" s="16">
        <v>1310498</v>
      </c>
      <c r="F1814" s="15" t="s">
        <v>6049</v>
      </c>
      <c r="G1814" s="15" t="s">
        <v>6050</v>
      </c>
      <c r="H1814" s="15" t="s">
        <v>6051</v>
      </c>
      <c r="I1814" s="16">
        <v>35.29</v>
      </c>
      <c r="J1814" s="16">
        <v>43.84</v>
      </c>
      <c r="K1814" s="15" t="s">
        <v>1364</v>
      </c>
    </row>
    <row r="1815" spans="1:11" ht="12" hidden="1" customHeight="1">
      <c r="A1815" s="15" t="s">
        <v>57</v>
      </c>
      <c r="B1815" s="15" t="s">
        <v>5</v>
      </c>
      <c r="C1815" s="15" t="s">
        <v>266</v>
      </c>
      <c r="D1815" s="15" t="s">
        <v>2558</v>
      </c>
      <c r="E1815" s="16">
        <v>1311504</v>
      </c>
      <c r="F1815" s="15" t="s">
        <v>1111</v>
      </c>
      <c r="G1815" s="15" t="s">
        <v>604</v>
      </c>
      <c r="H1815" s="15" t="s">
        <v>3461</v>
      </c>
      <c r="I1815" s="16">
        <v>35.317222219999998</v>
      </c>
      <c r="J1815" s="16">
        <v>43.764444439999998</v>
      </c>
      <c r="K1815" s="15" t="s">
        <v>1364</v>
      </c>
    </row>
    <row r="1816" spans="1:11" ht="12" hidden="1" customHeight="1">
      <c r="A1816" s="15" t="s">
        <v>57</v>
      </c>
      <c r="B1816" s="15" t="s">
        <v>5</v>
      </c>
      <c r="C1816" s="15" t="s">
        <v>266</v>
      </c>
      <c r="D1816" s="15" t="s">
        <v>2558</v>
      </c>
      <c r="E1816" s="16">
        <v>1311751</v>
      </c>
      <c r="F1816" s="15" t="s">
        <v>6052</v>
      </c>
      <c r="G1816" s="15" t="s">
        <v>6053</v>
      </c>
      <c r="H1816" s="15" t="s">
        <v>6054</v>
      </c>
      <c r="I1816" s="16">
        <v>35.392083999999997</v>
      </c>
      <c r="J1816" s="16">
        <v>43.968470000000003</v>
      </c>
      <c r="K1816" s="15" t="s">
        <v>1364</v>
      </c>
    </row>
    <row r="1817" spans="1:11" ht="12" hidden="1" customHeight="1">
      <c r="A1817" s="15" t="s">
        <v>57</v>
      </c>
      <c r="B1817" s="15" t="s">
        <v>5</v>
      </c>
      <c r="C1817" s="15" t="s">
        <v>266</v>
      </c>
      <c r="D1817" s="15" t="s">
        <v>2558</v>
      </c>
      <c r="E1817" s="16">
        <v>1310704</v>
      </c>
      <c r="F1817" s="15" t="s">
        <v>1112</v>
      </c>
      <c r="G1817" s="15" t="s">
        <v>605</v>
      </c>
      <c r="H1817" s="15" t="s">
        <v>1397</v>
      </c>
      <c r="I1817" s="16">
        <v>35.340000000000003</v>
      </c>
      <c r="J1817" s="16">
        <v>43.72</v>
      </c>
      <c r="K1817" s="15" t="s">
        <v>1364</v>
      </c>
    </row>
    <row r="1818" spans="1:11" ht="12" hidden="1" customHeight="1">
      <c r="A1818" s="15" t="s">
        <v>57</v>
      </c>
      <c r="B1818" s="15" t="s">
        <v>5</v>
      </c>
      <c r="C1818" s="15" t="s">
        <v>266</v>
      </c>
      <c r="D1818" s="15" t="s">
        <v>2558</v>
      </c>
      <c r="E1818" s="16">
        <v>1311117</v>
      </c>
      <c r="F1818" s="15" t="s">
        <v>6055</v>
      </c>
      <c r="G1818" s="15" t="s">
        <v>6056</v>
      </c>
      <c r="H1818" s="15" t="s">
        <v>6057</v>
      </c>
      <c r="I1818" s="16">
        <v>35.383916999999997</v>
      </c>
      <c r="J1818" s="16">
        <v>43.627777999999999</v>
      </c>
      <c r="K1818" s="15" t="s">
        <v>1364</v>
      </c>
    </row>
    <row r="1819" spans="1:11" ht="12" hidden="1" customHeight="1">
      <c r="A1819" s="15" t="s">
        <v>57</v>
      </c>
      <c r="B1819" s="15" t="s">
        <v>5</v>
      </c>
      <c r="C1819" s="15" t="s">
        <v>266</v>
      </c>
      <c r="D1819" s="15" t="s">
        <v>2558</v>
      </c>
      <c r="E1819" s="16">
        <v>1311804</v>
      </c>
      <c r="F1819" s="15" t="s">
        <v>1113</v>
      </c>
      <c r="G1819" s="15" t="s">
        <v>606</v>
      </c>
      <c r="H1819" s="15" t="s">
        <v>6058</v>
      </c>
      <c r="I1819" s="16">
        <v>35.434420000000003</v>
      </c>
      <c r="J1819" s="16">
        <v>43.797288999999999</v>
      </c>
      <c r="K1819" s="15" t="s">
        <v>1364</v>
      </c>
    </row>
    <row r="1820" spans="1:11" ht="12" hidden="1" customHeight="1">
      <c r="A1820" s="15" t="s">
        <v>57</v>
      </c>
      <c r="B1820" s="15" t="s">
        <v>5</v>
      </c>
      <c r="C1820" s="15" t="s">
        <v>266</v>
      </c>
      <c r="D1820" s="15" t="s">
        <v>2558</v>
      </c>
      <c r="E1820" s="16">
        <v>1311789</v>
      </c>
      <c r="F1820" s="15" t="s">
        <v>6059</v>
      </c>
      <c r="G1820" s="15" t="s">
        <v>387</v>
      </c>
      <c r="H1820" s="15" t="s">
        <v>6060</v>
      </c>
      <c r="I1820" s="16">
        <v>35.324832000000001</v>
      </c>
      <c r="J1820" s="16">
        <v>43.811402000000001</v>
      </c>
      <c r="K1820" s="15" t="s">
        <v>1364</v>
      </c>
    </row>
    <row r="1821" spans="1:11" ht="12" hidden="1" customHeight="1">
      <c r="A1821" s="15" t="s">
        <v>57</v>
      </c>
      <c r="B1821" s="15" t="s">
        <v>5</v>
      </c>
      <c r="C1821" s="15" t="s">
        <v>266</v>
      </c>
      <c r="D1821" s="15" t="s">
        <v>2558</v>
      </c>
      <c r="E1821" s="16">
        <v>1311676</v>
      </c>
      <c r="F1821" s="15" t="s">
        <v>1114</v>
      </c>
      <c r="G1821" s="15" t="s">
        <v>390</v>
      </c>
      <c r="H1821" s="15" t="s">
        <v>3469</v>
      </c>
      <c r="I1821" s="16">
        <v>35.321944440000003</v>
      </c>
      <c r="J1821" s="16">
        <v>43.775277780000003</v>
      </c>
      <c r="K1821" s="15" t="s">
        <v>1364</v>
      </c>
    </row>
    <row r="1822" spans="1:11" ht="12" hidden="1" customHeight="1">
      <c r="A1822" s="15" t="s">
        <v>57</v>
      </c>
      <c r="B1822" s="15" t="s">
        <v>5</v>
      </c>
      <c r="C1822" s="15" t="s">
        <v>266</v>
      </c>
      <c r="D1822" s="15" t="s">
        <v>2558</v>
      </c>
      <c r="E1822" s="16">
        <v>1311464</v>
      </c>
      <c r="F1822" s="15" t="s">
        <v>6061</v>
      </c>
      <c r="G1822" s="15" t="s">
        <v>6062</v>
      </c>
      <c r="H1822" s="15" t="s">
        <v>6063</v>
      </c>
      <c r="I1822" s="16">
        <v>35.327747000000002</v>
      </c>
      <c r="J1822" s="16">
        <v>43.780430000000003</v>
      </c>
      <c r="K1822" s="15" t="s">
        <v>1364</v>
      </c>
    </row>
    <row r="1823" spans="1:11" ht="12" hidden="1" customHeight="1">
      <c r="A1823" s="15" t="s">
        <v>57</v>
      </c>
      <c r="B1823" s="15" t="s">
        <v>5</v>
      </c>
      <c r="C1823" s="15" t="s">
        <v>266</v>
      </c>
      <c r="D1823" s="15" t="s">
        <v>2558</v>
      </c>
      <c r="E1823" s="16">
        <v>1311600</v>
      </c>
      <c r="F1823" s="15" t="s">
        <v>6064</v>
      </c>
      <c r="G1823" s="15" t="s">
        <v>3653</v>
      </c>
      <c r="H1823" s="15" t="s">
        <v>3654</v>
      </c>
      <c r="I1823" s="16">
        <v>35.275213000000001</v>
      </c>
      <c r="J1823" s="16">
        <v>43.912829000000002</v>
      </c>
      <c r="K1823" s="15" t="s">
        <v>1364</v>
      </c>
    </row>
    <row r="1824" spans="1:11" ht="12" hidden="1" customHeight="1">
      <c r="A1824" s="15" t="s">
        <v>57</v>
      </c>
      <c r="B1824" s="15" t="s">
        <v>5</v>
      </c>
      <c r="C1824" s="15" t="s">
        <v>266</v>
      </c>
      <c r="D1824" s="15" t="s">
        <v>2558</v>
      </c>
      <c r="E1824" s="16">
        <v>1311803</v>
      </c>
      <c r="F1824" s="15" t="s">
        <v>1115</v>
      </c>
      <c r="G1824" s="15" t="s">
        <v>607</v>
      </c>
      <c r="H1824" s="15" t="s">
        <v>6065</v>
      </c>
      <c r="I1824" s="16">
        <v>35.436661999999998</v>
      </c>
      <c r="J1824" s="16">
        <v>43.796511000000002</v>
      </c>
      <c r="K1824" s="15" t="s">
        <v>1364</v>
      </c>
    </row>
    <row r="1825" spans="1:11" ht="12" hidden="1" customHeight="1">
      <c r="A1825" s="15" t="s">
        <v>57</v>
      </c>
      <c r="B1825" s="15" t="s">
        <v>5</v>
      </c>
      <c r="C1825" s="15" t="s">
        <v>266</v>
      </c>
      <c r="D1825" s="15" t="s">
        <v>2558</v>
      </c>
      <c r="E1825" s="16">
        <v>1310621</v>
      </c>
      <c r="F1825" s="15" t="s">
        <v>6066</v>
      </c>
      <c r="G1825" s="15" t="s">
        <v>6067</v>
      </c>
      <c r="H1825" s="15" t="s">
        <v>6068</v>
      </c>
      <c r="I1825" s="16">
        <v>35.450000000000003</v>
      </c>
      <c r="J1825" s="16">
        <v>43.73</v>
      </c>
      <c r="K1825" s="15" t="s">
        <v>1364</v>
      </c>
    </row>
    <row r="1826" spans="1:11" ht="12" hidden="1" customHeight="1">
      <c r="A1826" s="15" t="s">
        <v>57</v>
      </c>
      <c r="B1826" s="15" t="s">
        <v>5</v>
      </c>
      <c r="C1826" s="15" t="s">
        <v>266</v>
      </c>
      <c r="D1826" s="15" t="s">
        <v>2558</v>
      </c>
      <c r="E1826" s="16">
        <v>1311194</v>
      </c>
      <c r="F1826" s="15" t="s">
        <v>6069</v>
      </c>
      <c r="G1826" s="15" t="s">
        <v>6070</v>
      </c>
      <c r="H1826" s="15" t="s">
        <v>6071</v>
      </c>
      <c r="I1826" s="16">
        <v>35.457056000000001</v>
      </c>
      <c r="J1826" s="16">
        <v>43.737611000000001</v>
      </c>
      <c r="K1826" s="15" t="s">
        <v>1364</v>
      </c>
    </row>
    <row r="1827" spans="1:11" ht="12" hidden="1" customHeight="1">
      <c r="A1827" s="15" t="s">
        <v>57</v>
      </c>
      <c r="B1827" s="15" t="s">
        <v>5</v>
      </c>
      <c r="C1827" s="15" t="s">
        <v>266</v>
      </c>
      <c r="D1827" s="15" t="s">
        <v>2558</v>
      </c>
      <c r="E1827" s="16">
        <v>1311203</v>
      </c>
      <c r="F1827" s="15" t="s">
        <v>6072</v>
      </c>
      <c r="G1827" s="15" t="s">
        <v>6073</v>
      </c>
      <c r="H1827" s="15" t="s">
        <v>6074</v>
      </c>
      <c r="I1827" s="16">
        <v>35.474806000000001</v>
      </c>
      <c r="J1827" s="16">
        <v>43.749082999999999</v>
      </c>
      <c r="K1827" s="15" t="s">
        <v>1364</v>
      </c>
    </row>
    <row r="1828" spans="1:11" ht="12" hidden="1" customHeight="1">
      <c r="A1828" s="15" t="s">
        <v>57</v>
      </c>
      <c r="B1828" s="15" t="s">
        <v>5</v>
      </c>
      <c r="C1828" s="15" t="s">
        <v>266</v>
      </c>
      <c r="D1828" s="15" t="s">
        <v>2558</v>
      </c>
      <c r="E1828" s="16">
        <v>1311045</v>
      </c>
      <c r="F1828" s="15" t="s">
        <v>1116</v>
      </c>
      <c r="G1828" s="15" t="s">
        <v>608</v>
      </c>
      <c r="H1828" s="15" t="s">
        <v>6075</v>
      </c>
      <c r="I1828" s="16">
        <v>35.333556000000002</v>
      </c>
      <c r="J1828" s="16">
        <v>43.652000000000001</v>
      </c>
      <c r="K1828" s="15" t="s">
        <v>1364</v>
      </c>
    </row>
    <row r="1829" spans="1:11" ht="12" hidden="1" customHeight="1">
      <c r="A1829" s="15" t="s">
        <v>57</v>
      </c>
      <c r="B1829" s="15" t="s">
        <v>5</v>
      </c>
      <c r="C1829" s="15" t="s">
        <v>266</v>
      </c>
      <c r="D1829" s="15" t="s">
        <v>2558</v>
      </c>
      <c r="E1829" s="16">
        <v>1311124</v>
      </c>
      <c r="F1829" s="15" t="s">
        <v>6076</v>
      </c>
      <c r="G1829" s="15" t="s">
        <v>6077</v>
      </c>
      <c r="H1829" s="15" t="s">
        <v>6078</v>
      </c>
      <c r="I1829" s="16">
        <v>35.386972</v>
      </c>
      <c r="J1829" s="16">
        <v>43.692582999999999</v>
      </c>
      <c r="K1829" s="15" t="s">
        <v>1364</v>
      </c>
    </row>
    <row r="1830" spans="1:11" ht="12" hidden="1" customHeight="1">
      <c r="A1830" s="15" t="s">
        <v>57</v>
      </c>
      <c r="B1830" s="15" t="s">
        <v>5</v>
      </c>
      <c r="C1830" s="15" t="s">
        <v>266</v>
      </c>
      <c r="D1830" s="15" t="s">
        <v>2558</v>
      </c>
      <c r="E1830" s="16">
        <v>1311798</v>
      </c>
      <c r="F1830" s="15" t="s">
        <v>1117</v>
      </c>
      <c r="G1830" s="15" t="s">
        <v>609</v>
      </c>
      <c r="H1830" s="15" t="s">
        <v>6079</v>
      </c>
      <c r="I1830" s="16">
        <v>35.325724000000001</v>
      </c>
      <c r="J1830" s="16">
        <v>43.782384</v>
      </c>
      <c r="K1830" s="15" t="s">
        <v>1364</v>
      </c>
    </row>
    <row r="1831" spans="1:11" ht="12" hidden="1" customHeight="1">
      <c r="A1831" s="15" t="s">
        <v>57</v>
      </c>
      <c r="B1831" s="15" t="s">
        <v>5</v>
      </c>
      <c r="C1831" s="15" t="s">
        <v>266</v>
      </c>
      <c r="D1831" s="15" t="s">
        <v>2558</v>
      </c>
      <c r="E1831" s="16">
        <v>1311805</v>
      </c>
      <c r="F1831" s="15" t="s">
        <v>1118</v>
      </c>
      <c r="G1831" s="15" t="s">
        <v>610</v>
      </c>
      <c r="H1831" s="15" t="s">
        <v>6046</v>
      </c>
      <c r="I1831" s="16">
        <v>35.431714999999997</v>
      </c>
      <c r="J1831" s="16">
        <v>43.800291000000001</v>
      </c>
      <c r="K1831" s="15" t="s">
        <v>1364</v>
      </c>
    </row>
    <row r="1832" spans="1:11" ht="12" hidden="1" customHeight="1">
      <c r="A1832" s="15" t="s">
        <v>57</v>
      </c>
      <c r="B1832" s="15" t="s">
        <v>5</v>
      </c>
      <c r="C1832" s="15" t="s">
        <v>266</v>
      </c>
      <c r="D1832" s="15" t="s">
        <v>2558</v>
      </c>
      <c r="E1832" s="16">
        <v>1307913</v>
      </c>
      <c r="F1832" s="15" t="s">
        <v>6080</v>
      </c>
      <c r="G1832" s="15" t="s">
        <v>6081</v>
      </c>
      <c r="H1832" s="15" t="s">
        <v>6082</v>
      </c>
      <c r="I1832" s="16">
        <v>35.4</v>
      </c>
      <c r="J1832" s="16">
        <v>43.67</v>
      </c>
      <c r="K1832" s="15" t="s">
        <v>1364</v>
      </c>
    </row>
    <row r="1833" spans="1:11" ht="12" hidden="1" customHeight="1">
      <c r="A1833" s="15" t="s">
        <v>57</v>
      </c>
      <c r="B1833" s="15" t="s">
        <v>5</v>
      </c>
      <c r="C1833" s="15" t="s">
        <v>266</v>
      </c>
      <c r="D1833" s="15" t="s">
        <v>2558</v>
      </c>
      <c r="E1833" s="16">
        <v>1307916</v>
      </c>
      <c r="F1833" s="15" t="s">
        <v>6083</v>
      </c>
      <c r="G1833" s="15" t="s">
        <v>6084</v>
      </c>
      <c r="H1833" s="15" t="s">
        <v>6085</v>
      </c>
      <c r="I1833" s="16">
        <v>35.270000000000003</v>
      </c>
      <c r="J1833" s="16">
        <v>43.48</v>
      </c>
      <c r="K1833" s="15" t="s">
        <v>1364</v>
      </c>
    </row>
    <row r="1834" spans="1:11" ht="12" hidden="1" customHeight="1">
      <c r="A1834" s="15" t="s">
        <v>57</v>
      </c>
      <c r="B1834" s="15" t="s">
        <v>5</v>
      </c>
      <c r="C1834" s="15" t="s">
        <v>266</v>
      </c>
      <c r="D1834" s="15" t="s">
        <v>2558</v>
      </c>
      <c r="E1834" s="16">
        <v>1310567</v>
      </c>
      <c r="F1834" s="15" t="s">
        <v>1119</v>
      </c>
      <c r="G1834" s="15" t="s">
        <v>611</v>
      </c>
      <c r="H1834" s="15" t="s">
        <v>6086</v>
      </c>
      <c r="I1834" s="16">
        <v>35.35</v>
      </c>
      <c r="J1834" s="16">
        <v>43.64</v>
      </c>
      <c r="K1834" s="15" t="s">
        <v>1364</v>
      </c>
    </row>
    <row r="1835" spans="1:11" ht="12" hidden="1" customHeight="1">
      <c r="A1835" s="15" t="s">
        <v>57</v>
      </c>
      <c r="B1835" s="15" t="s">
        <v>5</v>
      </c>
      <c r="C1835" s="15" t="s">
        <v>266</v>
      </c>
      <c r="D1835" s="15" t="s">
        <v>2558</v>
      </c>
      <c r="E1835" s="16">
        <v>1311082</v>
      </c>
      <c r="F1835" s="15" t="s">
        <v>6087</v>
      </c>
      <c r="G1835" s="15" t="s">
        <v>6088</v>
      </c>
      <c r="H1835" s="15" t="s">
        <v>6089</v>
      </c>
      <c r="I1835" s="16">
        <v>35.484938999999997</v>
      </c>
      <c r="J1835" s="16">
        <v>43.95476</v>
      </c>
      <c r="K1835" s="15" t="s">
        <v>1364</v>
      </c>
    </row>
    <row r="1836" spans="1:11" ht="12" hidden="1" customHeight="1">
      <c r="A1836" s="15" t="s">
        <v>57</v>
      </c>
      <c r="B1836" s="15" t="s">
        <v>5</v>
      </c>
      <c r="C1836" s="15" t="s">
        <v>266</v>
      </c>
      <c r="D1836" s="15" t="s">
        <v>2558</v>
      </c>
      <c r="E1836" s="16">
        <v>1310935</v>
      </c>
      <c r="F1836" s="15" t="s">
        <v>1120</v>
      </c>
      <c r="G1836" s="15" t="s">
        <v>612</v>
      </c>
      <c r="H1836" s="15" t="s">
        <v>6090</v>
      </c>
      <c r="I1836" s="16">
        <v>35.246527999999998</v>
      </c>
      <c r="J1836" s="16">
        <v>43.572417000000002</v>
      </c>
      <c r="K1836" s="15" t="s">
        <v>1364</v>
      </c>
    </row>
    <row r="1837" spans="1:11" ht="12" hidden="1" customHeight="1">
      <c r="A1837" s="15" t="s">
        <v>57</v>
      </c>
      <c r="B1837" s="15" t="s">
        <v>5</v>
      </c>
      <c r="C1837" s="15" t="s">
        <v>266</v>
      </c>
      <c r="D1837" s="15" t="s">
        <v>2558</v>
      </c>
      <c r="E1837" s="16">
        <v>1307976</v>
      </c>
      <c r="F1837" s="15" t="s">
        <v>6091</v>
      </c>
      <c r="G1837" s="15" t="s">
        <v>6092</v>
      </c>
      <c r="H1837" s="15" t="s">
        <v>6093</v>
      </c>
      <c r="I1837" s="16">
        <v>35.33</v>
      </c>
      <c r="J1837" s="16">
        <v>43.57</v>
      </c>
      <c r="K1837" s="15" t="s">
        <v>1364</v>
      </c>
    </row>
    <row r="1838" spans="1:11" ht="12" hidden="1" customHeight="1">
      <c r="A1838" s="15" t="s">
        <v>57</v>
      </c>
      <c r="B1838" s="15" t="s">
        <v>5</v>
      </c>
      <c r="C1838" s="15" t="s">
        <v>268</v>
      </c>
      <c r="D1838" s="15" t="s">
        <v>5</v>
      </c>
      <c r="E1838" s="16">
        <v>1310569</v>
      </c>
      <c r="F1838" s="15" t="s">
        <v>1121</v>
      </c>
      <c r="G1838" s="15" t="s">
        <v>614</v>
      </c>
      <c r="H1838" s="15" t="s">
        <v>6094</v>
      </c>
      <c r="I1838" s="16">
        <v>35.425716000000001</v>
      </c>
      <c r="J1838" s="16">
        <v>44.075375000000001</v>
      </c>
      <c r="K1838" s="15" t="s">
        <v>1364</v>
      </c>
    </row>
    <row r="1839" spans="1:11" ht="12" hidden="1" customHeight="1">
      <c r="A1839" s="15" t="s">
        <v>57</v>
      </c>
      <c r="B1839" s="15" t="s">
        <v>5</v>
      </c>
      <c r="C1839" s="15" t="s">
        <v>268</v>
      </c>
      <c r="D1839" s="15" t="s">
        <v>5</v>
      </c>
      <c r="E1839" s="16">
        <v>1311802</v>
      </c>
      <c r="F1839" s="15" t="s">
        <v>1122</v>
      </c>
      <c r="G1839" s="15" t="s">
        <v>615</v>
      </c>
      <c r="H1839" s="15" t="s">
        <v>6095</v>
      </c>
      <c r="I1839" s="16">
        <v>35.434553000000001</v>
      </c>
      <c r="J1839" s="16">
        <v>44.199738000000004</v>
      </c>
      <c r="K1839" s="15" t="s">
        <v>1364</v>
      </c>
    </row>
    <row r="1840" spans="1:11" ht="12" hidden="1" customHeight="1">
      <c r="A1840" s="15" t="s">
        <v>57</v>
      </c>
      <c r="B1840" s="15" t="s">
        <v>5</v>
      </c>
      <c r="C1840" s="15" t="s">
        <v>268</v>
      </c>
      <c r="D1840" s="15" t="s">
        <v>5</v>
      </c>
      <c r="E1840" s="16">
        <v>1310689</v>
      </c>
      <c r="F1840" s="15" t="s">
        <v>1123</v>
      </c>
      <c r="G1840" s="15" t="s">
        <v>616</v>
      </c>
      <c r="H1840" s="15" t="s">
        <v>6096</v>
      </c>
      <c r="I1840" s="16">
        <v>35.44</v>
      </c>
      <c r="J1840" s="16">
        <v>44.35</v>
      </c>
      <c r="K1840" s="15" t="s">
        <v>1364</v>
      </c>
    </row>
    <row r="1841" spans="1:11" ht="12" hidden="1" customHeight="1">
      <c r="A1841" s="15" t="s">
        <v>57</v>
      </c>
      <c r="B1841" s="15" t="s">
        <v>5</v>
      </c>
      <c r="C1841" s="15" t="s">
        <v>268</v>
      </c>
      <c r="D1841" s="15" t="s">
        <v>5</v>
      </c>
      <c r="E1841" s="16">
        <v>1311797</v>
      </c>
      <c r="F1841" s="15" t="s">
        <v>1124</v>
      </c>
      <c r="G1841" s="15" t="s">
        <v>617</v>
      </c>
      <c r="H1841" s="15" t="s">
        <v>6097</v>
      </c>
      <c r="I1841" s="16">
        <v>35.397835999999998</v>
      </c>
      <c r="J1841" s="16">
        <v>44.401615</v>
      </c>
      <c r="K1841" s="15" t="s">
        <v>1364</v>
      </c>
    </row>
    <row r="1842" spans="1:11" ht="12" hidden="1" customHeight="1">
      <c r="A1842" s="15" t="s">
        <v>57</v>
      </c>
      <c r="B1842" s="15" t="s">
        <v>5</v>
      </c>
      <c r="C1842" s="15" t="s">
        <v>268</v>
      </c>
      <c r="D1842" s="15" t="s">
        <v>5</v>
      </c>
      <c r="E1842" s="16">
        <v>1311604</v>
      </c>
      <c r="F1842" s="15" t="s">
        <v>6098</v>
      </c>
      <c r="G1842" s="15" t="s">
        <v>6099</v>
      </c>
      <c r="H1842" s="15" t="s">
        <v>6100</v>
      </c>
      <c r="I1842" s="16">
        <v>35.462983000000001</v>
      </c>
      <c r="J1842" s="16">
        <v>44.398569999999999</v>
      </c>
      <c r="K1842" s="15" t="s">
        <v>1364</v>
      </c>
    </row>
    <row r="1843" spans="1:11" ht="12" hidden="1" customHeight="1">
      <c r="A1843" s="15" t="s">
        <v>57</v>
      </c>
      <c r="B1843" s="15" t="s">
        <v>5</v>
      </c>
      <c r="C1843" s="15" t="s">
        <v>268</v>
      </c>
      <c r="D1843" s="15" t="s">
        <v>5</v>
      </c>
      <c r="E1843" s="16">
        <v>1311800</v>
      </c>
      <c r="F1843" s="15" t="s">
        <v>6101</v>
      </c>
      <c r="G1843" s="15" t="s">
        <v>6102</v>
      </c>
      <c r="H1843" s="15" t="s">
        <v>6103</v>
      </c>
      <c r="I1843" s="16">
        <v>35.318707000000003</v>
      </c>
      <c r="J1843" s="16">
        <v>44.269216</v>
      </c>
      <c r="K1843" s="15" t="s">
        <v>1364</v>
      </c>
    </row>
    <row r="1844" spans="1:11" ht="12" hidden="1" customHeight="1">
      <c r="A1844" s="15" t="s">
        <v>57</v>
      </c>
      <c r="B1844" s="15" t="s">
        <v>5</v>
      </c>
      <c r="C1844" s="15" t="s">
        <v>268</v>
      </c>
      <c r="D1844" s="15" t="s">
        <v>5</v>
      </c>
      <c r="E1844" s="16">
        <v>1310472</v>
      </c>
      <c r="F1844" s="15" t="s">
        <v>6104</v>
      </c>
      <c r="G1844" s="15" t="s">
        <v>618</v>
      </c>
      <c r="H1844" s="15" t="s">
        <v>6105</v>
      </c>
      <c r="I1844" s="16">
        <v>35.415973999999999</v>
      </c>
      <c r="J1844" s="16">
        <v>44.421177999999998</v>
      </c>
      <c r="K1844" s="15" t="s">
        <v>1364</v>
      </c>
    </row>
    <row r="1845" spans="1:11" ht="12" hidden="1" customHeight="1">
      <c r="A1845" s="15" t="s">
        <v>57</v>
      </c>
      <c r="B1845" s="15" t="s">
        <v>5</v>
      </c>
      <c r="C1845" s="15" t="s">
        <v>268</v>
      </c>
      <c r="D1845" s="15" t="s">
        <v>5</v>
      </c>
      <c r="E1845" s="16">
        <v>1311225</v>
      </c>
      <c r="F1845" s="15" t="s">
        <v>1125</v>
      </c>
      <c r="G1845" s="15" t="s">
        <v>619</v>
      </c>
      <c r="H1845" s="15" t="s">
        <v>6106</v>
      </c>
      <c r="I1845" s="16">
        <v>35.503444000000002</v>
      </c>
      <c r="J1845" s="16">
        <v>44.333193999999999</v>
      </c>
      <c r="K1845" s="15" t="s">
        <v>1364</v>
      </c>
    </row>
    <row r="1846" spans="1:11" ht="12" hidden="1" customHeight="1">
      <c r="A1846" s="15" t="s">
        <v>57</v>
      </c>
      <c r="B1846" s="15" t="s">
        <v>5</v>
      </c>
      <c r="C1846" s="15" t="s">
        <v>268</v>
      </c>
      <c r="D1846" s="15" t="s">
        <v>5</v>
      </c>
      <c r="E1846" s="16">
        <v>1311251</v>
      </c>
      <c r="F1846" s="15" t="s">
        <v>6107</v>
      </c>
      <c r="G1846" s="15" t="s">
        <v>6108</v>
      </c>
      <c r="H1846" s="15" t="s">
        <v>6109</v>
      </c>
      <c r="I1846" s="16">
        <v>35.539777999999998</v>
      </c>
      <c r="J1846" s="16">
        <v>44.282111</v>
      </c>
      <c r="K1846" s="15" t="s">
        <v>1364</v>
      </c>
    </row>
    <row r="1847" spans="1:11" ht="12" hidden="1" customHeight="1">
      <c r="A1847" s="15" t="s">
        <v>57</v>
      </c>
      <c r="B1847" s="15" t="s">
        <v>5</v>
      </c>
      <c r="C1847" s="15" t="s">
        <v>268</v>
      </c>
      <c r="D1847" s="15" t="s">
        <v>5</v>
      </c>
      <c r="E1847" s="16">
        <v>1311698</v>
      </c>
      <c r="F1847" s="15" t="s">
        <v>1126</v>
      </c>
      <c r="G1847" s="15" t="s">
        <v>620</v>
      </c>
      <c r="H1847" s="15" t="s">
        <v>6110</v>
      </c>
      <c r="I1847" s="16">
        <v>35.405277779999999</v>
      </c>
      <c r="J1847" s="16">
        <v>44.35166667</v>
      </c>
      <c r="K1847" s="15" t="s">
        <v>1364</v>
      </c>
    </row>
    <row r="1848" spans="1:11" ht="12" hidden="1" customHeight="1">
      <c r="A1848" s="15" t="s">
        <v>57</v>
      </c>
      <c r="B1848" s="15" t="s">
        <v>5</v>
      </c>
      <c r="C1848" s="15" t="s">
        <v>268</v>
      </c>
      <c r="D1848" s="15" t="s">
        <v>5</v>
      </c>
      <c r="E1848" s="16">
        <v>1311799</v>
      </c>
      <c r="F1848" s="15" t="s">
        <v>1127</v>
      </c>
      <c r="G1848" s="15" t="s">
        <v>621</v>
      </c>
      <c r="H1848" s="15" t="s">
        <v>6111</v>
      </c>
      <c r="I1848" s="16">
        <v>35.433774999999997</v>
      </c>
      <c r="J1848" s="16">
        <v>44.350485999999997</v>
      </c>
      <c r="K1848" s="15" t="s">
        <v>1364</v>
      </c>
    </row>
    <row r="1849" spans="1:11" ht="12" hidden="1" customHeight="1">
      <c r="A1849" s="15" t="s">
        <v>57</v>
      </c>
      <c r="B1849" s="15" t="s">
        <v>5</v>
      </c>
      <c r="C1849" s="15" t="s">
        <v>268</v>
      </c>
      <c r="D1849" s="15" t="s">
        <v>5</v>
      </c>
      <c r="E1849" s="16">
        <v>1311617</v>
      </c>
      <c r="F1849" s="15" t="s">
        <v>1128</v>
      </c>
      <c r="G1849" s="15" t="s">
        <v>622</v>
      </c>
      <c r="H1849" s="15" t="s">
        <v>3273</v>
      </c>
      <c r="I1849" s="16">
        <v>35.424351999999999</v>
      </c>
      <c r="J1849" s="16">
        <v>44.402636999999999</v>
      </c>
      <c r="K1849" s="15" t="s">
        <v>1364</v>
      </c>
    </row>
    <row r="1850" spans="1:11" ht="12" hidden="1" customHeight="1">
      <c r="A1850" s="15" t="s">
        <v>57</v>
      </c>
      <c r="B1850" s="15" t="s">
        <v>5</v>
      </c>
      <c r="C1850" s="15" t="s">
        <v>268</v>
      </c>
      <c r="D1850" s="15" t="s">
        <v>5</v>
      </c>
      <c r="E1850" s="16">
        <v>1311792</v>
      </c>
      <c r="F1850" s="15" t="s">
        <v>1129</v>
      </c>
      <c r="G1850" s="15" t="s">
        <v>1021</v>
      </c>
      <c r="H1850" s="15" t="s">
        <v>3461</v>
      </c>
      <c r="I1850" s="16">
        <v>35.411715999999998</v>
      </c>
      <c r="J1850" s="16">
        <v>44.394421000000001</v>
      </c>
      <c r="K1850" s="15" t="s">
        <v>1364</v>
      </c>
    </row>
    <row r="1851" spans="1:11" ht="12" hidden="1" customHeight="1">
      <c r="A1851" s="15" t="s">
        <v>57</v>
      </c>
      <c r="B1851" s="15" t="s">
        <v>5</v>
      </c>
      <c r="C1851" s="15" t="s">
        <v>268</v>
      </c>
      <c r="D1851" s="15" t="s">
        <v>5</v>
      </c>
      <c r="E1851" s="16">
        <v>1311488</v>
      </c>
      <c r="F1851" s="15" t="s">
        <v>6112</v>
      </c>
      <c r="G1851" s="15" t="s">
        <v>623</v>
      </c>
      <c r="H1851" s="15" t="s">
        <v>3057</v>
      </c>
      <c r="I1851" s="16">
        <v>35.435735999999999</v>
      </c>
      <c r="J1851" s="16">
        <v>44.355305000000001</v>
      </c>
      <c r="K1851" s="15" t="s">
        <v>1364</v>
      </c>
    </row>
    <row r="1852" spans="1:11" ht="12" hidden="1" customHeight="1">
      <c r="A1852" s="15" t="s">
        <v>57</v>
      </c>
      <c r="B1852" s="15" t="s">
        <v>5</v>
      </c>
      <c r="C1852" s="15" t="s">
        <v>268</v>
      </c>
      <c r="D1852" s="15" t="s">
        <v>5</v>
      </c>
      <c r="E1852" s="16">
        <v>1311492</v>
      </c>
      <c r="F1852" s="15" t="s">
        <v>6113</v>
      </c>
      <c r="G1852" s="15" t="s">
        <v>6114</v>
      </c>
      <c r="H1852" s="15" t="s">
        <v>6115</v>
      </c>
      <c r="I1852" s="16">
        <v>35.478254999999997</v>
      </c>
      <c r="J1852" s="16">
        <v>44.383944</v>
      </c>
      <c r="K1852" s="15" t="s">
        <v>1364</v>
      </c>
    </row>
    <row r="1853" spans="1:11" ht="12" hidden="1" customHeight="1">
      <c r="A1853" s="15" t="s">
        <v>57</v>
      </c>
      <c r="B1853" s="15" t="s">
        <v>5</v>
      </c>
      <c r="C1853" s="15" t="s">
        <v>268</v>
      </c>
      <c r="D1853" s="15" t="s">
        <v>5</v>
      </c>
      <c r="E1853" s="16">
        <v>1311549</v>
      </c>
      <c r="F1853" s="15" t="s">
        <v>6116</v>
      </c>
      <c r="G1853" s="15" t="s">
        <v>624</v>
      </c>
      <c r="H1853" s="15" t="s">
        <v>6117</v>
      </c>
      <c r="I1853" s="16">
        <v>35.392359999999996</v>
      </c>
      <c r="J1853" s="16">
        <v>44.379083999999999</v>
      </c>
      <c r="K1853" s="15" t="s">
        <v>1364</v>
      </c>
    </row>
    <row r="1854" spans="1:11" ht="12" hidden="1" customHeight="1">
      <c r="A1854" s="15" t="s">
        <v>57</v>
      </c>
      <c r="B1854" s="15" t="s">
        <v>5</v>
      </c>
      <c r="C1854" s="15" t="s">
        <v>268</v>
      </c>
      <c r="D1854" s="15" t="s">
        <v>5</v>
      </c>
      <c r="E1854" s="16">
        <v>1311568</v>
      </c>
      <c r="F1854" s="15" t="s">
        <v>6118</v>
      </c>
      <c r="G1854" s="15" t="s">
        <v>6119</v>
      </c>
      <c r="H1854" s="15" t="s">
        <v>3748</v>
      </c>
      <c r="I1854" s="16">
        <v>35.775833329999998</v>
      </c>
      <c r="J1854" s="16">
        <v>44.576666670000002</v>
      </c>
      <c r="K1854" s="15" t="s">
        <v>1364</v>
      </c>
    </row>
    <row r="1855" spans="1:11" ht="12" hidden="1" customHeight="1">
      <c r="A1855" s="15" t="s">
        <v>57</v>
      </c>
      <c r="B1855" s="15" t="s">
        <v>5</v>
      </c>
      <c r="C1855" s="15" t="s">
        <v>268</v>
      </c>
      <c r="D1855" s="15" t="s">
        <v>5</v>
      </c>
      <c r="E1855" s="16">
        <v>1311460</v>
      </c>
      <c r="F1855" s="15" t="s">
        <v>6120</v>
      </c>
      <c r="G1855" s="15" t="s">
        <v>625</v>
      </c>
      <c r="H1855" s="15" t="s">
        <v>6121</v>
      </c>
      <c r="I1855" s="16">
        <v>35.459400000000002</v>
      </c>
      <c r="J1855" s="16">
        <v>44.399099999999997</v>
      </c>
      <c r="K1855" s="15" t="s">
        <v>1364</v>
      </c>
    </row>
    <row r="1856" spans="1:11" ht="12" hidden="1" customHeight="1">
      <c r="A1856" s="15" t="s">
        <v>57</v>
      </c>
      <c r="B1856" s="15" t="s">
        <v>5</v>
      </c>
      <c r="C1856" s="15" t="s">
        <v>268</v>
      </c>
      <c r="D1856" s="15" t="s">
        <v>5</v>
      </c>
      <c r="E1856" s="16">
        <v>1311794</v>
      </c>
      <c r="F1856" s="15" t="s">
        <v>6122</v>
      </c>
      <c r="G1856" s="15" t="s">
        <v>626</v>
      </c>
      <c r="H1856" s="15" t="s">
        <v>6123</v>
      </c>
      <c r="I1856" s="16">
        <v>35.381506000000002</v>
      </c>
      <c r="J1856" s="16">
        <v>44.395004999999998</v>
      </c>
      <c r="K1856" s="15" t="s">
        <v>1364</v>
      </c>
    </row>
    <row r="1857" spans="1:11" ht="12" hidden="1" customHeight="1">
      <c r="A1857" s="15" t="s">
        <v>57</v>
      </c>
      <c r="B1857" s="15" t="s">
        <v>5</v>
      </c>
      <c r="C1857" s="15" t="s">
        <v>268</v>
      </c>
      <c r="D1857" s="15" t="s">
        <v>5</v>
      </c>
      <c r="E1857" s="16">
        <v>1311801</v>
      </c>
      <c r="F1857" s="15" t="s">
        <v>6124</v>
      </c>
      <c r="G1857" s="15" t="s">
        <v>6125</v>
      </c>
      <c r="H1857" s="15" t="s">
        <v>6126</v>
      </c>
      <c r="I1857" s="16">
        <v>35.489187000000001</v>
      </c>
      <c r="J1857" s="16">
        <v>44.383186000000002</v>
      </c>
      <c r="K1857" s="15" t="s">
        <v>1364</v>
      </c>
    </row>
    <row r="1858" spans="1:11" ht="12" hidden="1" customHeight="1">
      <c r="A1858" s="15" t="s">
        <v>57</v>
      </c>
      <c r="B1858" s="15" t="s">
        <v>5</v>
      </c>
      <c r="C1858" s="15" t="s">
        <v>268</v>
      </c>
      <c r="D1858" s="15" t="s">
        <v>5</v>
      </c>
      <c r="E1858" s="16">
        <v>1311654</v>
      </c>
      <c r="F1858" s="15" t="s">
        <v>1130</v>
      </c>
      <c r="G1858" s="15" t="s">
        <v>627</v>
      </c>
      <c r="H1858" s="15" t="s">
        <v>6127</v>
      </c>
      <c r="I1858" s="16">
        <v>35.451208999999999</v>
      </c>
      <c r="J1858" s="16">
        <v>44.058551000000001</v>
      </c>
      <c r="K1858" s="15" t="s">
        <v>1364</v>
      </c>
    </row>
    <row r="1859" spans="1:11" ht="12" hidden="1" customHeight="1">
      <c r="A1859" s="15" t="s">
        <v>57</v>
      </c>
      <c r="B1859" s="15" t="s">
        <v>5</v>
      </c>
      <c r="C1859" s="15" t="s">
        <v>268</v>
      </c>
      <c r="D1859" s="15" t="s">
        <v>5</v>
      </c>
      <c r="E1859" s="16">
        <v>1311494</v>
      </c>
      <c r="F1859" s="15" t="s">
        <v>1131</v>
      </c>
      <c r="G1859" s="15" t="s">
        <v>628</v>
      </c>
      <c r="H1859" s="15" t="s">
        <v>6128</v>
      </c>
      <c r="I1859" s="16">
        <v>35.42694444</v>
      </c>
      <c r="J1859" s="16">
        <v>44.438611109999997</v>
      </c>
      <c r="K1859" s="15" t="s">
        <v>1364</v>
      </c>
    </row>
    <row r="1860" spans="1:11" ht="12" hidden="1" customHeight="1">
      <c r="A1860" s="15" t="s">
        <v>57</v>
      </c>
      <c r="B1860" s="15" t="s">
        <v>5</v>
      </c>
      <c r="C1860" s="15" t="s">
        <v>268</v>
      </c>
      <c r="D1860" s="15" t="s">
        <v>5</v>
      </c>
      <c r="E1860" s="16">
        <v>1311589</v>
      </c>
      <c r="F1860" s="15" t="s">
        <v>1132</v>
      </c>
      <c r="G1860" s="15" t="s">
        <v>629</v>
      </c>
      <c r="H1860" s="15" t="s">
        <v>6129</v>
      </c>
      <c r="I1860" s="16">
        <v>35.371777000000002</v>
      </c>
      <c r="J1860" s="16">
        <v>44.332560000000001</v>
      </c>
      <c r="K1860" s="15" t="s">
        <v>1364</v>
      </c>
    </row>
    <row r="1861" spans="1:11" ht="12" hidden="1" customHeight="1">
      <c r="A1861" s="15" t="s">
        <v>57</v>
      </c>
      <c r="B1861" s="15" t="s">
        <v>5</v>
      </c>
      <c r="C1861" s="15" t="s">
        <v>268</v>
      </c>
      <c r="D1861" s="15" t="s">
        <v>5</v>
      </c>
      <c r="E1861" s="16">
        <v>1307577</v>
      </c>
      <c r="F1861" s="15" t="s">
        <v>6130</v>
      </c>
      <c r="G1861" s="15" t="s">
        <v>5</v>
      </c>
      <c r="H1861" s="15" t="s">
        <v>6131</v>
      </c>
      <c r="I1861" s="16">
        <v>35.46</v>
      </c>
      <c r="J1861" s="16">
        <v>44.39</v>
      </c>
      <c r="K1861" s="15" t="s">
        <v>1364</v>
      </c>
    </row>
    <row r="1862" spans="1:11" ht="12" hidden="1" customHeight="1">
      <c r="A1862" s="15" t="s">
        <v>57</v>
      </c>
      <c r="B1862" s="15" t="s">
        <v>5</v>
      </c>
      <c r="C1862" s="15" t="s">
        <v>268</v>
      </c>
      <c r="D1862" s="15" t="s">
        <v>5</v>
      </c>
      <c r="E1862" s="16">
        <v>1311691</v>
      </c>
      <c r="F1862" s="15" t="s">
        <v>6132</v>
      </c>
      <c r="G1862" s="15" t="s">
        <v>6133</v>
      </c>
      <c r="H1862" s="15" t="s">
        <v>6134</v>
      </c>
      <c r="I1862" s="16">
        <v>35.480428000000003</v>
      </c>
      <c r="J1862" s="16">
        <v>44.358837000000001</v>
      </c>
      <c r="K1862" s="15" t="s">
        <v>1364</v>
      </c>
    </row>
    <row r="1863" spans="1:11" ht="12" hidden="1" customHeight="1">
      <c r="A1863" s="15" t="s">
        <v>57</v>
      </c>
      <c r="B1863" s="15" t="s">
        <v>5</v>
      </c>
      <c r="C1863" s="15" t="s">
        <v>268</v>
      </c>
      <c r="D1863" s="15" t="s">
        <v>5</v>
      </c>
      <c r="E1863" s="16">
        <v>1307892</v>
      </c>
      <c r="F1863" s="15" t="s">
        <v>1133</v>
      </c>
      <c r="G1863" s="15" t="s">
        <v>630</v>
      </c>
      <c r="H1863" s="15" t="s">
        <v>6135</v>
      </c>
      <c r="I1863" s="16">
        <v>35.46</v>
      </c>
      <c r="J1863" s="16">
        <v>44.1</v>
      </c>
      <c r="K1863" s="15" t="s">
        <v>1364</v>
      </c>
    </row>
    <row r="1864" spans="1:11" ht="12" hidden="1" customHeight="1">
      <c r="A1864" s="15" t="s">
        <v>57</v>
      </c>
      <c r="B1864" s="15" t="s">
        <v>5</v>
      </c>
      <c r="C1864" s="15" t="s">
        <v>268</v>
      </c>
      <c r="D1864" s="15" t="s">
        <v>5</v>
      </c>
      <c r="E1864" s="16">
        <v>1311661</v>
      </c>
      <c r="F1864" s="15" t="s">
        <v>1134</v>
      </c>
      <c r="G1864" s="15" t="s">
        <v>631</v>
      </c>
      <c r="H1864" s="15" t="s">
        <v>6136</v>
      </c>
      <c r="I1864" s="16">
        <v>35.318976999999997</v>
      </c>
      <c r="J1864" s="16">
        <v>44.517829999999996</v>
      </c>
      <c r="K1864" s="15" t="s">
        <v>1364</v>
      </c>
    </row>
    <row r="1865" spans="1:11" ht="12" hidden="1" customHeight="1">
      <c r="A1865" s="15" t="s">
        <v>57</v>
      </c>
      <c r="B1865" s="15" t="s">
        <v>5</v>
      </c>
      <c r="C1865" s="15" t="s">
        <v>268</v>
      </c>
      <c r="D1865" s="15" t="s">
        <v>5</v>
      </c>
      <c r="E1865" s="16">
        <v>1311683</v>
      </c>
      <c r="F1865" s="15" t="s">
        <v>6137</v>
      </c>
      <c r="G1865" s="15" t="s">
        <v>6138</v>
      </c>
      <c r="H1865" s="15" t="s">
        <v>6139</v>
      </c>
      <c r="I1865" s="16">
        <v>35.330061999999998</v>
      </c>
      <c r="J1865" s="16">
        <v>44.322408000000003</v>
      </c>
      <c r="K1865" s="15" t="s">
        <v>1364</v>
      </c>
    </row>
    <row r="1866" spans="1:11" ht="12" hidden="1" customHeight="1">
      <c r="A1866" s="15" t="s">
        <v>57</v>
      </c>
      <c r="B1866" s="15" t="s">
        <v>5</v>
      </c>
      <c r="C1866" s="15" t="s">
        <v>268</v>
      </c>
      <c r="D1866" s="15" t="s">
        <v>5</v>
      </c>
      <c r="E1866" s="16">
        <v>1311712</v>
      </c>
      <c r="F1866" s="15" t="s">
        <v>1135</v>
      </c>
      <c r="G1866" s="15" t="s">
        <v>632</v>
      </c>
      <c r="H1866" s="15" t="s">
        <v>6140</v>
      </c>
      <c r="I1866" s="16">
        <v>35.650833329999998</v>
      </c>
      <c r="J1866" s="16">
        <v>44.459722220000003</v>
      </c>
      <c r="K1866" s="15" t="s">
        <v>1364</v>
      </c>
    </row>
    <row r="1867" spans="1:11" ht="12" hidden="1" customHeight="1">
      <c r="A1867" s="15" t="s">
        <v>57</v>
      </c>
      <c r="B1867" s="15" t="s">
        <v>5</v>
      </c>
      <c r="C1867" s="15" t="s">
        <v>268</v>
      </c>
      <c r="D1867" s="15" t="s">
        <v>5</v>
      </c>
      <c r="E1867" s="16">
        <v>1307707</v>
      </c>
      <c r="F1867" s="15" t="s">
        <v>6141</v>
      </c>
      <c r="G1867" s="15" t="s">
        <v>6142</v>
      </c>
      <c r="H1867" s="15" t="s">
        <v>6143</v>
      </c>
      <c r="I1867" s="16">
        <v>35.46</v>
      </c>
      <c r="J1867" s="16">
        <v>44.25</v>
      </c>
      <c r="K1867" s="15" t="s">
        <v>1364</v>
      </c>
    </row>
    <row r="1868" spans="1:11" ht="12" hidden="1" customHeight="1">
      <c r="A1868" s="15" t="s">
        <v>57</v>
      </c>
      <c r="B1868" s="15" t="s">
        <v>5</v>
      </c>
      <c r="C1868" s="15" t="s">
        <v>268</v>
      </c>
      <c r="D1868" s="15" t="s">
        <v>5</v>
      </c>
      <c r="E1868" s="16">
        <v>1311784</v>
      </c>
      <c r="F1868" s="15" t="s">
        <v>6144</v>
      </c>
      <c r="G1868" s="15" t="s">
        <v>6145</v>
      </c>
      <c r="H1868" s="15" t="s">
        <v>6146</v>
      </c>
      <c r="I1868" s="16">
        <v>35.47138889</v>
      </c>
      <c r="J1868" s="16">
        <v>44.384444440000003</v>
      </c>
      <c r="K1868" s="15" t="s">
        <v>1364</v>
      </c>
    </row>
    <row r="1869" spans="1:11" ht="12" hidden="1" customHeight="1">
      <c r="A1869" s="15" t="s">
        <v>57</v>
      </c>
      <c r="B1869" s="15" t="s">
        <v>5</v>
      </c>
      <c r="C1869" s="15" t="s">
        <v>268</v>
      </c>
      <c r="D1869" s="15" t="s">
        <v>5</v>
      </c>
      <c r="E1869" s="16">
        <v>1311786</v>
      </c>
      <c r="F1869" s="15" t="s">
        <v>6147</v>
      </c>
      <c r="G1869" s="15" t="s">
        <v>6148</v>
      </c>
      <c r="H1869" s="15" t="s">
        <v>6149</v>
      </c>
      <c r="I1869" s="16">
        <v>35.447499999999998</v>
      </c>
      <c r="J1869" s="16">
        <v>44.409166669999998</v>
      </c>
      <c r="K1869" s="15" t="s">
        <v>1364</v>
      </c>
    </row>
    <row r="1870" spans="1:11" ht="12" hidden="1" customHeight="1">
      <c r="A1870" s="15" t="s">
        <v>57</v>
      </c>
      <c r="B1870" s="15" t="s">
        <v>5</v>
      </c>
      <c r="C1870" s="15" t="s">
        <v>268</v>
      </c>
      <c r="D1870" s="15" t="s">
        <v>5</v>
      </c>
      <c r="E1870" s="16">
        <v>1311608</v>
      </c>
      <c r="F1870" s="15" t="s">
        <v>1136</v>
      </c>
      <c r="G1870" s="15" t="s">
        <v>633</v>
      </c>
      <c r="H1870" s="15" t="s">
        <v>6150</v>
      </c>
      <c r="I1870" s="16">
        <v>35.783237</v>
      </c>
      <c r="J1870" s="16">
        <v>44.505324999999999</v>
      </c>
      <c r="K1870" s="15" t="s">
        <v>1364</v>
      </c>
    </row>
    <row r="1871" spans="1:11" ht="12" hidden="1" customHeight="1">
      <c r="A1871" s="15" t="s">
        <v>57</v>
      </c>
      <c r="B1871" s="15" t="s">
        <v>5</v>
      </c>
      <c r="C1871" s="15" t="s">
        <v>268</v>
      </c>
      <c r="D1871" s="15" t="s">
        <v>5</v>
      </c>
      <c r="E1871" s="16">
        <v>1307960</v>
      </c>
      <c r="F1871" s="15" t="s">
        <v>6151</v>
      </c>
      <c r="G1871" s="15" t="s">
        <v>6152</v>
      </c>
      <c r="H1871" s="15" t="s">
        <v>6153</v>
      </c>
      <c r="I1871" s="16">
        <v>35.44</v>
      </c>
      <c r="J1871" s="16">
        <v>44.36</v>
      </c>
      <c r="K1871" s="15" t="s">
        <v>1364</v>
      </c>
    </row>
    <row r="1872" spans="1:11" ht="12" hidden="1" customHeight="1">
      <c r="A1872" s="15" t="s">
        <v>57</v>
      </c>
      <c r="B1872" s="15" t="s">
        <v>5</v>
      </c>
      <c r="C1872" s="15" t="s">
        <v>268</v>
      </c>
      <c r="D1872" s="15" t="s">
        <v>5</v>
      </c>
      <c r="E1872" s="16">
        <v>1307697</v>
      </c>
      <c r="F1872" s="15" t="s">
        <v>6154</v>
      </c>
      <c r="G1872" s="15" t="s">
        <v>6155</v>
      </c>
      <c r="H1872" s="15" t="s">
        <v>6156</v>
      </c>
      <c r="I1872" s="16">
        <v>35.441254999999998</v>
      </c>
      <c r="J1872" s="16">
        <v>44.236114000000001</v>
      </c>
      <c r="K1872" s="15" t="s">
        <v>1364</v>
      </c>
    </row>
    <row r="1873" spans="1:11" ht="12" hidden="1" customHeight="1">
      <c r="A1873" s="15" t="s">
        <v>57</v>
      </c>
      <c r="B1873" s="15" t="s">
        <v>5</v>
      </c>
      <c r="C1873" s="15" t="s">
        <v>268</v>
      </c>
      <c r="D1873" s="15" t="s">
        <v>5</v>
      </c>
      <c r="E1873" s="16">
        <v>1311796</v>
      </c>
      <c r="F1873" s="15" t="s">
        <v>6157</v>
      </c>
      <c r="G1873" s="15" t="s">
        <v>6158</v>
      </c>
      <c r="H1873" s="15" t="s">
        <v>6159</v>
      </c>
      <c r="I1873" s="16">
        <v>35.396743000000001</v>
      </c>
      <c r="J1873" s="16">
        <v>44.226979</v>
      </c>
      <c r="K1873" s="15" t="s">
        <v>1364</v>
      </c>
    </row>
    <row r="1874" spans="1:11" ht="12" hidden="1" customHeight="1">
      <c r="A1874" s="15" t="s">
        <v>57</v>
      </c>
      <c r="B1874" s="15" t="s">
        <v>5</v>
      </c>
      <c r="C1874" s="15" t="s">
        <v>268</v>
      </c>
      <c r="D1874" s="15" t="s">
        <v>5</v>
      </c>
      <c r="E1874" s="16">
        <v>1311795</v>
      </c>
      <c r="F1874" s="15" t="s">
        <v>1137</v>
      </c>
      <c r="G1874" s="15" t="s">
        <v>634</v>
      </c>
      <c r="H1874" s="15" t="s">
        <v>6160</v>
      </c>
      <c r="I1874" s="16">
        <v>35.386389999999999</v>
      </c>
      <c r="J1874" s="16">
        <v>44.268521</v>
      </c>
      <c r="K1874" s="15" t="s">
        <v>1364</v>
      </c>
    </row>
    <row r="1875" spans="1:11" ht="12" hidden="1" customHeight="1">
      <c r="A1875" s="15" t="s">
        <v>58</v>
      </c>
      <c r="B1875" s="15" t="s">
        <v>6</v>
      </c>
      <c r="C1875" s="15" t="s">
        <v>271</v>
      </c>
      <c r="D1875" s="15" t="s">
        <v>269</v>
      </c>
      <c r="E1875" s="16">
        <v>1409086</v>
      </c>
      <c r="F1875" s="15" t="s">
        <v>6161</v>
      </c>
      <c r="G1875" s="15" t="s">
        <v>6162</v>
      </c>
      <c r="H1875" s="15" t="s">
        <v>6163</v>
      </c>
      <c r="I1875" s="16">
        <v>32.463056000000002</v>
      </c>
      <c r="J1875" s="16">
        <v>46.6875</v>
      </c>
      <c r="K1875" s="15" t="s">
        <v>1364</v>
      </c>
    </row>
    <row r="1876" spans="1:11" ht="12" hidden="1" customHeight="1">
      <c r="A1876" s="15" t="s">
        <v>58</v>
      </c>
      <c r="B1876" s="15" t="s">
        <v>6</v>
      </c>
      <c r="C1876" s="15" t="s">
        <v>271</v>
      </c>
      <c r="D1876" s="15" t="s">
        <v>269</v>
      </c>
      <c r="E1876" s="16">
        <v>1409274</v>
      </c>
      <c r="F1876" s="15" t="s">
        <v>6164</v>
      </c>
      <c r="G1876" s="15" t="s">
        <v>6165</v>
      </c>
      <c r="H1876" s="15" t="s">
        <v>4035</v>
      </c>
      <c r="I1876" s="16">
        <v>32.472222219999999</v>
      </c>
      <c r="J1876" s="16">
        <v>46.69722222</v>
      </c>
      <c r="K1876" s="15" t="s">
        <v>1364</v>
      </c>
    </row>
    <row r="1877" spans="1:11" ht="12" hidden="1" customHeight="1">
      <c r="A1877" s="15" t="s">
        <v>58</v>
      </c>
      <c r="B1877" s="15" t="s">
        <v>6</v>
      </c>
      <c r="C1877" s="15" t="s">
        <v>271</v>
      </c>
      <c r="D1877" s="15" t="s">
        <v>269</v>
      </c>
      <c r="E1877" s="16">
        <v>1409315</v>
      </c>
      <c r="F1877" s="15" t="s">
        <v>6166</v>
      </c>
      <c r="G1877" s="15" t="s">
        <v>6167</v>
      </c>
      <c r="H1877" s="15" t="s">
        <v>6168</v>
      </c>
      <c r="I1877" s="16">
        <v>32.117660000000001</v>
      </c>
      <c r="J1877" s="16">
        <v>46.731920000000002</v>
      </c>
      <c r="K1877" s="15" t="s">
        <v>1364</v>
      </c>
    </row>
    <row r="1878" spans="1:11" ht="12" hidden="1" customHeight="1">
      <c r="A1878" s="15" t="s">
        <v>58</v>
      </c>
      <c r="B1878" s="15" t="s">
        <v>6</v>
      </c>
      <c r="C1878" s="15" t="s">
        <v>271</v>
      </c>
      <c r="D1878" s="15" t="s">
        <v>269</v>
      </c>
      <c r="E1878" s="16">
        <v>1409276</v>
      </c>
      <c r="F1878" s="15" t="s">
        <v>6169</v>
      </c>
      <c r="G1878" s="15" t="s">
        <v>665</v>
      </c>
      <c r="H1878" s="15" t="s">
        <v>2626</v>
      </c>
      <c r="I1878" s="16">
        <v>32.470555560000001</v>
      </c>
      <c r="J1878" s="16">
        <v>46.681388890000001</v>
      </c>
      <c r="K1878" s="15" t="s">
        <v>1364</v>
      </c>
    </row>
    <row r="1879" spans="1:11" ht="12" hidden="1" customHeight="1">
      <c r="A1879" s="15" t="s">
        <v>58</v>
      </c>
      <c r="B1879" s="15" t="s">
        <v>6</v>
      </c>
      <c r="C1879" s="15" t="s">
        <v>271</v>
      </c>
      <c r="D1879" s="15" t="s">
        <v>269</v>
      </c>
      <c r="E1879" s="16">
        <v>1409340</v>
      </c>
      <c r="F1879" s="15" t="s">
        <v>1138</v>
      </c>
      <c r="G1879" s="15" t="s">
        <v>635</v>
      </c>
      <c r="H1879" s="15" t="s">
        <v>6170</v>
      </c>
      <c r="I1879" s="16">
        <v>32.120519999999999</v>
      </c>
      <c r="J1879" s="16">
        <v>46.731340000000003</v>
      </c>
      <c r="K1879" s="15" t="s">
        <v>1364</v>
      </c>
    </row>
    <row r="1880" spans="1:11" ht="12" hidden="1" customHeight="1">
      <c r="A1880" s="15" t="s">
        <v>58</v>
      </c>
      <c r="B1880" s="15" t="s">
        <v>6</v>
      </c>
      <c r="C1880" s="15" t="s">
        <v>271</v>
      </c>
      <c r="D1880" s="15" t="s">
        <v>269</v>
      </c>
      <c r="E1880" s="16">
        <v>1409226</v>
      </c>
      <c r="F1880" s="15" t="s">
        <v>1139</v>
      </c>
      <c r="G1880" s="15" t="s">
        <v>636</v>
      </c>
      <c r="H1880" s="15" t="s">
        <v>6171</v>
      </c>
      <c r="I1880" s="16">
        <v>32.116888000000003</v>
      </c>
      <c r="J1880" s="16">
        <v>46.733387999999998</v>
      </c>
      <c r="K1880" s="15" t="s">
        <v>1364</v>
      </c>
    </row>
    <row r="1881" spans="1:11" ht="12" hidden="1" customHeight="1">
      <c r="A1881" s="15" t="s">
        <v>58</v>
      </c>
      <c r="B1881" s="15" t="s">
        <v>6</v>
      </c>
      <c r="C1881" s="15" t="s">
        <v>271</v>
      </c>
      <c r="D1881" s="15" t="s">
        <v>269</v>
      </c>
      <c r="E1881" s="16">
        <v>1409085</v>
      </c>
      <c r="F1881" s="15" t="s">
        <v>6172</v>
      </c>
      <c r="G1881" s="15" t="s">
        <v>6173</v>
      </c>
      <c r="H1881" s="15" t="s">
        <v>6174</v>
      </c>
      <c r="I1881" s="16">
        <v>32.460278000000002</v>
      </c>
      <c r="J1881" s="16">
        <v>46.688333</v>
      </c>
      <c r="K1881" s="15" t="s">
        <v>1364</v>
      </c>
    </row>
    <row r="1882" spans="1:11" ht="12" hidden="1" customHeight="1">
      <c r="A1882" s="15" t="s">
        <v>58</v>
      </c>
      <c r="B1882" s="15" t="s">
        <v>6</v>
      </c>
      <c r="C1882" s="15" t="s">
        <v>271</v>
      </c>
      <c r="D1882" s="15" t="s">
        <v>269</v>
      </c>
      <c r="E1882" s="16">
        <v>1409387</v>
      </c>
      <c r="F1882" s="15" t="s">
        <v>1140</v>
      </c>
      <c r="G1882" s="15" t="s">
        <v>397</v>
      </c>
      <c r="H1882" s="15" t="s">
        <v>6175</v>
      </c>
      <c r="I1882" s="16">
        <v>32.121493000000001</v>
      </c>
      <c r="J1882" s="16">
        <v>46.738545999999999</v>
      </c>
      <c r="K1882" s="15" t="s">
        <v>1364</v>
      </c>
    </row>
    <row r="1883" spans="1:11" ht="12" hidden="1" customHeight="1">
      <c r="A1883" s="15" t="s">
        <v>58</v>
      </c>
      <c r="B1883" s="15" t="s">
        <v>6</v>
      </c>
      <c r="C1883" s="15" t="s">
        <v>271</v>
      </c>
      <c r="D1883" s="15" t="s">
        <v>269</v>
      </c>
      <c r="E1883" s="16">
        <v>1409093</v>
      </c>
      <c r="F1883" s="15" t="s">
        <v>6176</v>
      </c>
      <c r="G1883" s="15" t="s">
        <v>6177</v>
      </c>
      <c r="H1883" s="15" t="s">
        <v>5645</v>
      </c>
      <c r="I1883" s="16">
        <v>32.468333000000001</v>
      </c>
      <c r="J1883" s="16">
        <v>46.693055999999999</v>
      </c>
      <c r="K1883" s="15" t="s">
        <v>1364</v>
      </c>
    </row>
    <row r="1884" spans="1:11" ht="12" hidden="1" customHeight="1">
      <c r="A1884" s="15" t="s">
        <v>58</v>
      </c>
      <c r="B1884" s="15" t="s">
        <v>6</v>
      </c>
      <c r="C1884" s="15" t="s">
        <v>271</v>
      </c>
      <c r="D1884" s="15" t="s">
        <v>269</v>
      </c>
      <c r="E1884" s="16">
        <v>1409227</v>
      </c>
      <c r="F1884" s="15" t="s">
        <v>1141</v>
      </c>
      <c r="G1884" s="15" t="s">
        <v>637</v>
      </c>
      <c r="H1884" s="15" t="s">
        <v>6178</v>
      </c>
      <c r="I1884" s="16">
        <v>32.124045000000002</v>
      </c>
      <c r="J1884" s="16">
        <v>46.734076999999999</v>
      </c>
      <c r="K1884" s="15" t="s">
        <v>1364</v>
      </c>
    </row>
    <row r="1885" spans="1:11" ht="12" hidden="1" customHeight="1">
      <c r="A1885" s="15" t="s">
        <v>58</v>
      </c>
      <c r="B1885" s="15" t="s">
        <v>6</v>
      </c>
      <c r="C1885" s="15" t="s">
        <v>271</v>
      </c>
      <c r="D1885" s="15" t="s">
        <v>269</v>
      </c>
      <c r="E1885" s="16">
        <v>1408116</v>
      </c>
      <c r="F1885" s="15" t="s">
        <v>1142</v>
      </c>
      <c r="G1885" s="15" t="s">
        <v>638</v>
      </c>
      <c r="H1885" s="15" t="s">
        <v>6179</v>
      </c>
      <c r="I1885" s="16">
        <v>32.46</v>
      </c>
      <c r="J1885" s="16">
        <v>46.68</v>
      </c>
      <c r="K1885" s="15" t="s">
        <v>1364</v>
      </c>
    </row>
    <row r="1886" spans="1:11" ht="12" hidden="1" customHeight="1">
      <c r="A1886" s="15" t="s">
        <v>58</v>
      </c>
      <c r="B1886" s="15" t="s">
        <v>6</v>
      </c>
      <c r="C1886" s="15" t="s">
        <v>274</v>
      </c>
      <c r="D1886" s="15" t="s">
        <v>272</v>
      </c>
      <c r="E1886" s="16">
        <v>1409298</v>
      </c>
      <c r="F1886" s="15" t="s">
        <v>1143</v>
      </c>
      <c r="G1886" s="15" t="s">
        <v>644</v>
      </c>
      <c r="H1886" s="15" t="s">
        <v>6180</v>
      </c>
      <c r="I1886" s="16">
        <v>31.786318999999999</v>
      </c>
      <c r="J1886" s="16">
        <v>47.185656000000002</v>
      </c>
      <c r="K1886" s="15" t="s">
        <v>1364</v>
      </c>
    </row>
    <row r="1887" spans="1:11" ht="12" hidden="1" customHeight="1">
      <c r="A1887" s="15" t="s">
        <v>58</v>
      </c>
      <c r="B1887" s="15" t="s">
        <v>6</v>
      </c>
      <c r="C1887" s="15" t="s">
        <v>274</v>
      </c>
      <c r="D1887" s="15" t="s">
        <v>272</v>
      </c>
      <c r="E1887" s="16">
        <v>1409325</v>
      </c>
      <c r="F1887" s="15" t="s">
        <v>6181</v>
      </c>
      <c r="G1887" s="15" t="s">
        <v>676</v>
      </c>
      <c r="H1887" s="15" t="s">
        <v>1420</v>
      </c>
      <c r="I1887" s="16">
        <v>31.87509</v>
      </c>
      <c r="J1887" s="16">
        <v>47.150790000000001</v>
      </c>
      <c r="K1887" s="15" t="s">
        <v>1364</v>
      </c>
    </row>
    <row r="1888" spans="1:11" ht="12" hidden="1" customHeight="1">
      <c r="A1888" s="15" t="s">
        <v>58</v>
      </c>
      <c r="B1888" s="15" t="s">
        <v>6</v>
      </c>
      <c r="C1888" s="15" t="s">
        <v>274</v>
      </c>
      <c r="D1888" s="15" t="s">
        <v>272</v>
      </c>
      <c r="E1888" s="16">
        <v>1409228</v>
      </c>
      <c r="F1888" s="15" t="s">
        <v>1144</v>
      </c>
      <c r="G1888" s="15" t="s">
        <v>646</v>
      </c>
      <c r="H1888" s="15" t="s">
        <v>6182</v>
      </c>
      <c r="I1888" s="16">
        <v>31.833583000000001</v>
      </c>
      <c r="J1888" s="16">
        <v>47.133583000000002</v>
      </c>
      <c r="K1888" s="15" t="s">
        <v>1364</v>
      </c>
    </row>
    <row r="1889" spans="1:11" ht="12" hidden="1" customHeight="1">
      <c r="A1889" s="15" t="s">
        <v>58</v>
      </c>
      <c r="B1889" s="15" t="s">
        <v>6</v>
      </c>
      <c r="C1889" s="15" t="s">
        <v>274</v>
      </c>
      <c r="D1889" s="15" t="s">
        <v>272</v>
      </c>
      <c r="E1889" s="16">
        <v>1409282</v>
      </c>
      <c r="F1889" s="15" t="s">
        <v>1145</v>
      </c>
      <c r="G1889" s="15" t="s">
        <v>499</v>
      </c>
      <c r="H1889" s="15" t="s">
        <v>6183</v>
      </c>
      <c r="I1889" s="16">
        <v>32.035277780000001</v>
      </c>
      <c r="J1889" s="16">
        <v>46.876666669999999</v>
      </c>
      <c r="K1889" s="15" t="s">
        <v>1364</v>
      </c>
    </row>
    <row r="1890" spans="1:11" ht="12" hidden="1" customHeight="1">
      <c r="A1890" s="15" t="s">
        <v>58</v>
      </c>
      <c r="B1890" s="15" t="s">
        <v>6</v>
      </c>
      <c r="C1890" s="15" t="s">
        <v>274</v>
      </c>
      <c r="D1890" s="15" t="s">
        <v>272</v>
      </c>
      <c r="E1890" s="16">
        <v>1408817</v>
      </c>
      <c r="F1890" s="15" t="s">
        <v>6184</v>
      </c>
      <c r="G1890" s="15" t="s">
        <v>6185</v>
      </c>
      <c r="H1890" s="15" t="s">
        <v>6186</v>
      </c>
      <c r="I1890" s="16">
        <v>31.841388999999999</v>
      </c>
      <c r="J1890" s="16">
        <v>47.151944</v>
      </c>
      <c r="K1890" s="15" t="s">
        <v>1364</v>
      </c>
    </row>
    <row r="1891" spans="1:11" ht="12" hidden="1" customHeight="1">
      <c r="A1891" s="15" t="s">
        <v>58</v>
      </c>
      <c r="B1891" s="15" t="s">
        <v>6</v>
      </c>
      <c r="C1891" s="15" t="s">
        <v>274</v>
      </c>
      <c r="D1891" s="15" t="s">
        <v>272</v>
      </c>
      <c r="E1891" s="16">
        <v>1408880</v>
      </c>
      <c r="F1891" s="15" t="s">
        <v>1146</v>
      </c>
      <c r="G1891" s="15" t="s">
        <v>647</v>
      </c>
      <c r="H1891" s="15" t="s">
        <v>6187</v>
      </c>
      <c r="I1891" s="16">
        <v>31.859166999999999</v>
      </c>
      <c r="J1891" s="16">
        <v>47.158332999999999</v>
      </c>
      <c r="K1891" s="15" t="s">
        <v>1364</v>
      </c>
    </row>
    <row r="1892" spans="1:11" ht="12" hidden="1" customHeight="1">
      <c r="A1892" s="15" t="s">
        <v>58</v>
      </c>
      <c r="B1892" s="15" t="s">
        <v>6</v>
      </c>
      <c r="C1892" s="15" t="s">
        <v>274</v>
      </c>
      <c r="D1892" s="15" t="s">
        <v>272</v>
      </c>
      <c r="E1892" s="16">
        <v>1409285</v>
      </c>
      <c r="F1892" s="15" t="s">
        <v>1147</v>
      </c>
      <c r="G1892" s="15" t="s">
        <v>648</v>
      </c>
      <c r="H1892" s="15" t="s">
        <v>3241</v>
      </c>
      <c r="I1892" s="16">
        <v>31.851388889999999</v>
      </c>
      <c r="J1892" s="16">
        <v>47.121666670000003</v>
      </c>
      <c r="K1892" s="15" t="s">
        <v>1364</v>
      </c>
    </row>
    <row r="1893" spans="1:11" ht="12" hidden="1" customHeight="1">
      <c r="A1893" s="15" t="s">
        <v>58</v>
      </c>
      <c r="B1893" s="15" t="s">
        <v>6</v>
      </c>
      <c r="C1893" s="15" t="s">
        <v>274</v>
      </c>
      <c r="D1893" s="15" t="s">
        <v>272</v>
      </c>
      <c r="E1893" s="16">
        <v>1408811</v>
      </c>
      <c r="F1893" s="15" t="s">
        <v>6188</v>
      </c>
      <c r="G1893" s="15" t="s">
        <v>6189</v>
      </c>
      <c r="H1893" s="15" t="s">
        <v>6190</v>
      </c>
      <c r="I1893" s="16">
        <v>31.832222000000002</v>
      </c>
      <c r="J1893" s="16">
        <v>47.141111000000002</v>
      </c>
      <c r="K1893" s="15" t="s">
        <v>1364</v>
      </c>
    </row>
    <row r="1894" spans="1:11" ht="12" hidden="1" customHeight="1">
      <c r="A1894" s="15" t="s">
        <v>58</v>
      </c>
      <c r="B1894" s="15" t="s">
        <v>6</v>
      </c>
      <c r="C1894" s="15" t="s">
        <v>274</v>
      </c>
      <c r="D1894" s="15" t="s">
        <v>272</v>
      </c>
      <c r="E1894" s="16">
        <v>1408799</v>
      </c>
      <c r="F1894" s="15" t="s">
        <v>6191</v>
      </c>
      <c r="G1894" s="15" t="s">
        <v>6192</v>
      </c>
      <c r="H1894" s="15" t="s">
        <v>6193</v>
      </c>
      <c r="I1894" s="16">
        <v>31.826667</v>
      </c>
      <c r="J1894" s="16">
        <v>47.149721999999997</v>
      </c>
      <c r="K1894" s="15" t="s">
        <v>1364</v>
      </c>
    </row>
    <row r="1895" spans="1:11" ht="12" hidden="1" customHeight="1">
      <c r="A1895" s="15" t="s">
        <v>58</v>
      </c>
      <c r="B1895" s="15" t="s">
        <v>6</v>
      </c>
      <c r="C1895" s="15" t="s">
        <v>274</v>
      </c>
      <c r="D1895" s="15" t="s">
        <v>272</v>
      </c>
      <c r="E1895" s="16">
        <v>1408295</v>
      </c>
      <c r="F1895" s="15" t="s">
        <v>6194</v>
      </c>
      <c r="G1895" s="15" t="s">
        <v>6195</v>
      </c>
      <c r="H1895" s="15" t="s">
        <v>5724</v>
      </c>
      <c r="I1895" s="16">
        <v>31.81</v>
      </c>
      <c r="J1895" s="16">
        <v>47</v>
      </c>
      <c r="K1895" s="15" t="s">
        <v>1364</v>
      </c>
    </row>
    <row r="1896" spans="1:11" ht="12" hidden="1" customHeight="1">
      <c r="A1896" s="15" t="s">
        <v>58</v>
      </c>
      <c r="B1896" s="15" t="s">
        <v>6</v>
      </c>
      <c r="C1896" s="15" t="s">
        <v>274</v>
      </c>
      <c r="D1896" s="15" t="s">
        <v>272</v>
      </c>
      <c r="E1896" s="16">
        <v>1408300</v>
      </c>
      <c r="F1896" s="15" t="s">
        <v>1148</v>
      </c>
      <c r="G1896" s="15" t="s">
        <v>650</v>
      </c>
      <c r="H1896" s="15" t="s">
        <v>5664</v>
      </c>
      <c r="I1896" s="16">
        <v>31.81</v>
      </c>
      <c r="J1896" s="16">
        <v>47</v>
      </c>
      <c r="K1896" s="15" t="s">
        <v>1364</v>
      </c>
    </row>
    <row r="1897" spans="1:11" ht="12" hidden="1" customHeight="1">
      <c r="A1897" s="15" t="s">
        <v>58</v>
      </c>
      <c r="B1897" s="15" t="s">
        <v>6</v>
      </c>
      <c r="C1897" s="15" t="s">
        <v>274</v>
      </c>
      <c r="D1897" s="15" t="s">
        <v>272</v>
      </c>
      <c r="E1897" s="16">
        <v>1409364</v>
      </c>
      <c r="F1897" s="15" t="s">
        <v>6196</v>
      </c>
      <c r="G1897" s="15" t="s">
        <v>6197</v>
      </c>
      <c r="H1897" s="15" t="s">
        <v>6198</v>
      </c>
      <c r="I1897" s="16">
        <v>32.030830000000002</v>
      </c>
      <c r="J1897" s="16">
        <v>46.875770000000003</v>
      </c>
      <c r="K1897" s="15" t="s">
        <v>1364</v>
      </c>
    </row>
    <row r="1898" spans="1:11" ht="12" hidden="1" customHeight="1">
      <c r="A1898" s="15" t="s">
        <v>58</v>
      </c>
      <c r="B1898" s="15" t="s">
        <v>6</v>
      </c>
      <c r="C1898" s="15" t="s">
        <v>274</v>
      </c>
      <c r="D1898" s="15" t="s">
        <v>272</v>
      </c>
      <c r="E1898" s="16">
        <v>1409361</v>
      </c>
      <c r="F1898" s="15" t="s">
        <v>6199</v>
      </c>
      <c r="G1898" s="15" t="s">
        <v>391</v>
      </c>
      <c r="H1898" s="15" t="s">
        <v>6200</v>
      </c>
      <c r="I1898" s="16">
        <v>31.840568000000001</v>
      </c>
      <c r="J1898" s="16">
        <v>47.110111000000003</v>
      </c>
      <c r="K1898" s="15" t="s">
        <v>1364</v>
      </c>
    </row>
    <row r="1899" spans="1:11" ht="12" hidden="1" customHeight="1">
      <c r="A1899" s="15" t="s">
        <v>58</v>
      </c>
      <c r="B1899" s="15" t="s">
        <v>6</v>
      </c>
      <c r="C1899" s="15" t="s">
        <v>274</v>
      </c>
      <c r="D1899" s="15" t="s">
        <v>272</v>
      </c>
      <c r="E1899" s="16">
        <v>1409252</v>
      </c>
      <c r="F1899" s="15" t="s">
        <v>6201</v>
      </c>
      <c r="G1899" s="15" t="s">
        <v>6202</v>
      </c>
      <c r="H1899" s="15" t="s">
        <v>6203</v>
      </c>
      <c r="I1899" s="16">
        <v>31.853611109999999</v>
      </c>
      <c r="J1899" s="16">
        <v>47.153888889999998</v>
      </c>
      <c r="K1899" s="15" t="s">
        <v>1364</v>
      </c>
    </row>
    <row r="1900" spans="1:11" ht="12" hidden="1" customHeight="1">
      <c r="A1900" s="15" t="s">
        <v>58</v>
      </c>
      <c r="B1900" s="15" t="s">
        <v>6</v>
      </c>
      <c r="C1900" s="15" t="s">
        <v>274</v>
      </c>
      <c r="D1900" s="15" t="s">
        <v>272</v>
      </c>
      <c r="E1900" s="16">
        <v>1408785</v>
      </c>
      <c r="F1900" s="15" t="s">
        <v>1149</v>
      </c>
      <c r="G1900" s="15" t="s">
        <v>651</v>
      </c>
      <c r="H1900" s="15" t="s">
        <v>6204</v>
      </c>
      <c r="I1900" s="16">
        <v>31.816666999999999</v>
      </c>
      <c r="J1900" s="16">
        <v>47.138333000000003</v>
      </c>
      <c r="K1900" s="15" t="s">
        <v>1364</v>
      </c>
    </row>
    <row r="1901" spans="1:11" ht="12" hidden="1" customHeight="1">
      <c r="A1901" s="15" t="s">
        <v>58</v>
      </c>
      <c r="B1901" s="15" t="s">
        <v>6</v>
      </c>
      <c r="C1901" s="15" t="s">
        <v>274</v>
      </c>
      <c r="D1901" s="15" t="s">
        <v>272</v>
      </c>
      <c r="E1901" s="16">
        <v>1409218</v>
      </c>
      <c r="F1901" s="15" t="s">
        <v>1150</v>
      </c>
      <c r="G1901" s="15" t="s">
        <v>652</v>
      </c>
      <c r="H1901" s="15" t="s">
        <v>4546</v>
      </c>
      <c r="I1901" s="16">
        <v>31.816721999999999</v>
      </c>
      <c r="J1901" s="16">
        <v>47.116694000000003</v>
      </c>
      <c r="K1901" s="15" t="s">
        <v>1364</v>
      </c>
    </row>
    <row r="1902" spans="1:11" ht="12" hidden="1" customHeight="1">
      <c r="A1902" s="15" t="s">
        <v>58</v>
      </c>
      <c r="B1902" s="15" t="s">
        <v>6</v>
      </c>
      <c r="C1902" s="15" t="s">
        <v>274</v>
      </c>
      <c r="D1902" s="15" t="s">
        <v>272</v>
      </c>
      <c r="E1902" s="16">
        <v>1409239</v>
      </c>
      <c r="F1902" s="15" t="s">
        <v>6205</v>
      </c>
      <c r="G1902" s="15" t="s">
        <v>6206</v>
      </c>
      <c r="H1902" s="15" t="s">
        <v>2554</v>
      </c>
      <c r="I1902" s="16">
        <v>31.816721999999999</v>
      </c>
      <c r="J1902" s="16">
        <v>47.166777000000003</v>
      </c>
      <c r="K1902" s="15" t="s">
        <v>1364</v>
      </c>
    </row>
    <row r="1903" spans="1:11" ht="12" hidden="1" customHeight="1">
      <c r="A1903" s="15" t="s">
        <v>58</v>
      </c>
      <c r="B1903" s="15" t="s">
        <v>6</v>
      </c>
      <c r="C1903" s="15" t="s">
        <v>274</v>
      </c>
      <c r="D1903" s="15" t="s">
        <v>272</v>
      </c>
      <c r="E1903" s="16">
        <v>1409215</v>
      </c>
      <c r="F1903" s="15" t="s">
        <v>6207</v>
      </c>
      <c r="G1903" s="15" t="s">
        <v>6208</v>
      </c>
      <c r="H1903" s="15" t="s">
        <v>6209</v>
      </c>
      <c r="I1903" s="16">
        <v>31.850166000000002</v>
      </c>
      <c r="J1903" s="16">
        <v>47.116804999999999</v>
      </c>
      <c r="K1903" s="15" t="s">
        <v>1364</v>
      </c>
    </row>
    <row r="1904" spans="1:11" ht="12" hidden="1" customHeight="1">
      <c r="A1904" s="15" t="s">
        <v>58</v>
      </c>
      <c r="B1904" s="15" t="s">
        <v>6</v>
      </c>
      <c r="C1904" s="15" t="s">
        <v>274</v>
      </c>
      <c r="D1904" s="15" t="s">
        <v>272</v>
      </c>
      <c r="E1904" s="16">
        <v>1409383</v>
      </c>
      <c r="F1904" s="15" t="s">
        <v>6210</v>
      </c>
      <c r="G1904" s="15" t="s">
        <v>6211</v>
      </c>
      <c r="H1904" s="15" t="s">
        <v>6212</v>
      </c>
      <c r="I1904" s="16">
        <v>31.841591999999999</v>
      </c>
      <c r="J1904" s="16">
        <v>47.100247000000003</v>
      </c>
      <c r="K1904" s="15" t="s">
        <v>1364</v>
      </c>
    </row>
    <row r="1905" spans="1:11" ht="12" hidden="1" customHeight="1">
      <c r="A1905" s="15" t="s">
        <v>58</v>
      </c>
      <c r="B1905" s="15" t="s">
        <v>6</v>
      </c>
      <c r="C1905" s="15" t="s">
        <v>274</v>
      </c>
      <c r="D1905" s="15" t="s">
        <v>272</v>
      </c>
      <c r="E1905" s="16">
        <v>1408809</v>
      </c>
      <c r="F1905" s="15" t="s">
        <v>6213</v>
      </c>
      <c r="G1905" s="15" t="s">
        <v>6214</v>
      </c>
      <c r="H1905" s="15" t="s">
        <v>5994</v>
      </c>
      <c r="I1905" s="16">
        <v>31.831389000000001</v>
      </c>
      <c r="J1905" s="16">
        <v>47.147778000000002</v>
      </c>
      <c r="K1905" s="15" t="s">
        <v>1364</v>
      </c>
    </row>
    <row r="1906" spans="1:11" ht="12" hidden="1" customHeight="1">
      <c r="A1906" s="15" t="s">
        <v>58</v>
      </c>
      <c r="B1906" s="15" t="s">
        <v>6</v>
      </c>
      <c r="C1906" s="15" t="s">
        <v>274</v>
      </c>
      <c r="D1906" s="15" t="s">
        <v>272</v>
      </c>
      <c r="E1906" s="16">
        <v>1409217</v>
      </c>
      <c r="F1906" s="15" t="s">
        <v>6215</v>
      </c>
      <c r="G1906" s="15" t="s">
        <v>6216</v>
      </c>
      <c r="H1906" s="15" t="s">
        <v>6217</v>
      </c>
      <c r="I1906" s="16">
        <v>31.850027000000001</v>
      </c>
      <c r="J1906" s="16">
        <v>47.116888000000003</v>
      </c>
      <c r="K1906" s="15" t="s">
        <v>1364</v>
      </c>
    </row>
    <row r="1907" spans="1:11" ht="12" hidden="1" customHeight="1">
      <c r="A1907" s="15" t="s">
        <v>58</v>
      </c>
      <c r="B1907" s="15" t="s">
        <v>6</v>
      </c>
      <c r="C1907" s="15" t="s">
        <v>274</v>
      </c>
      <c r="D1907" s="15" t="s">
        <v>272</v>
      </c>
      <c r="E1907" s="16">
        <v>1409209</v>
      </c>
      <c r="F1907" s="15" t="s">
        <v>1151</v>
      </c>
      <c r="G1907" s="15" t="s">
        <v>653</v>
      </c>
      <c r="H1907" s="15" t="s">
        <v>3054</v>
      </c>
      <c r="I1907" s="16">
        <v>31.850055000000001</v>
      </c>
      <c r="J1907" s="16">
        <v>47.150083000000002</v>
      </c>
      <c r="K1907" s="15" t="s">
        <v>1364</v>
      </c>
    </row>
    <row r="1908" spans="1:11" ht="12" hidden="1" customHeight="1">
      <c r="A1908" s="15" t="s">
        <v>58</v>
      </c>
      <c r="B1908" s="15" t="s">
        <v>6</v>
      </c>
      <c r="C1908" s="15" t="s">
        <v>274</v>
      </c>
      <c r="D1908" s="15" t="s">
        <v>272</v>
      </c>
      <c r="E1908" s="16">
        <v>1409201</v>
      </c>
      <c r="F1908" s="15" t="s">
        <v>1152</v>
      </c>
      <c r="G1908" s="15" t="s">
        <v>654</v>
      </c>
      <c r="H1908" s="15" t="s">
        <v>6218</v>
      </c>
      <c r="I1908" s="16">
        <v>31.828984999999999</v>
      </c>
      <c r="J1908" s="16">
        <v>47.172466999999997</v>
      </c>
      <c r="K1908" s="15" t="s">
        <v>1364</v>
      </c>
    </row>
    <row r="1909" spans="1:11" ht="12" hidden="1" customHeight="1">
      <c r="A1909" s="15" t="s">
        <v>58</v>
      </c>
      <c r="B1909" s="15" t="s">
        <v>6</v>
      </c>
      <c r="C1909" s="15" t="s">
        <v>274</v>
      </c>
      <c r="D1909" s="15" t="s">
        <v>272</v>
      </c>
      <c r="E1909" s="16">
        <v>1408864</v>
      </c>
      <c r="F1909" s="15" t="s">
        <v>1153</v>
      </c>
      <c r="G1909" s="15" t="s">
        <v>655</v>
      </c>
      <c r="H1909" s="15" t="s">
        <v>6219</v>
      </c>
      <c r="I1909" s="16">
        <v>31.8475</v>
      </c>
      <c r="J1909" s="16">
        <v>47.166389000000002</v>
      </c>
      <c r="K1909" s="15" t="s">
        <v>1364</v>
      </c>
    </row>
    <row r="1910" spans="1:11" ht="12" hidden="1" customHeight="1">
      <c r="A1910" s="15" t="s">
        <v>58</v>
      </c>
      <c r="B1910" s="15" t="s">
        <v>6</v>
      </c>
      <c r="C1910" s="15" t="s">
        <v>274</v>
      </c>
      <c r="D1910" s="15" t="s">
        <v>272</v>
      </c>
      <c r="E1910" s="16">
        <v>1408844</v>
      </c>
      <c r="F1910" s="15" t="s">
        <v>1154</v>
      </c>
      <c r="G1910" s="15" t="s">
        <v>656</v>
      </c>
      <c r="H1910" s="15" t="s">
        <v>6220</v>
      </c>
      <c r="I1910" s="16">
        <v>31.842222</v>
      </c>
      <c r="J1910" s="16">
        <v>47.156111000000003</v>
      </c>
      <c r="K1910" s="15" t="s">
        <v>1364</v>
      </c>
    </row>
    <row r="1911" spans="1:11" ht="12" hidden="1" customHeight="1">
      <c r="A1911" s="15" t="s">
        <v>58</v>
      </c>
      <c r="B1911" s="15" t="s">
        <v>6</v>
      </c>
      <c r="C1911" s="15" t="s">
        <v>274</v>
      </c>
      <c r="D1911" s="15" t="s">
        <v>272</v>
      </c>
      <c r="E1911" s="16">
        <v>1409229</v>
      </c>
      <c r="F1911" s="15" t="s">
        <v>6221</v>
      </c>
      <c r="G1911" s="15" t="s">
        <v>6222</v>
      </c>
      <c r="H1911" s="15" t="s">
        <v>3057</v>
      </c>
      <c r="I1911" s="16">
        <v>31.833555</v>
      </c>
      <c r="J1911" s="16">
        <v>47.116722000000003</v>
      </c>
      <c r="K1911" s="15" t="s">
        <v>1364</v>
      </c>
    </row>
    <row r="1912" spans="1:11" ht="12" hidden="1" customHeight="1">
      <c r="A1912" s="15" t="s">
        <v>58</v>
      </c>
      <c r="B1912" s="15" t="s">
        <v>6</v>
      </c>
      <c r="C1912" s="15" t="s">
        <v>274</v>
      </c>
      <c r="D1912" s="15" t="s">
        <v>272</v>
      </c>
      <c r="E1912" s="16">
        <v>1409200</v>
      </c>
      <c r="F1912" s="15" t="s">
        <v>1155</v>
      </c>
      <c r="G1912" s="15" t="s">
        <v>657</v>
      </c>
      <c r="H1912" s="15" t="s">
        <v>6223</v>
      </c>
      <c r="I1912" s="16">
        <v>31.833583000000001</v>
      </c>
      <c r="J1912" s="16">
        <v>47.133387999999997</v>
      </c>
      <c r="K1912" s="15" t="s">
        <v>1364</v>
      </c>
    </row>
    <row r="1913" spans="1:11" ht="12" hidden="1" customHeight="1">
      <c r="A1913" s="15" t="s">
        <v>58</v>
      </c>
      <c r="B1913" s="15" t="s">
        <v>6</v>
      </c>
      <c r="C1913" s="15" t="s">
        <v>274</v>
      </c>
      <c r="D1913" s="15" t="s">
        <v>272</v>
      </c>
      <c r="E1913" s="16">
        <v>1409243</v>
      </c>
      <c r="F1913" s="15" t="s">
        <v>6224</v>
      </c>
      <c r="G1913" s="15" t="s">
        <v>6225</v>
      </c>
      <c r="H1913" s="15" t="s">
        <v>6226</v>
      </c>
      <c r="I1913" s="16">
        <v>31.816749999999999</v>
      </c>
      <c r="J1913" s="16">
        <v>47.116888000000003</v>
      </c>
      <c r="K1913" s="15" t="s">
        <v>1364</v>
      </c>
    </row>
    <row r="1914" spans="1:11" ht="12" hidden="1" customHeight="1">
      <c r="A1914" s="15" t="s">
        <v>58</v>
      </c>
      <c r="B1914" s="15" t="s">
        <v>6</v>
      </c>
      <c r="C1914" s="15" t="s">
        <v>274</v>
      </c>
      <c r="D1914" s="15" t="s">
        <v>272</v>
      </c>
      <c r="E1914" s="16">
        <v>1409238</v>
      </c>
      <c r="F1914" s="15" t="s">
        <v>6227</v>
      </c>
      <c r="G1914" s="15" t="s">
        <v>6228</v>
      </c>
      <c r="H1914" s="15" t="s">
        <v>6229</v>
      </c>
      <c r="I1914" s="16">
        <v>31.816860999999999</v>
      </c>
      <c r="J1914" s="16">
        <v>47.15</v>
      </c>
      <c r="K1914" s="15" t="s">
        <v>1364</v>
      </c>
    </row>
    <row r="1915" spans="1:11" ht="12" hidden="1" customHeight="1">
      <c r="A1915" s="15" t="s">
        <v>58</v>
      </c>
      <c r="B1915" s="15" t="s">
        <v>6</v>
      </c>
      <c r="C1915" s="15" t="s">
        <v>274</v>
      </c>
      <c r="D1915" s="15" t="s">
        <v>272</v>
      </c>
      <c r="E1915" s="16">
        <v>1409244</v>
      </c>
      <c r="F1915" s="15" t="s">
        <v>1156</v>
      </c>
      <c r="G1915" s="15" t="s">
        <v>658</v>
      </c>
      <c r="H1915" s="15" t="s">
        <v>3993</v>
      </c>
      <c r="I1915" s="16">
        <v>31.833527</v>
      </c>
      <c r="J1915" s="16">
        <v>47.150083000000002</v>
      </c>
      <c r="K1915" s="15" t="s">
        <v>1364</v>
      </c>
    </row>
    <row r="1916" spans="1:11" ht="12" hidden="1" customHeight="1">
      <c r="A1916" s="15" t="s">
        <v>58</v>
      </c>
      <c r="B1916" s="15" t="s">
        <v>6</v>
      </c>
      <c r="C1916" s="15" t="s">
        <v>274</v>
      </c>
      <c r="D1916" s="15" t="s">
        <v>272</v>
      </c>
      <c r="E1916" s="16">
        <v>1409202</v>
      </c>
      <c r="F1916" s="15" t="s">
        <v>6230</v>
      </c>
      <c r="G1916" s="15" t="s">
        <v>6231</v>
      </c>
      <c r="H1916" s="15" t="s">
        <v>6232</v>
      </c>
      <c r="I1916" s="16">
        <v>31.816749999999999</v>
      </c>
      <c r="J1916" s="16">
        <v>47.133583000000002</v>
      </c>
      <c r="K1916" s="15" t="s">
        <v>1364</v>
      </c>
    </row>
    <row r="1917" spans="1:11" ht="12" hidden="1" customHeight="1">
      <c r="A1917" s="15" t="s">
        <v>58</v>
      </c>
      <c r="B1917" s="15" t="s">
        <v>6</v>
      </c>
      <c r="C1917" s="15" t="s">
        <v>274</v>
      </c>
      <c r="D1917" s="15" t="s">
        <v>272</v>
      </c>
      <c r="E1917" s="16">
        <v>1409255</v>
      </c>
      <c r="F1917" s="15" t="s">
        <v>6233</v>
      </c>
      <c r="G1917" s="15" t="s">
        <v>6234</v>
      </c>
      <c r="H1917" s="15" t="s">
        <v>2626</v>
      </c>
      <c r="I1917" s="16">
        <v>31.818055560000001</v>
      </c>
      <c r="J1917" s="16">
        <v>47.43527778</v>
      </c>
      <c r="K1917" s="15" t="s">
        <v>1364</v>
      </c>
    </row>
    <row r="1918" spans="1:11" ht="12" hidden="1" customHeight="1">
      <c r="A1918" s="15" t="s">
        <v>58</v>
      </c>
      <c r="B1918" s="15" t="s">
        <v>6</v>
      </c>
      <c r="C1918" s="15" t="s">
        <v>274</v>
      </c>
      <c r="D1918" s="15" t="s">
        <v>272</v>
      </c>
      <c r="E1918" s="16">
        <v>1409241</v>
      </c>
      <c r="F1918" s="15" t="s">
        <v>1157</v>
      </c>
      <c r="G1918" s="15" t="s">
        <v>659</v>
      </c>
      <c r="H1918" s="15" t="s">
        <v>6235</v>
      </c>
      <c r="I1918" s="16">
        <v>31.833444</v>
      </c>
      <c r="J1918" s="16">
        <v>47.116666000000002</v>
      </c>
      <c r="K1918" s="15" t="s">
        <v>1364</v>
      </c>
    </row>
    <row r="1919" spans="1:11" ht="12" hidden="1" customHeight="1">
      <c r="A1919" s="15" t="s">
        <v>58</v>
      </c>
      <c r="B1919" s="15" t="s">
        <v>6</v>
      </c>
      <c r="C1919" s="15" t="s">
        <v>274</v>
      </c>
      <c r="D1919" s="15" t="s">
        <v>272</v>
      </c>
      <c r="E1919" s="16">
        <v>1408906</v>
      </c>
      <c r="F1919" s="15" t="s">
        <v>6236</v>
      </c>
      <c r="G1919" s="15" t="s">
        <v>2690</v>
      </c>
      <c r="H1919" s="15" t="s">
        <v>1743</v>
      </c>
      <c r="I1919" s="16">
        <v>31.875278000000002</v>
      </c>
      <c r="J1919" s="16">
        <v>47.127222000000003</v>
      </c>
      <c r="K1919" s="15" t="s">
        <v>1364</v>
      </c>
    </row>
    <row r="1920" spans="1:11" ht="12" hidden="1" customHeight="1">
      <c r="A1920" s="15" t="s">
        <v>58</v>
      </c>
      <c r="B1920" s="15" t="s">
        <v>6</v>
      </c>
      <c r="C1920" s="15" t="s">
        <v>274</v>
      </c>
      <c r="D1920" s="15" t="s">
        <v>272</v>
      </c>
      <c r="E1920" s="16">
        <v>1409232</v>
      </c>
      <c r="F1920" s="15" t="s">
        <v>6237</v>
      </c>
      <c r="G1920" s="15" t="s">
        <v>6238</v>
      </c>
      <c r="H1920" s="15" t="s">
        <v>6239</v>
      </c>
      <c r="I1920" s="16">
        <v>31.866861</v>
      </c>
      <c r="J1920" s="16">
        <v>47.166722</v>
      </c>
      <c r="K1920" s="15" t="s">
        <v>1364</v>
      </c>
    </row>
    <row r="1921" spans="1:11" ht="12" hidden="1" customHeight="1">
      <c r="A1921" s="15" t="s">
        <v>58</v>
      </c>
      <c r="B1921" s="15" t="s">
        <v>6</v>
      </c>
      <c r="C1921" s="15" t="s">
        <v>274</v>
      </c>
      <c r="D1921" s="15" t="s">
        <v>272</v>
      </c>
      <c r="E1921" s="16">
        <v>1409210</v>
      </c>
      <c r="F1921" s="15" t="s">
        <v>6240</v>
      </c>
      <c r="G1921" s="15" t="s">
        <v>3645</v>
      </c>
      <c r="H1921" s="15" t="s">
        <v>2551</v>
      </c>
      <c r="I1921" s="16">
        <v>31.850027000000001</v>
      </c>
      <c r="J1921" s="16">
        <v>47.166916000000001</v>
      </c>
      <c r="K1921" s="15" t="s">
        <v>1364</v>
      </c>
    </row>
    <row r="1922" spans="1:11" ht="12" hidden="1" customHeight="1">
      <c r="A1922" s="15" t="s">
        <v>58</v>
      </c>
      <c r="B1922" s="15" t="s">
        <v>6</v>
      </c>
      <c r="C1922" s="15" t="s">
        <v>274</v>
      </c>
      <c r="D1922" s="15" t="s">
        <v>272</v>
      </c>
      <c r="E1922" s="16">
        <v>1408769</v>
      </c>
      <c r="F1922" s="15" t="s">
        <v>1158</v>
      </c>
      <c r="G1922" s="15" t="s">
        <v>660</v>
      </c>
      <c r="H1922" s="15" t="s">
        <v>3288</v>
      </c>
      <c r="I1922" s="16">
        <v>31.786667000000001</v>
      </c>
      <c r="J1922" s="16">
        <v>47.156944000000003</v>
      </c>
      <c r="K1922" s="15" t="s">
        <v>1364</v>
      </c>
    </row>
    <row r="1923" spans="1:11" ht="12" hidden="1" customHeight="1">
      <c r="A1923" s="15" t="s">
        <v>58</v>
      </c>
      <c r="B1923" s="15" t="s">
        <v>6</v>
      </c>
      <c r="C1923" s="15" t="s">
        <v>274</v>
      </c>
      <c r="D1923" s="15" t="s">
        <v>272</v>
      </c>
      <c r="E1923" s="16">
        <v>1409231</v>
      </c>
      <c r="F1923" s="15" t="s">
        <v>1159</v>
      </c>
      <c r="G1923" s="15" t="s">
        <v>422</v>
      </c>
      <c r="H1923" s="15" t="s">
        <v>5645</v>
      </c>
      <c r="I1923" s="16">
        <v>31.866721999999999</v>
      </c>
      <c r="J1923" s="16">
        <v>47.150193999999999</v>
      </c>
      <c r="K1923" s="15" t="s">
        <v>1364</v>
      </c>
    </row>
    <row r="1924" spans="1:11" ht="12" hidden="1" customHeight="1">
      <c r="A1924" s="15" t="s">
        <v>58</v>
      </c>
      <c r="B1924" s="15" t="s">
        <v>6</v>
      </c>
      <c r="C1924" s="15" t="s">
        <v>274</v>
      </c>
      <c r="D1924" s="15" t="s">
        <v>272</v>
      </c>
      <c r="E1924" s="16">
        <v>1409237</v>
      </c>
      <c r="F1924" s="15" t="s">
        <v>1160</v>
      </c>
      <c r="G1924" s="15" t="s">
        <v>661</v>
      </c>
      <c r="H1924" s="15" t="s">
        <v>6241</v>
      </c>
      <c r="I1924" s="16">
        <v>31.816666000000001</v>
      </c>
      <c r="J1924" s="16">
        <v>47.150193999999999</v>
      </c>
      <c r="K1924" s="15" t="s">
        <v>1364</v>
      </c>
    </row>
    <row r="1925" spans="1:11" ht="12" hidden="1" customHeight="1">
      <c r="A1925" s="15" t="s">
        <v>58</v>
      </c>
      <c r="B1925" s="15" t="s">
        <v>6</v>
      </c>
      <c r="C1925" s="15" t="s">
        <v>274</v>
      </c>
      <c r="D1925" s="15" t="s">
        <v>272</v>
      </c>
      <c r="E1925" s="16">
        <v>1409240</v>
      </c>
      <c r="F1925" s="15" t="s">
        <v>6242</v>
      </c>
      <c r="G1925" s="15" t="s">
        <v>6243</v>
      </c>
      <c r="H1925" s="15" t="s">
        <v>6244</v>
      </c>
      <c r="I1925" s="16">
        <v>32.035243000000001</v>
      </c>
      <c r="J1925" s="16">
        <v>46.878883000000002</v>
      </c>
      <c r="K1925" s="15" t="s">
        <v>1364</v>
      </c>
    </row>
    <row r="1926" spans="1:11" ht="12" hidden="1" customHeight="1">
      <c r="A1926" s="15" t="s">
        <v>58</v>
      </c>
      <c r="B1926" s="15" t="s">
        <v>6</v>
      </c>
      <c r="C1926" s="15" t="s">
        <v>274</v>
      </c>
      <c r="D1926" s="15" t="s">
        <v>272</v>
      </c>
      <c r="E1926" s="16">
        <v>1409253</v>
      </c>
      <c r="F1926" s="15" t="s">
        <v>6245</v>
      </c>
      <c r="G1926" s="15" t="s">
        <v>6246</v>
      </c>
      <c r="H1926" s="15" t="s">
        <v>6247</v>
      </c>
      <c r="I1926" s="16">
        <v>31.839722219999999</v>
      </c>
      <c r="J1926" s="16">
        <v>47.175277780000002</v>
      </c>
      <c r="K1926" s="15" t="s">
        <v>1364</v>
      </c>
    </row>
    <row r="1927" spans="1:11" ht="12" hidden="1" customHeight="1">
      <c r="A1927" s="15" t="s">
        <v>58</v>
      </c>
      <c r="B1927" s="15" t="s">
        <v>6</v>
      </c>
      <c r="C1927" s="15" t="s">
        <v>274</v>
      </c>
      <c r="D1927" s="15" t="s">
        <v>272</v>
      </c>
      <c r="E1927" s="16">
        <v>1409206</v>
      </c>
      <c r="F1927" s="15" t="s">
        <v>1161</v>
      </c>
      <c r="G1927" s="15" t="s">
        <v>662</v>
      </c>
      <c r="H1927" s="15" t="s">
        <v>6248</v>
      </c>
      <c r="I1927" s="16">
        <v>31.850027000000001</v>
      </c>
      <c r="J1927" s="16">
        <v>47.133471999999998</v>
      </c>
      <c r="K1927" s="15" t="s">
        <v>1364</v>
      </c>
    </row>
    <row r="1928" spans="1:11" ht="12" hidden="1" customHeight="1">
      <c r="A1928" s="15" t="s">
        <v>58</v>
      </c>
      <c r="B1928" s="15" t="s">
        <v>6</v>
      </c>
      <c r="C1928" s="15" t="s">
        <v>274</v>
      </c>
      <c r="D1928" s="15" t="s">
        <v>272</v>
      </c>
      <c r="E1928" s="16">
        <v>1409207</v>
      </c>
      <c r="F1928" s="15" t="s">
        <v>6249</v>
      </c>
      <c r="G1928" s="15" t="s">
        <v>6250</v>
      </c>
      <c r="H1928" s="15" t="s">
        <v>6251</v>
      </c>
      <c r="I1928" s="16">
        <v>31.833444</v>
      </c>
      <c r="J1928" s="16">
        <v>47.166722</v>
      </c>
      <c r="K1928" s="15" t="s">
        <v>1364</v>
      </c>
    </row>
    <row r="1929" spans="1:11" ht="12" hidden="1" customHeight="1">
      <c r="A1929" s="15" t="s">
        <v>58</v>
      </c>
      <c r="B1929" s="15" t="s">
        <v>6</v>
      </c>
      <c r="C1929" s="15" t="s">
        <v>274</v>
      </c>
      <c r="D1929" s="15" t="s">
        <v>272</v>
      </c>
      <c r="E1929" s="16">
        <v>1409358</v>
      </c>
      <c r="F1929" s="15" t="s">
        <v>6252</v>
      </c>
      <c r="G1929" s="15" t="s">
        <v>6253</v>
      </c>
      <c r="H1929" s="15" t="s">
        <v>6254</v>
      </c>
      <c r="I1929" s="16">
        <v>31.851960999999999</v>
      </c>
      <c r="J1929" s="16">
        <v>47.174557999999998</v>
      </c>
      <c r="K1929" s="15" t="s">
        <v>1364</v>
      </c>
    </row>
    <row r="1930" spans="1:11" ht="12" hidden="1" customHeight="1">
      <c r="A1930" s="15" t="s">
        <v>58</v>
      </c>
      <c r="B1930" s="15" t="s">
        <v>6</v>
      </c>
      <c r="C1930" s="15" t="s">
        <v>274</v>
      </c>
      <c r="D1930" s="15" t="s">
        <v>272</v>
      </c>
      <c r="E1930" s="16">
        <v>1409386</v>
      </c>
      <c r="F1930" s="15" t="s">
        <v>1162</v>
      </c>
      <c r="G1930" s="15" t="s">
        <v>1163</v>
      </c>
      <c r="H1930" s="15" t="s">
        <v>6255</v>
      </c>
      <c r="I1930" s="16">
        <v>31.8431</v>
      </c>
      <c r="J1930" s="16">
        <v>47.1447</v>
      </c>
      <c r="K1930" s="15" t="s">
        <v>1364</v>
      </c>
    </row>
    <row r="1931" spans="1:11" ht="12" hidden="1" customHeight="1">
      <c r="A1931" s="15" t="s">
        <v>58</v>
      </c>
      <c r="B1931" s="15" t="s">
        <v>6</v>
      </c>
      <c r="C1931" s="15" t="s">
        <v>274</v>
      </c>
      <c r="D1931" s="15" t="s">
        <v>272</v>
      </c>
      <c r="E1931" s="16">
        <v>1409363</v>
      </c>
      <c r="F1931" s="15" t="s">
        <v>6256</v>
      </c>
      <c r="G1931" s="15" t="s">
        <v>6257</v>
      </c>
      <c r="H1931" s="15" t="s">
        <v>6258</v>
      </c>
      <c r="I1931" s="16">
        <v>31.755738999999998</v>
      </c>
      <c r="J1931" s="16">
        <v>47.155543000000002</v>
      </c>
      <c r="K1931" s="15" t="s">
        <v>1364</v>
      </c>
    </row>
    <row r="1932" spans="1:11" ht="12" hidden="1" customHeight="1">
      <c r="A1932" s="15" t="s">
        <v>58</v>
      </c>
      <c r="B1932" s="15" t="s">
        <v>6</v>
      </c>
      <c r="C1932" s="15" t="s">
        <v>274</v>
      </c>
      <c r="D1932" s="15" t="s">
        <v>272</v>
      </c>
      <c r="E1932" s="16">
        <v>1408929</v>
      </c>
      <c r="F1932" s="15" t="s">
        <v>6259</v>
      </c>
      <c r="G1932" s="15" t="s">
        <v>6260</v>
      </c>
      <c r="H1932" s="15" t="s">
        <v>6261</v>
      </c>
      <c r="I1932" s="16">
        <v>31.952777999999999</v>
      </c>
      <c r="J1932" s="16">
        <v>46.938611000000002</v>
      </c>
      <c r="K1932" s="15" t="s">
        <v>1364</v>
      </c>
    </row>
    <row r="1933" spans="1:11" ht="12" hidden="1" customHeight="1">
      <c r="A1933" s="15" t="s">
        <v>58</v>
      </c>
      <c r="B1933" s="15" t="s">
        <v>6</v>
      </c>
      <c r="C1933" s="15" t="s">
        <v>277</v>
      </c>
      <c r="D1933" s="15" t="s">
        <v>2624</v>
      </c>
      <c r="E1933" s="16">
        <v>1408603</v>
      </c>
      <c r="F1933" s="15" t="s">
        <v>6262</v>
      </c>
      <c r="G1933" s="15" t="s">
        <v>6263</v>
      </c>
      <c r="H1933" s="15" t="s">
        <v>6264</v>
      </c>
      <c r="I1933" s="16">
        <v>31.657499999999999</v>
      </c>
      <c r="J1933" s="16">
        <v>47.3125</v>
      </c>
      <c r="K1933" s="15" t="s">
        <v>1364</v>
      </c>
    </row>
    <row r="1934" spans="1:11" ht="12" hidden="1" customHeight="1">
      <c r="A1934" s="15" t="s">
        <v>58</v>
      </c>
      <c r="B1934" s="15" t="s">
        <v>6</v>
      </c>
      <c r="C1934" s="15" t="s">
        <v>277</v>
      </c>
      <c r="D1934" s="15" t="s">
        <v>2624</v>
      </c>
      <c r="E1934" s="16">
        <v>1408630</v>
      </c>
      <c r="F1934" s="15" t="s">
        <v>1165</v>
      </c>
      <c r="G1934" s="15" t="s">
        <v>639</v>
      </c>
      <c r="H1934" s="15" t="s">
        <v>3469</v>
      </c>
      <c r="I1934" s="16">
        <v>31.669722</v>
      </c>
      <c r="J1934" s="16">
        <v>47.289166999999999</v>
      </c>
      <c r="K1934" s="15" t="s">
        <v>1364</v>
      </c>
    </row>
    <row r="1935" spans="1:11" ht="12" hidden="1" customHeight="1">
      <c r="A1935" s="15" t="s">
        <v>58</v>
      </c>
      <c r="B1935" s="15" t="s">
        <v>6</v>
      </c>
      <c r="C1935" s="15" t="s">
        <v>277</v>
      </c>
      <c r="D1935" s="15" t="s">
        <v>2624</v>
      </c>
      <c r="E1935" s="16">
        <v>1408646</v>
      </c>
      <c r="F1935" s="15" t="s">
        <v>6265</v>
      </c>
      <c r="G1935" s="15" t="s">
        <v>6266</v>
      </c>
      <c r="H1935" s="15" t="s">
        <v>6267</v>
      </c>
      <c r="I1935" s="16">
        <v>31.676110999999999</v>
      </c>
      <c r="J1935" s="16">
        <v>47.288888999999998</v>
      </c>
      <c r="K1935" s="15" t="s">
        <v>1364</v>
      </c>
    </row>
    <row r="1936" spans="1:11" ht="12" hidden="1" customHeight="1">
      <c r="A1936" s="15" t="s">
        <v>58</v>
      </c>
      <c r="B1936" s="15" t="s">
        <v>6</v>
      </c>
      <c r="C1936" s="15" t="s">
        <v>277</v>
      </c>
      <c r="D1936" s="15" t="s">
        <v>2624</v>
      </c>
      <c r="E1936" s="21">
        <v>1409385</v>
      </c>
      <c r="F1936" s="15" t="s">
        <v>6268</v>
      </c>
      <c r="G1936" s="15" t="s">
        <v>6269</v>
      </c>
      <c r="H1936" s="15" t="s">
        <v>6270</v>
      </c>
      <c r="I1936" s="16">
        <v>31.664971000000001</v>
      </c>
      <c r="J1936" s="16">
        <v>47.288867000000003</v>
      </c>
      <c r="K1936" s="15" t="s">
        <v>1364</v>
      </c>
    </row>
    <row r="1937" spans="1:11" ht="12" hidden="1" customHeight="1">
      <c r="A1937" s="15" t="s">
        <v>58</v>
      </c>
      <c r="B1937" s="15" t="s">
        <v>6</v>
      </c>
      <c r="C1937" s="15" t="s">
        <v>277</v>
      </c>
      <c r="D1937" s="15" t="s">
        <v>2624</v>
      </c>
      <c r="E1937" s="21">
        <v>1409366</v>
      </c>
      <c r="F1937" s="15" t="s">
        <v>6271</v>
      </c>
      <c r="G1937" s="15" t="s">
        <v>6272</v>
      </c>
      <c r="H1937" s="15" t="s">
        <v>6273</v>
      </c>
      <c r="I1937" s="16">
        <v>31.819448999999999</v>
      </c>
      <c r="J1937" s="16">
        <v>47.435597000000001</v>
      </c>
      <c r="K1937" s="15" t="s">
        <v>1364</v>
      </c>
    </row>
    <row r="1938" spans="1:11" ht="12" hidden="1" customHeight="1">
      <c r="A1938" s="15" t="s">
        <v>58</v>
      </c>
      <c r="B1938" s="15" t="s">
        <v>6</v>
      </c>
      <c r="C1938" s="15" t="s">
        <v>280</v>
      </c>
      <c r="D1938" s="15" t="s">
        <v>2627</v>
      </c>
      <c r="E1938" s="21">
        <v>1408481</v>
      </c>
      <c r="F1938" s="15" t="s">
        <v>6274</v>
      </c>
      <c r="G1938" s="15" t="s">
        <v>6275</v>
      </c>
      <c r="H1938" s="15" t="s">
        <v>6276</v>
      </c>
      <c r="I1938" s="16">
        <v>31.542221999999999</v>
      </c>
      <c r="J1938" s="16">
        <v>46.971666999999997</v>
      </c>
      <c r="K1938" s="15" t="s">
        <v>1364</v>
      </c>
    </row>
    <row r="1939" spans="1:11" ht="12" hidden="1" customHeight="1">
      <c r="A1939" s="15" t="s">
        <v>58</v>
      </c>
      <c r="B1939" s="15" t="s">
        <v>6</v>
      </c>
      <c r="C1939" s="15" t="s">
        <v>280</v>
      </c>
      <c r="D1939" s="15" t="s">
        <v>2627</v>
      </c>
      <c r="E1939" s="16">
        <v>1408467</v>
      </c>
      <c r="F1939" s="15" t="s">
        <v>6277</v>
      </c>
      <c r="G1939" s="15" t="s">
        <v>6278</v>
      </c>
      <c r="H1939" s="15" t="s">
        <v>6279</v>
      </c>
      <c r="I1939" s="16">
        <v>31.532778</v>
      </c>
      <c r="J1939" s="16">
        <v>46.987777999999999</v>
      </c>
      <c r="K1939" s="15" t="s">
        <v>1364</v>
      </c>
    </row>
    <row r="1940" spans="1:11" ht="12" hidden="1" customHeight="1">
      <c r="A1940" s="15" t="s">
        <v>58</v>
      </c>
      <c r="B1940" s="15" t="s">
        <v>6</v>
      </c>
      <c r="C1940" s="15" t="s">
        <v>280</v>
      </c>
      <c r="D1940" s="15" t="s">
        <v>2627</v>
      </c>
      <c r="E1940" s="16">
        <v>1409283</v>
      </c>
      <c r="F1940" s="15" t="s">
        <v>6280</v>
      </c>
      <c r="G1940" s="15" t="s">
        <v>641</v>
      </c>
      <c r="H1940" s="15" t="s">
        <v>2683</v>
      </c>
      <c r="I1940" s="16">
        <v>31.67694444</v>
      </c>
      <c r="J1940" s="16">
        <v>46.971666669999998</v>
      </c>
      <c r="K1940" s="15" t="s">
        <v>1364</v>
      </c>
    </row>
    <row r="1941" spans="1:11" ht="12" hidden="1" customHeight="1">
      <c r="A1941" s="15" t="s">
        <v>58</v>
      </c>
      <c r="B1941" s="15" t="s">
        <v>6</v>
      </c>
      <c r="C1941" s="15" t="s">
        <v>283</v>
      </c>
      <c r="D1941" s="15" t="s">
        <v>2631</v>
      </c>
      <c r="E1941" s="16">
        <v>1408525</v>
      </c>
      <c r="F1941" s="15" t="s">
        <v>6281</v>
      </c>
      <c r="G1941" s="15" t="s">
        <v>6282</v>
      </c>
      <c r="H1941" s="15" t="s">
        <v>6283</v>
      </c>
      <c r="I1941" s="16">
        <v>31.573056000000001</v>
      </c>
      <c r="J1941" s="16">
        <v>47.168332999999997</v>
      </c>
      <c r="K1941" s="15" t="s">
        <v>1364</v>
      </c>
    </row>
    <row r="1942" spans="1:11" ht="12" hidden="1" customHeight="1">
      <c r="A1942" s="15" t="s">
        <v>58</v>
      </c>
      <c r="B1942" s="15" t="s">
        <v>6</v>
      </c>
      <c r="C1942" s="15" t="s">
        <v>283</v>
      </c>
      <c r="D1942" s="15" t="s">
        <v>2631</v>
      </c>
      <c r="E1942" s="16">
        <v>1408518</v>
      </c>
      <c r="F1942" s="15" t="s">
        <v>6284</v>
      </c>
      <c r="G1942" s="15" t="s">
        <v>6285</v>
      </c>
      <c r="H1942" s="15" t="s">
        <v>6286</v>
      </c>
      <c r="I1942" s="16">
        <v>31.567222000000001</v>
      </c>
      <c r="J1942" s="16">
        <v>47.161943999999998</v>
      </c>
      <c r="K1942" s="15" t="s">
        <v>1364</v>
      </c>
    </row>
    <row r="1943" spans="1:11" ht="12" hidden="1" customHeight="1">
      <c r="A1943" s="15" t="s">
        <v>58</v>
      </c>
      <c r="B1943" s="15" t="s">
        <v>6</v>
      </c>
      <c r="C1943" s="15" t="s">
        <v>283</v>
      </c>
      <c r="D1943" s="15" t="s">
        <v>2631</v>
      </c>
      <c r="E1943" s="16">
        <v>1409267</v>
      </c>
      <c r="F1943" s="15" t="s">
        <v>6287</v>
      </c>
      <c r="G1943" s="15" t="s">
        <v>6288</v>
      </c>
      <c r="H1943" s="15" t="s">
        <v>6289</v>
      </c>
      <c r="I1943" s="16">
        <v>31.490833330000001</v>
      </c>
      <c r="J1943" s="16">
        <v>47.111944440000002</v>
      </c>
      <c r="K1943" s="15" t="s">
        <v>1364</v>
      </c>
    </row>
    <row r="1944" spans="1:11" ht="12" hidden="1" customHeight="1">
      <c r="A1944" s="15" t="s">
        <v>58</v>
      </c>
      <c r="B1944" s="15" t="s">
        <v>6</v>
      </c>
      <c r="C1944" s="15" t="s">
        <v>283</v>
      </c>
      <c r="D1944" s="15" t="s">
        <v>2631</v>
      </c>
      <c r="E1944" s="16">
        <v>1409263</v>
      </c>
      <c r="F1944" s="15" t="s">
        <v>6290</v>
      </c>
      <c r="G1944" s="15" t="s">
        <v>6291</v>
      </c>
      <c r="H1944" s="15" t="s">
        <v>6270</v>
      </c>
      <c r="I1944" s="16">
        <v>31.577222219999999</v>
      </c>
      <c r="J1944" s="16">
        <v>47.18</v>
      </c>
      <c r="K1944" s="15" t="s">
        <v>1364</v>
      </c>
    </row>
    <row r="1945" spans="1:11" ht="12" hidden="1" customHeight="1">
      <c r="A1945" s="15" t="s">
        <v>58</v>
      </c>
      <c r="B1945" s="15" t="s">
        <v>6</v>
      </c>
      <c r="C1945" s="15" t="s">
        <v>283</v>
      </c>
      <c r="D1945" s="15" t="s">
        <v>2631</v>
      </c>
      <c r="E1945" s="16">
        <v>1408497</v>
      </c>
      <c r="F1945" s="15" t="s">
        <v>6292</v>
      </c>
      <c r="G1945" s="15" t="s">
        <v>6293</v>
      </c>
      <c r="H1945" s="15" t="s">
        <v>3469</v>
      </c>
      <c r="I1945" s="16">
        <v>31.575555999999999</v>
      </c>
      <c r="J1945" s="16">
        <v>47.173333</v>
      </c>
      <c r="K1945" s="15" t="s">
        <v>1364</v>
      </c>
    </row>
    <row r="1946" spans="1:11" ht="12" hidden="1" customHeight="1">
      <c r="A1946" s="15" t="s">
        <v>58</v>
      </c>
      <c r="B1946" s="15" t="s">
        <v>6</v>
      </c>
      <c r="C1946" s="15" t="s">
        <v>283</v>
      </c>
      <c r="D1946" s="15" t="s">
        <v>2631</v>
      </c>
      <c r="E1946" s="16">
        <v>1409264</v>
      </c>
      <c r="F1946" s="15" t="s">
        <v>1166</v>
      </c>
      <c r="G1946" s="15" t="s">
        <v>640</v>
      </c>
      <c r="H1946" s="15" t="s">
        <v>6294</v>
      </c>
      <c r="I1946" s="16">
        <v>31.487615999999999</v>
      </c>
      <c r="J1946" s="16">
        <v>47.110073999999997</v>
      </c>
      <c r="K1946" s="15" t="s">
        <v>1364</v>
      </c>
    </row>
    <row r="1947" spans="1:11" ht="12" hidden="1" customHeight="1">
      <c r="A1947" s="15" t="s">
        <v>58</v>
      </c>
      <c r="B1947" s="15" t="s">
        <v>6</v>
      </c>
      <c r="C1947" s="15" t="s">
        <v>283</v>
      </c>
      <c r="D1947" s="15" t="s">
        <v>2631</v>
      </c>
      <c r="E1947" s="16">
        <v>1409261</v>
      </c>
      <c r="F1947" s="15" t="s">
        <v>1167</v>
      </c>
      <c r="G1947" s="15" t="s">
        <v>641</v>
      </c>
      <c r="H1947" s="15" t="s">
        <v>2683</v>
      </c>
      <c r="I1947" s="16">
        <v>31.589444440000001</v>
      </c>
      <c r="J1947" s="16">
        <v>47.175555559999999</v>
      </c>
      <c r="K1947" s="15" t="s">
        <v>1364</v>
      </c>
    </row>
    <row r="1948" spans="1:11" ht="12" hidden="1" customHeight="1">
      <c r="A1948" s="15" t="s">
        <v>58</v>
      </c>
      <c r="B1948" s="15" t="s">
        <v>6</v>
      </c>
      <c r="C1948" s="15" t="s">
        <v>283</v>
      </c>
      <c r="D1948" s="15" t="s">
        <v>2631</v>
      </c>
      <c r="E1948" s="16">
        <v>1409257</v>
      </c>
      <c r="F1948" s="15" t="s">
        <v>1168</v>
      </c>
      <c r="G1948" s="15" t="s">
        <v>642</v>
      </c>
      <c r="H1948" s="15" t="s">
        <v>6218</v>
      </c>
      <c r="I1948" s="16">
        <v>31.586388889999998</v>
      </c>
      <c r="J1948" s="16">
        <v>47.159166669999998</v>
      </c>
      <c r="K1948" s="15" t="s">
        <v>1364</v>
      </c>
    </row>
    <row r="1949" spans="1:11" ht="12" hidden="1" customHeight="1">
      <c r="A1949" s="15" t="s">
        <v>58</v>
      </c>
      <c r="B1949" s="15" t="s">
        <v>6</v>
      </c>
      <c r="C1949" s="15" t="s">
        <v>283</v>
      </c>
      <c r="D1949" s="15" t="s">
        <v>2631</v>
      </c>
      <c r="E1949" s="16">
        <v>1409258</v>
      </c>
      <c r="F1949" s="15" t="s">
        <v>6295</v>
      </c>
      <c r="G1949" s="15" t="s">
        <v>6296</v>
      </c>
      <c r="H1949" s="15" t="s">
        <v>6297</v>
      </c>
      <c r="I1949" s="16">
        <v>31.58694444</v>
      </c>
      <c r="J1949" s="16">
        <v>47.169722219999997</v>
      </c>
      <c r="K1949" s="15" t="s">
        <v>1364</v>
      </c>
    </row>
    <row r="1950" spans="1:11" ht="12" hidden="1" customHeight="1">
      <c r="A1950" s="15" t="s">
        <v>58</v>
      </c>
      <c r="B1950" s="15" t="s">
        <v>6</v>
      </c>
      <c r="C1950" s="15" t="s">
        <v>283</v>
      </c>
      <c r="D1950" s="15" t="s">
        <v>2631</v>
      </c>
      <c r="E1950" s="16">
        <v>1408521</v>
      </c>
      <c r="F1950" s="15" t="s">
        <v>6298</v>
      </c>
      <c r="G1950" s="15" t="s">
        <v>6299</v>
      </c>
      <c r="H1950" s="15" t="s">
        <v>6300</v>
      </c>
      <c r="I1950" s="16">
        <v>31.569167</v>
      </c>
      <c r="J1950" s="16">
        <v>47.158332999999999</v>
      </c>
      <c r="K1950" s="15" t="s">
        <v>1364</v>
      </c>
    </row>
    <row r="1951" spans="1:11" ht="12" hidden="1" customHeight="1">
      <c r="A1951" s="15" t="s">
        <v>58</v>
      </c>
      <c r="B1951" s="15" t="s">
        <v>6</v>
      </c>
      <c r="C1951" s="15" t="s">
        <v>283</v>
      </c>
      <c r="D1951" s="15" t="s">
        <v>2631</v>
      </c>
      <c r="E1951" s="16">
        <v>1408509</v>
      </c>
      <c r="F1951" s="15" t="s">
        <v>6301</v>
      </c>
      <c r="G1951" s="15" t="s">
        <v>6302</v>
      </c>
      <c r="H1951" s="15" t="s">
        <v>3288</v>
      </c>
      <c r="I1951" s="16">
        <v>31.583333</v>
      </c>
      <c r="J1951" s="16">
        <v>47.166944000000001</v>
      </c>
      <c r="K1951" s="15" t="s">
        <v>1364</v>
      </c>
    </row>
    <row r="1952" spans="1:11" ht="12" hidden="1" customHeight="1">
      <c r="A1952" s="15" t="s">
        <v>58</v>
      </c>
      <c r="B1952" s="15" t="s">
        <v>6</v>
      </c>
      <c r="C1952" s="15" t="s">
        <v>283</v>
      </c>
      <c r="D1952" s="15" t="s">
        <v>2631</v>
      </c>
      <c r="E1952" s="16">
        <v>1408513</v>
      </c>
      <c r="F1952" s="15" t="s">
        <v>6303</v>
      </c>
      <c r="G1952" s="15" t="s">
        <v>6304</v>
      </c>
      <c r="H1952" s="15" t="s">
        <v>3842</v>
      </c>
      <c r="I1952" s="16">
        <v>31.563056</v>
      </c>
      <c r="J1952" s="16">
        <v>47.163333000000002</v>
      </c>
      <c r="K1952" s="15" t="s">
        <v>1364</v>
      </c>
    </row>
    <row r="1953" spans="1:11" ht="12" hidden="1" customHeight="1">
      <c r="A1953" s="15" t="s">
        <v>58</v>
      </c>
      <c r="B1953" s="15" t="s">
        <v>6</v>
      </c>
      <c r="C1953" s="15" t="s">
        <v>286</v>
      </c>
      <c r="D1953" s="15" t="s">
        <v>284</v>
      </c>
      <c r="E1953" s="16">
        <v>1408413</v>
      </c>
      <c r="F1953" s="15" t="s">
        <v>1169</v>
      </c>
      <c r="G1953" s="15" t="s">
        <v>663</v>
      </c>
      <c r="H1953" s="15" t="s">
        <v>6305</v>
      </c>
      <c r="I1953" s="16">
        <v>31.485278000000001</v>
      </c>
      <c r="J1953" s="16">
        <v>47.373888999999998</v>
      </c>
      <c r="K1953" s="15" t="s">
        <v>1364</v>
      </c>
    </row>
    <row r="1954" spans="1:11" ht="12" hidden="1" customHeight="1">
      <c r="A1954" s="15" t="s">
        <v>58</v>
      </c>
      <c r="B1954" s="15" t="s">
        <v>6</v>
      </c>
      <c r="C1954" s="15" t="s">
        <v>286</v>
      </c>
      <c r="D1954" s="15" t="s">
        <v>284</v>
      </c>
      <c r="E1954" s="16">
        <v>1408324</v>
      </c>
      <c r="F1954" s="15" t="s">
        <v>6306</v>
      </c>
      <c r="G1954" s="15" t="s">
        <v>6307</v>
      </c>
      <c r="H1954" s="15" t="s">
        <v>6308</v>
      </c>
      <c r="I1954" s="16">
        <v>31.350556000000001</v>
      </c>
      <c r="J1954" s="16">
        <v>47.453888999999997</v>
      </c>
      <c r="K1954" s="15" t="s">
        <v>1364</v>
      </c>
    </row>
    <row r="1955" spans="1:11" ht="12" hidden="1" customHeight="1">
      <c r="A1955" s="15" t="s">
        <v>58</v>
      </c>
      <c r="B1955" s="15" t="s">
        <v>6</v>
      </c>
      <c r="C1955" s="15" t="s">
        <v>286</v>
      </c>
      <c r="D1955" s="15" t="s">
        <v>284</v>
      </c>
      <c r="E1955" s="16">
        <v>1409379</v>
      </c>
      <c r="F1955" s="15" t="s">
        <v>1170</v>
      </c>
      <c r="G1955" s="15" t="s">
        <v>652</v>
      </c>
      <c r="H1955" s="15" t="s">
        <v>4546</v>
      </c>
      <c r="I1955" s="16">
        <v>31.530099</v>
      </c>
      <c r="J1955" s="16">
        <v>47.289951000000002</v>
      </c>
      <c r="K1955" s="15" t="s">
        <v>1364</v>
      </c>
    </row>
    <row r="1956" spans="1:11" ht="12" hidden="1" customHeight="1">
      <c r="A1956" s="15" t="s">
        <v>58</v>
      </c>
      <c r="B1956" s="15" t="s">
        <v>6</v>
      </c>
      <c r="C1956" s="15" t="s">
        <v>286</v>
      </c>
      <c r="D1956" s="15" t="s">
        <v>284</v>
      </c>
      <c r="E1956" s="16">
        <v>1409291</v>
      </c>
      <c r="F1956" s="15" t="s">
        <v>1171</v>
      </c>
      <c r="G1956" s="15" t="s">
        <v>664</v>
      </c>
      <c r="H1956" s="15" t="s">
        <v>3054</v>
      </c>
      <c r="I1956" s="16">
        <v>31.529444439999999</v>
      </c>
      <c r="J1956" s="16">
        <v>47.295277779999999</v>
      </c>
      <c r="K1956" s="15" t="s">
        <v>1364</v>
      </c>
    </row>
    <row r="1957" spans="1:11" ht="12" hidden="1" customHeight="1">
      <c r="A1957" s="15" t="s">
        <v>58</v>
      </c>
      <c r="B1957" s="15" t="s">
        <v>6</v>
      </c>
      <c r="C1957" s="15" t="s">
        <v>286</v>
      </c>
      <c r="D1957" s="15" t="s">
        <v>284</v>
      </c>
      <c r="E1957" s="16">
        <v>1409292</v>
      </c>
      <c r="F1957" s="15" t="s">
        <v>6309</v>
      </c>
      <c r="G1957" s="15" t="s">
        <v>6310</v>
      </c>
      <c r="H1957" s="15" t="s">
        <v>6311</v>
      </c>
      <c r="I1957" s="16">
        <v>31.519444440000001</v>
      </c>
      <c r="J1957" s="16">
        <v>47.289444439999997</v>
      </c>
      <c r="K1957" s="15" t="s">
        <v>1364</v>
      </c>
    </row>
    <row r="1958" spans="1:11" ht="12" hidden="1" customHeight="1">
      <c r="A1958" s="15" t="s">
        <v>58</v>
      </c>
      <c r="B1958" s="15" t="s">
        <v>6</v>
      </c>
      <c r="C1958" s="15" t="s">
        <v>286</v>
      </c>
      <c r="D1958" s="15" t="s">
        <v>284</v>
      </c>
      <c r="E1958" s="16">
        <v>1408085</v>
      </c>
      <c r="F1958" s="15" t="s">
        <v>6312</v>
      </c>
      <c r="G1958" s="15" t="s">
        <v>6313</v>
      </c>
      <c r="H1958" s="15" t="s">
        <v>6314</v>
      </c>
      <c r="I1958" s="16">
        <v>31.52647</v>
      </c>
      <c r="J1958" s="16">
        <v>47.289579000000003</v>
      </c>
      <c r="K1958" s="15" t="s">
        <v>1364</v>
      </c>
    </row>
    <row r="1959" spans="1:11" ht="12" hidden="1" customHeight="1">
      <c r="A1959" s="15" t="s">
        <v>58</v>
      </c>
      <c r="B1959" s="15" t="s">
        <v>6</v>
      </c>
      <c r="C1959" s="15" t="s">
        <v>286</v>
      </c>
      <c r="D1959" s="15" t="s">
        <v>284</v>
      </c>
      <c r="E1959" s="16">
        <v>1409293</v>
      </c>
      <c r="F1959" s="15" t="s">
        <v>1172</v>
      </c>
      <c r="G1959" s="15" t="s">
        <v>665</v>
      </c>
      <c r="H1959" s="15" t="s">
        <v>2626</v>
      </c>
      <c r="I1959" s="16">
        <v>31.520277780000001</v>
      </c>
      <c r="J1959" s="16">
        <v>47.291666669999998</v>
      </c>
      <c r="K1959" s="15" t="s">
        <v>1364</v>
      </c>
    </row>
    <row r="1960" spans="1:11" ht="12" hidden="1" customHeight="1">
      <c r="A1960" s="15" t="s">
        <v>58</v>
      </c>
      <c r="B1960" s="15" t="s">
        <v>6</v>
      </c>
      <c r="C1960" s="15" t="s">
        <v>286</v>
      </c>
      <c r="D1960" s="15" t="s">
        <v>284</v>
      </c>
      <c r="E1960" s="16">
        <v>1408447</v>
      </c>
      <c r="F1960" s="15" t="s">
        <v>1173</v>
      </c>
      <c r="G1960" s="15" t="s">
        <v>667</v>
      </c>
      <c r="H1960" s="15" t="s">
        <v>6203</v>
      </c>
      <c r="I1960" s="16">
        <v>31.511389000000001</v>
      </c>
      <c r="J1960" s="16">
        <v>47.295555999999998</v>
      </c>
      <c r="K1960" s="15" t="s">
        <v>1364</v>
      </c>
    </row>
    <row r="1961" spans="1:11" ht="12" hidden="1" customHeight="1">
      <c r="A1961" s="15" t="s">
        <v>58</v>
      </c>
      <c r="B1961" s="15" t="s">
        <v>6</v>
      </c>
      <c r="C1961" s="15" t="s">
        <v>286</v>
      </c>
      <c r="D1961" s="15" t="s">
        <v>284</v>
      </c>
      <c r="E1961" s="16">
        <v>1408491</v>
      </c>
      <c r="F1961" s="15" t="s">
        <v>1174</v>
      </c>
      <c r="G1961" s="15" t="s">
        <v>666</v>
      </c>
      <c r="H1961" s="15" t="s">
        <v>6187</v>
      </c>
      <c r="I1961" s="16">
        <v>31.550833000000001</v>
      </c>
      <c r="J1961" s="16">
        <v>47.32</v>
      </c>
      <c r="K1961" s="15" t="s">
        <v>1364</v>
      </c>
    </row>
    <row r="1962" spans="1:11" ht="12" hidden="1" customHeight="1">
      <c r="A1962" s="15" t="s">
        <v>61</v>
      </c>
      <c r="B1962" s="15" t="s">
        <v>7</v>
      </c>
      <c r="C1962" s="15" t="s">
        <v>288</v>
      </c>
      <c r="D1962" s="15" t="s">
        <v>31</v>
      </c>
      <c r="E1962" s="16">
        <v>1508935</v>
      </c>
      <c r="F1962" s="15" t="s">
        <v>6315</v>
      </c>
      <c r="G1962" s="15" t="s">
        <v>31</v>
      </c>
      <c r="H1962" s="15" t="s">
        <v>287</v>
      </c>
      <c r="I1962" s="16">
        <v>36.75</v>
      </c>
      <c r="J1962" s="16">
        <v>43.89</v>
      </c>
      <c r="K1962" s="15" t="s">
        <v>1364</v>
      </c>
    </row>
    <row r="1963" spans="1:11" ht="12" hidden="1" customHeight="1">
      <c r="A1963" s="15" t="s">
        <v>61</v>
      </c>
      <c r="B1963" s="15" t="s">
        <v>7</v>
      </c>
      <c r="C1963" s="15" t="s">
        <v>288</v>
      </c>
      <c r="D1963" s="15" t="s">
        <v>31</v>
      </c>
      <c r="E1963" s="16">
        <v>1510519</v>
      </c>
      <c r="F1963" s="15" t="s">
        <v>6316</v>
      </c>
      <c r="G1963" s="15" t="s">
        <v>6317</v>
      </c>
      <c r="H1963" s="15" t="s">
        <v>4116</v>
      </c>
      <c r="I1963" s="16">
        <v>36.68</v>
      </c>
      <c r="J1963" s="16">
        <v>44.04</v>
      </c>
      <c r="K1963" s="15" t="s">
        <v>1364</v>
      </c>
    </row>
    <row r="1964" spans="1:11" ht="12" hidden="1" customHeight="1">
      <c r="A1964" s="15" t="s">
        <v>61</v>
      </c>
      <c r="B1964" s="15" t="s">
        <v>7</v>
      </c>
      <c r="C1964" s="15" t="s">
        <v>288</v>
      </c>
      <c r="D1964" s="15" t="s">
        <v>31</v>
      </c>
      <c r="E1964" s="16">
        <v>810746</v>
      </c>
      <c r="F1964" s="15" t="s">
        <v>1175</v>
      </c>
      <c r="G1964" s="15" t="s">
        <v>1176</v>
      </c>
      <c r="H1964" s="15" t="s">
        <v>6318</v>
      </c>
      <c r="I1964" s="16">
        <v>36.5032</v>
      </c>
      <c r="J1964" s="16">
        <v>43.589199999999998</v>
      </c>
      <c r="K1964" s="15" t="s">
        <v>1364</v>
      </c>
    </row>
    <row r="1965" spans="1:11" ht="12" hidden="1" customHeight="1">
      <c r="A1965" s="15" t="s">
        <v>61</v>
      </c>
      <c r="B1965" s="15" t="s">
        <v>7</v>
      </c>
      <c r="C1965" s="15" t="s">
        <v>288</v>
      </c>
      <c r="D1965" s="15" t="s">
        <v>31</v>
      </c>
      <c r="E1965" s="16">
        <v>1508977</v>
      </c>
      <c r="F1965" s="15" t="s">
        <v>6319</v>
      </c>
      <c r="G1965" s="15" t="s">
        <v>6320</v>
      </c>
      <c r="H1965" s="15" t="s">
        <v>6321</v>
      </c>
      <c r="I1965" s="16">
        <v>36.72</v>
      </c>
      <c r="J1965" s="16">
        <v>44.01</v>
      </c>
      <c r="K1965" s="15" t="s">
        <v>1364</v>
      </c>
    </row>
    <row r="1966" spans="1:11" ht="12" hidden="1" customHeight="1">
      <c r="A1966" s="15" t="s">
        <v>61</v>
      </c>
      <c r="B1966" s="15" t="s">
        <v>7</v>
      </c>
      <c r="C1966" s="15" t="s">
        <v>288</v>
      </c>
      <c r="D1966" s="15" t="s">
        <v>31</v>
      </c>
      <c r="E1966" s="16">
        <v>810739</v>
      </c>
      <c r="F1966" s="15" t="s">
        <v>6322</v>
      </c>
      <c r="G1966" s="15" t="s">
        <v>5793</v>
      </c>
      <c r="H1966" s="15" t="s">
        <v>6323</v>
      </c>
      <c r="I1966" s="16">
        <v>36.271500000000003</v>
      </c>
      <c r="J1966" s="16">
        <v>43.451000000000001</v>
      </c>
      <c r="K1966" s="15" t="s">
        <v>1364</v>
      </c>
    </row>
    <row r="1967" spans="1:11" ht="12" hidden="1" customHeight="1">
      <c r="A1967" s="15" t="s">
        <v>61</v>
      </c>
      <c r="B1967" s="15" t="s">
        <v>7</v>
      </c>
      <c r="C1967" s="15" t="s">
        <v>288</v>
      </c>
      <c r="D1967" s="15" t="s">
        <v>31</v>
      </c>
      <c r="E1967" s="16">
        <v>1503513</v>
      </c>
      <c r="F1967" s="15" t="s">
        <v>6324</v>
      </c>
      <c r="G1967" s="15" t="s">
        <v>6325</v>
      </c>
      <c r="H1967" s="15" t="s">
        <v>6326</v>
      </c>
      <c r="I1967" s="16">
        <v>36.564300000000003</v>
      </c>
      <c r="J1967" s="16">
        <v>43.591299999999997</v>
      </c>
      <c r="K1967" s="15" t="s">
        <v>1364</v>
      </c>
    </row>
    <row r="1968" spans="1:11" ht="12" hidden="1" customHeight="1">
      <c r="A1968" s="15" t="s">
        <v>61</v>
      </c>
      <c r="B1968" s="15" t="s">
        <v>7</v>
      </c>
      <c r="C1968" s="15" t="s">
        <v>288</v>
      </c>
      <c r="D1968" s="15" t="s">
        <v>31</v>
      </c>
      <c r="E1968" s="16">
        <v>1509004</v>
      </c>
      <c r="F1968" s="15" t="s">
        <v>6327</v>
      </c>
      <c r="G1968" s="15" t="s">
        <v>6328</v>
      </c>
      <c r="H1968" s="15" t="s">
        <v>6329</v>
      </c>
      <c r="I1968" s="16">
        <v>36.65</v>
      </c>
      <c r="J1968" s="16">
        <v>43.8</v>
      </c>
      <c r="K1968" s="15" t="s">
        <v>1364</v>
      </c>
    </row>
    <row r="1969" spans="1:11" ht="12" hidden="1" customHeight="1">
      <c r="A1969" s="15" t="s">
        <v>61</v>
      </c>
      <c r="B1969" s="15" t="s">
        <v>7</v>
      </c>
      <c r="C1969" s="15" t="s">
        <v>288</v>
      </c>
      <c r="D1969" s="15" t="s">
        <v>31</v>
      </c>
      <c r="E1969" s="16">
        <v>1503572</v>
      </c>
      <c r="F1969" s="15" t="s">
        <v>6330</v>
      </c>
      <c r="G1969" s="15" t="s">
        <v>6331</v>
      </c>
      <c r="H1969" s="15" t="s">
        <v>4116</v>
      </c>
      <c r="I1969" s="16">
        <v>36.671700000000001</v>
      </c>
      <c r="J1969" s="16">
        <v>43.610399999999998</v>
      </c>
      <c r="K1969" s="15" t="s">
        <v>1364</v>
      </c>
    </row>
    <row r="1970" spans="1:11" ht="12" hidden="1" customHeight="1">
      <c r="A1970" s="15" t="s">
        <v>61</v>
      </c>
      <c r="B1970" s="15" t="s">
        <v>7</v>
      </c>
      <c r="C1970" s="15" t="s">
        <v>288</v>
      </c>
      <c r="D1970" s="15" t="s">
        <v>31</v>
      </c>
      <c r="E1970" s="16">
        <v>1508459</v>
      </c>
      <c r="F1970" s="15" t="s">
        <v>6332</v>
      </c>
      <c r="G1970" s="15" t="s">
        <v>6333</v>
      </c>
      <c r="H1970" s="15" t="s">
        <v>6334</v>
      </c>
      <c r="I1970" s="16">
        <v>36.686639999999997</v>
      </c>
      <c r="J1970" s="16">
        <v>43.796500000000002</v>
      </c>
      <c r="K1970" s="17" t="s">
        <v>1262</v>
      </c>
    </row>
    <row r="1971" spans="1:11" ht="12" hidden="1" customHeight="1">
      <c r="A1971" s="15" t="s">
        <v>61</v>
      </c>
      <c r="B1971" s="15" t="s">
        <v>7</v>
      </c>
      <c r="C1971" s="15" t="s">
        <v>294</v>
      </c>
      <c r="D1971" s="15" t="s">
        <v>6335</v>
      </c>
      <c r="E1971" s="16">
        <v>1509193</v>
      </c>
      <c r="F1971" s="15" t="s">
        <v>6336</v>
      </c>
      <c r="G1971" s="15" t="s">
        <v>6337</v>
      </c>
      <c r="H1971" s="15" t="s">
        <v>6338</v>
      </c>
      <c r="I1971" s="16">
        <v>36.299999999999997</v>
      </c>
      <c r="J1971" s="16">
        <v>43.19</v>
      </c>
      <c r="K1971" s="15" t="s">
        <v>1364</v>
      </c>
    </row>
    <row r="1972" spans="1:11" ht="12" hidden="1" customHeight="1">
      <c r="A1972" s="15" t="s">
        <v>61</v>
      </c>
      <c r="B1972" s="15" t="s">
        <v>7</v>
      </c>
      <c r="C1972" s="15" t="s">
        <v>300</v>
      </c>
      <c r="D1972" s="15" t="s">
        <v>298</v>
      </c>
      <c r="E1972" s="16">
        <v>1511218</v>
      </c>
      <c r="F1972" s="15" t="s">
        <v>6339</v>
      </c>
      <c r="G1972" s="15" t="s">
        <v>6340</v>
      </c>
      <c r="H1972" s="15" t="s">
        <v>6341</v>
      </c>
      <c r="I1972" s="16">
        <v>35.798295000000003</v>
      </c>
      <c r="J1972" s="16">
        <v>43.292765000000003</v>
      </c>
      <c r="K1972" s="15" t="s">
        <v>1364</v>
      </c>
    </row>
    <row r="1973" spans="1:11" ht="12" hidden="1" customHeight="1">
      <c r="A1973" s="15" t="s">
        <v>61</v>
      </c>
      <c r="B1973" s="15" t="s">
        <v>7</v>
      </c>
      <c r="C1973" s="15" t="s">
        <v>300</v>
      </c>
      <c r="D1973" s="15" t="s">
        <v>298</v>
      </c>
      <c r="E1973" s="16">
        <v>1510824</v>
      </c>
      <c r="F1973" s="15" t="s">
        <v>6342</v>
      </c>
      <c r="G1973" s="15" t="s">
        <v>6343</v>
      </c>
      <c r="H1973" s="15" t="s">
        <v>6344</v>
      </c>
      <c r="I1973" s="16">
        <v>36.354999999999997</v>
      </c>
      <c r="J1973" s="16">
        <v>43.169444439999999</v>
      </c>
      <c r="K1973" s="15" t="s">
        <v>1364</v>
      </c>
    </row>
    <row r="1974" spans="1:11" ht="12" hidden="1" customHeight="1">
      <c r="A1974" s="15" t="s">
        <v>61</v>
      </c>
      <c r="B1974" s="15" t="s">
        <v>7</v>
      </c>
      <c r="C1974" s="15" t="s">
        <v>300</v>
      </c>
      <c r="D1974" s="15" t="s">
        <v>298</v>
      </c>
      <c r="E1974" s="16">
        <v>1510897</v>
      </c>
      <c r="F1974" s="15" t="s">
        <v>1177</v>
      </c>
      <c r="G1974" s="15" t="s">
        <v>6345</v>
      </c>
      <c r="H1974" s="15" t="s">
        <v>6346</v>
      </c>
      <c r="I1974" s="16">
        <v>36.259918999999996</v>
      </c>
      <c r="J1974" s="16">
        <v>42.927059</v>
      </c>
      <c r="K1974" s="15" t="s">
        <v>1364</v>
      </c>
    </row>
    <row r="1975" spans="1:11" ht="12" hidden="1" customHeight="1">
      <c r="A1975" s="15" t="s">
        <v>61</v>
      </c>
      <c r="B1975" s="15" t="s">
        <v>7</v>
      </c>
      <c r="C1975" s="15" t="s">
        <v>300</v>
      </c>
      <c r="D1975" s="15" t="s">
        <v>298</v>
      </c>
      <c r="E1975" s="16">
        <v>1510840</v>
      </c>
      <c r="F1975" s="15" t="s">
        <v>6347</v>
      </c>
      <c r="G1975" s="15" t="s">
        <v>6348</v>
      </c>
      <c r="H1975" s="15" t="s">
        <v>1737</v>
      </c>
      <c r="I1975" s="16">
        <v>36.401666669999997</v>
      </c>
      <c r="J1975" s="16">
        <v>43.090277780000001</v>
      </c>
      <c r="K1975" s="15" t="s">
        <v>1364</v>
      </c>
    </row>
    <row r="1976" spans="1:11" ht="12" hidden="1" customHeight="1">
      <c r="A1976" s="15" t="s">
        <v>61</v>
      </c>
      <c r="B1976" s="15" t="s">
        <v>7</v>
      </c>
      <c r="C1976" s="15" t="s">
        <v>300</v>
      </c>
      <c r="D1976" s="15" t="s">
        <v>298</v>
      </c>
      <c r="E1976" s="16">
        <v>1510819</v>
      </c>
      <c r="F1976" s="15" t="s">
        <v>6349</v>
      </c>
      <c r="G1976" s="15" t="s">
        <v>6350</v>
      </c>
      <c r="H1976" s="15" t="s">
        <v>5672</v>
      </c>
      <c r="I1976" s="16">
        <v>36.392499999999998</v>
      </c>
      <c r="J1976" s="16">
        <v>43.199166669999997</v>
      </c>
      <c r="K1976" s="15" t="s">
        <v>1364</v>
      </c>
    </row>
    <row r="1977" spans="1:11" ht="12" hidden="1" customHeight="1">
      <c r="A1977" s="15" t="s">
        <v>61</v>
      </c>
      <c r="B1977" s="15" t="s">
        <v>7</v>
      </c>
      <c r="C1977" s="15" t="s">
        <v>300</v>
      </c>
      <c r="D1977" s="15" t="s">
        <v>298</v>
      </c>
      <c r="E1977" s="16">
        <v>1510791</v>
      </c>
      <c r="F1977" s="15" t="s">
        <v>6351</v>
      </c>
      <c r="G1977" s="15" t="s">
        <v>6352</v>
      </c>
      <c r="H1977" s="15" t="s">
        <v>6353</v>
      </c>
      <c r="I1977" s="16">
        <v>36.353351000000004</v>
      </c>
      <c r="J1977" s="16">
        <v>43.214264</v>
      </c>
      <c r="K1977" s="15" t="s">
        <v>1364</v>
      </c>
    </row>
    <row r="1978" spans="1:11" ht="12" hidden="1" customHeight="1">
      <c r="A1978" s="15" t="s">
        <v>61</v>
      </c>
      <c r="B1978" s="15" t="s">
        <v>7</v>
      </c>
      <c r="C1978" s="15" t="s">
        <v>300</v>
      </c>
      <c r="D1978" s="15" t="s">
        <v>298</v>
      </c>
      <c r="E1978" s="16">
        <v>1510800</v>
      </c>
      <c r="F1978" s="15" t="s">
        <v>6354</v>
      </c>
      <c r="G1978" s="15" t="s">
        <v>6355</v>
      </c>
      <c r="H1978" s="15" t="s">
        <v>3051</v>
      </c>
      <c r="I1978" s="16">
        <v>36.387934000000001</v>
      </c>
      <c r="J1978" s="16">
        <v>43.178249000000001</v>
      </c>
      <c r="K1978" s="15" t="s">
        <v>1364</v>
      </c>
    </row>
    <row r="1979" spans="1:11" ht="12" hidden="1" customHeight="1">
      <c r="A1979" s="15" t="s">
        <v>61</v>
      </c>
      <c r="B1979" s="15" t="s">
        <v>7</v>
      </c>
      <c r="C1979" s="15" t="s">
        <v>300</v>
      </c>
      <c r="D1979" s="15" t="s">
        <v>298</v>
      </c>
      <c r="E1979" s="16">
        <v>1510794</v>
      </c>
      <c r="F1979" s="15" t="s">
        <v>6356</v>
      </c>
      <c r="G1979" s="15" t="s">
        <v>6357</v>
      </c>
      <c r="H1979" s="15" t="s">
        <v>6358</v>
      </c>
      <c r="I1979" s="16">
        <v>36.047438999999997</v>
      </c>
      <c r="J1979" s="16">
        <v>43.020274999999998</v>
      </c>
      <c r="K1979" s="15" t="s">
        <v>1364</v>
      </c>
    </row>
    <row r="1980" spans="1:11" ht="12" hidden="1" customHeight="1">
      <c r="A1980" s="15" t="s">
        <v>61</v>
      </c>
      <c r="B1980" s="15" t="s">
        <v>7</v>
      </c>
      <c r="C1980" s="15" t="s">
        <v>300</v>
      </c>
      <c r="D1980" s="15" t="s">
        <v>298</v>
      </c>
      <c r="E1980" s="16">
        <v>1510802</v>
      </c>
      <c r="F1980" s="15" t="s">
        <v>6359</v>
      </c>
      <c r="G1980" s="15" t="s">
        <v>6360</v>
      </c>
      <c r="H1980" s="15" t="s">
        <v>6361</v>
      </c>
      <c r="I1980" s="16">
        <v>36.348815999999999</v>
      </c>
      <c r="J1980" s="16">
        <v>43.223954999999997</v>
      </c>
      <c r="K1980" s="15" t="s">
        <v>1364</v>
      </c>
    </row>
    <row r="1981" spans="1:11" ht="12" hidden="1" customHeight="1">
      <c r="A1981" s="15" t="s">
        <v>61</v>
      </c>
      <c r="B1981" s="15" t="s">
        <v>7</v>
      </c>
      <c r="C1981" s="15" t="s">
        <v>300</v>
      </c>
      <c r="D1981" s="15" t="s">
        <v>298</v>
      </c>
      <c r="E1981" s="16">
        <v>1510832</v>
      </c>
      <c r="F1981" s="15" t="s">
        <v>6362</v>
      </c>
      <c r="G1981" s="15" t="s">
        <v>6363</v>
      </c>
      <c r="H1981" s="15" t="s">
        <v>3618</v>
      </c>
      <c r="I1981" s="16">
        <v>36.354095999999998</v>
      </c>
      <c r="J1981" s="16">
        <v>43.224575999999999</v>
      </c>
      <c r="K1981" s="15" t="s">
        <v>1364</v>
      </c>
    </row>
    <row r="1982" spans="1:11" ht="12" hidden="1" customHeight="1">
      <c r="A1982" s="15" t="s">
        <v>61</v>
      </c>
      <c r="B1982" s="15" t="s">
        <v>7</v>
      </c>
      <c r="C1982" s="15" t="s">
        <v>300</v>
      </c>
      <c r="D1982" s="15" t="s">
        <v>298</v>
      </c>
      <c r="E1982" s="16">
        <v>1510838</v>
      </c>
      <c r="F1982" s="15" t="s">
        <v>6364</v>
      </c>
      <c r="G1982" s="15" t="s">
        <v>6365</v>
      </c>
      <c r="H1982" s="15" t="s">
        <v>6366</v>
      </c>
      <c r="I1982" s="16">
        <v>36.321666669999999</v>
      </c>
      <c r="J1982" s="16">
        <v>43.112777780000002</v>
      </c>
      <c r="K1982" s="15" t="s">
        <v>1364</v>
      </c>
    </row>
    <row r="1983" spans="1:11" ht="12" hidden="1" customHeight="1">
      <c r="A1983" s="15" t="s">
        <v>61</v>
      </c>
      <c r="B1983" s="15" t="s">
        <v>7</v>
      </c>
      <c r="C1983" s="15" t="s">
        <v>300</v>
      </c>
      <c r="D1983" s="15" t="s">
        <v>298</v>
      </c>
      <c r="E1983" s="16">
        <v>1510856</v>
      </c>
      <c r="F1983" s="15" t="s">
        <v>6367</v>
      </c>
      <c r="G1983" s="15" t="s">
        <v>6368</v>
      </c>
      <c r="H1983" s="15" t="s">
        <v>6369</v>
      </c>
      <c r="I1983" s="16">
        <v>36.329236999999999</v>
      </c>
      <c r="J1983" s="16">
        <v>43.114621100000001</v>
      </c>
      <c r="K1983" s="15" t="s">
        <v>1364</v>
      </c>
    </row>
    <row r="1984" spans="1:11" ht="12" hidden="1" customHeight="1">
      <c r="A1984" s="15" t="s">
        <v>61</v>
      </c>
      <c r="B1984" s="15" t="s">
        <v>7</v>
      </c>
      <c r="C1984" s="15" t="s">
        <v>300</v>
      </c>
      <c r="D1984" s="15" t="s">
        <v>298</v>
      </c>
      <c r="E1984" s="16">
        <v>1510890</v>
      </c>
      <c r="F1984" s="15" t="s">
        <v>6370</v>
      </c>
      <c r="G1984" s="15" t="s">
        <v>6371</v>
      </c>
      <c r="H1984" s="15" t="s">
        <v>4637</v>
      </c>
      <c r="I1984" s="16">
        <v>36.22</v>
      </c>
      <c r="J1984" s="16">
        <v>43.11</v>
      </c>
      <c r="K1984" s="15" t="s">
        <v>1364</v>
      </c>
    </row>
    <row r="1985" spans="1:11" ht="12" hidden="1" customHeight="1">
      <c r="A1985" s="15" t="s">
        <v>61</v>
      </c>
      <c r="B1985" s="15" t="s">
        <v>7</v>
      </c>
      <c r="C1985" s="15" t="s">
        <v>300</v>
      </c>
      <c r="D1985" s="15" t="s">
        <v>298</v>
      </c>
      <c r="E1985" s="16">
        <v>1510467</v>
      </c>
      <c r="F1985" s="15" t="s">
        <v>6372</v>
      </c>
      <c r="G1985" s="15" t="s">
        <v>6373</v>
      </c>
      <c r="H1985" s="15" t="s">
        <v>6374</v>
      </c>
      <c r="I1985" s="16">
        <v>36.341299999999997</v>
      </c>
      <c r="J1985" s="16">
        <v>43.139400000000002</v>
      </c>
      <c r="K1985" s="15" t="s">
        <v>1364</v>
      </c>
    </row>
    <row r="1986" spans="1:11" ht="12" hidden="1" customHeight="1">
      <c r="A1986" s="15" t="s">
        <v>61</v>
      </c>
      <c r="B1986" s="15" t="s">
        <v>7</v>
      </c>
      <c r="C1986" s="15" t="s">
        <v>300</v>
      </c>
      <c r="D1986" s="15" t="s">
        <v>298</v>
      </c>
      <c r="E1986" s="16">
        <v>1510799</v>
      </c>
      <c r="F1986" s="15" t="s">
        <v>6375</v>
      </c>
      <c r="G1986" s="15" t="s">
        <v>6376</v>
      </c>
      <c r="H1986" s="15" t="s">
        <v>2721</v>
      </c>
      <c r="I1986" s="16">
        <v>36.363207000000003</v>
      </c>
      <c r="J1986" s="16">
        <v>43.185639999999999</v>
      </c>
      <c r="K1986" s="15" t="s">
        <v>1364</v>
      </c>
    </row>
    <row r="1987" spans="1:11" ht="12" hidden="1" customHeight="1">
      <c r="A1987" s="15" t="s">
        <v>61</v>
      </c>
      <c r="B1987" s="15" t="s">
        <v>7</v>
      </c>
      <c r="C1987" s="15" t="s">
        <v>300</v>
      </c>
      <c r="D1987" s="15" t="s">
        <v>298</v>
      </c>
      <c r="E1987" s="16">
        <v>1510811</v>
      </c>
      <c r="F1987" s="15" t="s">
        <v>6377</v>
      </c>
      <c r="G1987" s="15" t="s">
        <v>6378</v>
      </c>
      <c r="H1987" s="15" t="s">
        <v>324</v>
      </c>
      <c r="I1987" s="16">
        <v>36.352753</v>
      </c>
      <c r="J1987" s="16">
        <v>43.159832000000002</v>
      </c>
      <c r="K1987" s="15" t="s">
        <v>1364</v>
      </c>
    </row>
    <row r="1988" spans="1:11" ht="12" hidden="1" customHeight="1">
      <c r="A1988" s="15" t="s">
        <v>61</v>
      </c>
      <c r="B1988" s="15" t="s">
        <v>7</v>
      </c>
      <c r="C1988" s="15" t="s">
        <v>300</v>
      </c>
      <c r="D1988" s="15" t="s">
        <v>298</v>
      </c>
      <c r="E1988" s="16">
        <v>1510829</v>
      </c>
      <c r="F1988" s="15" t="s">
        <v>6379</v>
      </c>
      <c r="G1988" s="15" t="s">
        <v>6380</v>
      </c>
      <c r="H1988" s="15" t="s">
        <v>4998</v>
      </c>
      <c r="I1988" s="16">
        <v>36.4</v>
      </c>
      <c r="J1988" s="16">
        <v>43.193055559999998</v>
      </c>
      <c r="K1988" s="15" t="s">
        <v>1364</v>
      </c>
    </row>
    <row r="1989" spans="1:11" ht="12" hidden="1" customHeight="1">
      <c r="A1989" s="15" t="s">
        <v>61</v>
      </c>
      <c r="B1989" s="15" t="s">
        <v>7</v>
      </c>
      <c r="C1989" s="15" t="s">
        <v>300</v>
      </c>
      <c r="D1989" s="15" t="s">
        <v>298</v>
      </c>
      <c r="E1989" s="16">
        <v>1510801</v>
      </c>
      <c r="F1989" s="15" t="s">
        <v>6381</v>
      </c>
      <c r="G1989" s="15" t="s">
        <v>6382</v>
      </c>
      <c r="H1989" s="15" t="s">
        <v>3643</v>
      </c>
      <c r="I1989" s="16">
        <v>36.395713999999998</v>
      </c>
      <c r="J1989" s="16">
        <v>43.182341999999998</v>
      </c>
      <c r="K1989" s="15" t="s">
        <v>1364</v>
      </c>
    </row>
    <row r="1990" spans="1:11" ht="12" hidden="1" customHeight="1">
      <c r="A1990" s="15" t="s">
        <v>61</v>
      </c>
      <c r="B1990" s="15" t="s">
        <v>7</v>
      </c>
      <c r="C1990" s="15" t="s">
        <v>300</v>
      </c>
      <c r="D1990" s="15" t="s">
        <v>298</v>
      </c>
      <c r="E1990" s="16">
        <v>1510807</v>
      </c>
      <c r="F1990" s="15" t="s">
        <v>6383</v>
      </c>
      <c r="G1990" s="15" t="s">
        <v>6384</v>
      </c>
      <c r="H1990" s="15" t="s">
        <v>4815</v>
      </c>
      <c r="I1990" s="16">
        <v>36.324488000000002</v>
      </c>
      <c r="J1990" s="16">
        <v>43.088512000000001</v>
      </c>
      <c r="K1990" s="15" t="s">
        <v>1364</v>
      </c>
    </row>
    <row r="1991" spans="1:11" ht="12" hidden="1" customHeight="1">
      <c r="A1991" s="15" t="s">
        <v>61</v>
      </c>
      <c r="B1991" s="15" t="s">
        <v>7</v>
      </c>
      <c r="C1991" s="15" t="s">
        <v>300</v>
      </c>
      <c r="D1991" s="15" t="s">
        <v>298</v>
      </c>
      <c r="E1991" s="16">
        <v>1510785</v>
      </c>
      <c r="F1991" s="15" t="s">
        <v>6385</v>
      </c>
      <c r="G1991" s="15" t="s">
        <v>6386</v>
      </c>
      <c r="H1991" s="15" t="s">
        <v>3623</v>
      </c>
      <c r="I1991" s="16">
        <v>36.295928000000004</v>
      </c>
      <c r="J1991" s="16">
        <v>43.201386999999997</v>
      </c>
      <c r="K1991" s="15" t="s">
        <v>1364</v>
      </c>
    </row>
    <row r="1992" spans="1:11" ht="12" hidden="1" customHeight="1">
      <c r="A1992" s="15" t="s">
        <v>61</v>
      </c>
      <c r="B1992" s="15" t="s">
        <v>7</v>
      </c>
      <c r="C1992" s="15" t="s">
        <v>300</v>
      </c>
      <c r="D1992" s="15" t="s">
        <v>298</v>
      </c>
      <c r="E1992" s="16">
        <v>1510835</v>
      </c>
      <c r="F1992" s="15" t="s">
        <v>6387</v>
      </c>
      <c r="G1992" s="15" t="s">
        <v>6388</v>
      </c>
      <c r="H1992" s="15" t="s">
        <v>6389</v>
      </c>
      <c r="I1992" s="16">
        <v>36.048510270000001</v>
      </c>
      <c r="J1992" s="16">
        <v>42.96726108</v>
      </c>
      <c r="K1992" s="15" t="s">
        <v>1364</v>
      </c>
    </row>
    <row r="1993" spans="1:11" ht="12" hidden="1" customHeight="1">
      <c r="A1993" s="15" t="s">
        <v>61</v>
      </c>
      <c r="B1993" s="15" t="s">
        <v>7</v>
      </c>
      <c r="C1993" s="15" t="s">
        <v>300</v>
      </c>
      <c r="D1993" s="15" t="s">
        <v>298</v>
      </c>
      <c r="E1993" s="16">
        <v>1510830</v>
      </c>
      <c r="F1993" s="15" t="s">
        <v>6390</v>
      </c>
      <c r="G1993" s="15" t="s">
        <v>6391</v>
      </c>
      <c r="H1993" s="15" t="s">
        <v>5093</v>
      </c>
      <c r="I1993" s="16">
        <v>36.31</v>
      </c>
      <c r="J1993" s="16">
        <v>43.1</v>
      </c>
      <c r="K1993" s="15" t="s">
        <v>1364</v>
      </c>
    </row>
    <row r="1994" spans="1:11" ht="12" hidden="1" customHeight="1">
      <c r="A1994" s="15" t="s">
        <v>61</v>
      </c>
      <c r="B1994" s="15" t="s">
        <v>7</v>
      </c>
      <c r="C1994" s="15" t="s">
        <v>300</v>
      </c>
      <c r="D1994" s="15" t="s">
        <v>298</v>
      </c>
      <c r="E1994" s="16">
        <v>1510790</v>
      </c>
      <c r="F1994" s="15" t="s">
        <v>6392</v>
      </c>
      <c r="G1994" s="15" t="s">
        <v>6393</v>
      </c>
      <c r="H1994" s="15" t="s">
        <v>4850</v>
      </c>
      <c r="I1994" s="16">
        <v>36.378132999999998</v>
      </c>
      <c r="J1994" s="16">
        <v>43.184111999999999</v>
      </c>
      <c r="K1994" s="15" t="s">
        <v>1364</v>
      </c>
    </row>
    <row r="1995" spans="1:11" ht="12" hidden="1" customHeight="1">
      <c r="A1995" s="15" t="s">
        <v>61</v>
      </c>
      <c r="B1995" s="15" t="s">
        <v>7</v>
      </c>
      <c r="C1995" s="15" t="s">
        <v>300</v>
      </c>
      <c r="D1995" s="15" t="s">
        <v>298</v>
      </c>
      <c r="E1995" s="16">
        <v>1510468</v>
      </c>
      <c r="F1995" s="15" t="s">
        <v>6394</v>
      </c>
      <c r="G1995" s="15" t="s">
        <v>6395</v>
      </c>
      <c r="H1995" s="15" t="s">
        <v>6396</v>
      </c>
      <c r="I1995" s="16">
        <v>36.335500000000003</v>
      </c>
      <c r="J1995" s="16">
        <v>43.143799999999999</v>
      </c>
      <c r="K1995" s="15" t="s">
        <v>1364</v>
      </c>
    </row>
    <row r="1996" spans="1:11" ht="12" hidden="1" customHeight="1">
      <c r="A1996" s="15" t="s">
        <v>61</v>
      </c>
      <c r="B1996" s="15" t="s">
        <v>7</v>
      </c>
      <c r="C1996" s="15" t="s">
        <v>300</v>
      </c>
      <c r="D1996" s="15" t="s">
        <v>298</v>
      </c>
      <c r="E1996" s="16">
        <v>1510470</v>
      </c>
      <c r="F1996" s="15" t="s">
        <v>6397</v>
      </c>
      <c r="G1996" s="15" t="s">
        <v>6398</v>
      </c>
      <c r="H1996" s="15" t="s">
        <v>6399</v>
      </c>
      <c r="I1996" s="16">
        <v>36.3675</v>
      </c>
      <c r="J1996" s="16">
        <v>43.098599999999998</v>
      </c>
      <c r="K1996" s="15" t="s">
        <v>1364</v>
      </c>
    </row>
    <row r="1997" spans="1:11" ht="12" hidden="1" customHeight="1">
      <c r="A1997" s="15" t="s">
        <v>61</v>
      </c>
      <c r="B1997" s="15" t="s">
        <v>7</v>
      </c>
      <c r="C1997" s="15" t="s">
        <v>300</v>
      </c>
      <c r="D1997" s="15" t="s">
        <v>298</v>
      </c>
      <c r="E1997" s="16">
        <v>1510769</v>
      </c>
      <c r="F1997" s="15" t="s">
        <v>6400</v>
      </c>
      <c r="G1997" s="15" t="s">
        <v>6401</v>
      </c>
      <c r="H1997" s="15" t="s">
        <v>6402</v>
      </c>
      <c r="I1997" s="16">
        <v>36.422221999999998</v>
      </c>
      <c r="J1997" s="16">
        <v>43.139166000000003</v>
      </c>
      <c r="K1997" s="15" t="s">
        <v>1364</v>
      </c>
    </row>
    <row r="1998" spans="1:11" ht="12" hidden="1" customHeight="1">
      <c r="A1998" s="15" t="s">
        <v>61</v>
      </c>
      <c r="B1998" s="15" t="s">
        <v>7</v>
      </c>
      <c r="C1998" s="15" t="s">
        <v>300</v>
      </c>
      <c r="D1998" s="15" t="s">
        <v>298</v>
      </c>
      <c r="E1998" s="16">
        <v>1511215</v>
      </c>
      <c r="F1998" s="15" t="s">
        <v>6403</v>
      </c>
      <c r="G1998" s="15" t="s">
        <v>3609</v>
      </c>
      <c r="H1998" s="15" t="s">
        <v>1556</v>
      </c>
      <c r="I1998" s="16">
        <v>36.355820999999999</v>
      </c>
      <c r="J1998" s="16">
        <v>43.112251999999998</v>
      </c>
      <c r="K1998" s="15" t="s">
        <v>1364</v>
      </c>
    </row>
    <row r="1999" spans="1:11" ht="12" hidden="1" customHeight="1">
      <c r="A1999" s="15" t="s">
        <v>61</v>
      </c>
      <c r="B1999" s="15" t="s">
        <v>7</v>
      </c>
      <c r="C1999" s="15" t="s">
        <v>300</v>
      </c>
      <c r="D1999" s="15" t="s">
        <v>298</v>
      </c>
      <c r="E1999" s="16">
        <v>1510777</v>
      </c>
      <c r="F1999" s="15" t="s">
        <v>6404</v>
      </c>
      <c r="G1999" s="15" t="s">
        <v>6405</v>
      </c>
      <c r="H1999" s="15" t="s">
        <v>6406</v>
      </c>
      <c r="I1999" s="16">
        <v>36.326231</v>
      </c>
      <c r="J1999" s="16">
        <v>43.216450000000002</v>
      </c>
      <c r="K1999" s="15" t="s">
        <v>1364</v>
      </c>
    </row>
    <row r="2000" spans="1:11" ht="12" hidden="1" customHeight="1">
      <c r="A2000" s="15" t="s">
        <v>61</v>
      </c>
      <c r="B2000" s="15" t="s">
        <v>7</v>
      </c>
      <c r="C2000" s="15" t="s">
        <v>300</v>
      </c>
      <c r="D2000" s="15" t="s">
        <v>298</v>
      </c>
      <c r="E2000" s="16">
        <v>1510776</v>
      </c>
      <c r="F2000" s="15" t="s">
        <v>6407</v>
      </c>
      <c r="G2000" s="15" t="s">
        <v>6408</v>
      </c>
      <c r="H2000" s="15" t="s">
        <v>6409</v>
      </c>
      <c r="I2000" s="16">
        <v>36.33</v>
      </c>
      <c r="J2000" s="16">
        <v>43.11</v>
      </c>
      <c r="K2000" s="15" t="s">
        <v>1364</v>
      </c>
    </row>
    <row r="2001" spans="1:11" ht="12" hidden="1" customHeight="1">
      <c r="A2001" s="15" t="s">
        <v>61</v>
      </c>
      <c r="B2001" s="15" t="s">
        <v>7</v>
      </c>
      <c r="C2001" s="15" t="s">
        <v>300</v>
      </c>
      <c r="D2001" s="15" t="s">
        <v>298</v>
      </c>
      <c r="E2001" s="16">
        <v>1511217</v>
      </c>
      <c r="F2001" s="15" t="s">
        <v>6410</v>
      </c>
      <c r="G2001" s="15" t="s">
        <v>6411</v>
      </c>
      <c r="H2001" s="15" t="s">
        <v>6412</v>
      </c>
      <c r="I2001" s="16">
        <v>36.399594999999998</v>
      </c>
      <c r="J2001" s="16">
        <v>43.148546000000003</v>
      </c>
      <c r="K2001" s="15" t="s">
        <v>1364</v>
      </c>
    </row>
    <row r="2002" spans="1:11" ht="12" hidden="1" customHeight="1">
      <c r="A2002" s="15" t="s">
        <v>61</v>
      </c>
      <c r="B2002" s="15" t="s">
        <v>7</v>
      </c>
      <c r="C2002" s="15" t="s">
        <v>300</v>
      </c>
      <c r="D2002" s="15" t="s">
        <v>298</v>
      </c>
      <c r="E2002" s="16">
        <v>1511220</v>
      </c>
      <c r="F2002" s="15" t="s">
        <v>6413</v>
      </c>
      <c r="G2002" s="15" t="s">
        <v>6414</v>
      </c>
      <c r="H2002" s="15" t="s">
        <v>6415</v>
      </c>
      <c r="I2002" s="16">
        <v>36.344926000000001</v>
      </c>
      <c r="J2002" s="16">
        <v>43.052745000000002</v>
      </c>
      <c r="K2002" s="15" t="s">
        <v>1364</v>
      </c>
    </row>
    <row r="2003" spans="1:11" ht="12" hidden="1" customHeight="1">
      <c r="A2003" s="15" t="s">
        <v>61</v>
      </c>
      <c r="B2003" s="15" t="s">
        <v>7</v>
      </c>
      <c r="C2003" s="15" t="s">
        <v>300</v>
      </c>
      <c r="D2003" s="15" t="s">
        <v>298</v>
      </c>
      <c r="E2003" s="16">
        <v>1511219</v>
      </c>
      <c r="F2003" s="15" t="s">
        <v>6416</v>
      </c>
      <c r="G2003" s="15" t="s">
        <v>6417</v>
      </c>
      <c r="H2003" s="15" t="s">
        <v>6418</v>
      </c>
      <c r="I2003" s="16">
        <v>36.363736000000003</v>
      </c>
      <c r="J2003" s="16">
        <v>43.218418999999997</v>
      </c>
      <c r="K2003" s="15" t="s">
        <v>1364</v>
      </c>
    </row>
    <row r="2004" spans="1:11" ht="12" hidden="1" customHeight="1">
      <c r="A2004" s="15" t="s">
        <v>61</v>
      </c>
      <c r="B2004" s="15" t="s">
        <v>7</v>
      </c>
      <c r="C2004" s="15" t="s">
        <v>300</v>
      </c>
      <c r="D2004" s="15" t="s">
        <v>298</v>
      </c>
      <c r="E2004" s="16">
        <v>1510833</v>
      </c>
      <c r="F2004" s="15" t="s">
        <v>6419</v>
      </c>
      <c r="G2004" s="15" t="s">
        <v>3278</v>
      </c>
      <c r="H2004" s="15" t="s">
        <v>3279</v>
      </c>
      <c r="I2004" s="16">
        <v>36.353563999999999</v>
      </c>
      <c r="J2004" s="16">
        <v>43.189557999999998</v>
      </c>
      <c r="K2004" s="15" t="s">
        <v>1364</v>
      </c>
    </row>
    <row r="2005" spans="1:11" ht="12" hidden="1" customHeight="1">
      <c r="A2005" s="15" t="s">
        <v>61</v>
      </c>
      <c r="B2005" s="15" t="s">
        <v>7</v>
      </c>
      <c r="C2005" s="15" t="s">
        <v>300</v>
      </c>
      <c r="D2005" s="15" t="s">
        <v>298</v>
      </c>
      <c r="E2005" s="16">
        <v>1510962</v>
      </c>
      <c r="F2005" s="15" t="s">
        <v>6420</v>
      </c>
      <c r="G2005" s="15" t="s">
        <v>6421</v>
      </c>
      <c r="H2005" s="15" t="s">
        <v>5645</v>
      </c>
      <c r="I2005" s="16">
        <v>36.385902999999999</v>
      </c>
      <c r="J2005" s="16">
        <v>43.206363000000003</v>
      </c>
      <c r="K2005" s="15" t="s">
        <v>1364</v>
      </c>
    </row>
    <row r="2006" spans="1:11" ht="12" hidden="1" customHeight="1">
      <c r="A2006" s="15" t="s">
        <v>61</v>
      </c>
      <c r="B2006" s="15" t="s">
        <v>7</v>
      </c>
      <c r="C2006" s="15" t="s">
        <v>300</v>
      </c>
      <c r="D2006" s="15" t="s">
        <v>298</v>
      </c>
      <c r="E2006" s="16">
        <v>1510825</v>
      </c>
      <c r="F2006" s="15" t="s">
        <v>6422</v>
      </c>
      <c r="G2006" s="15" t="s">
        <v>6423</v>
      </c>
      <c r="H2006" s="15" t="s">
        <v>3538</v>
      </c>
      <c r="I2006" s="16">
        <v>36.366666670000001</v>
      </c>
      <c r="J2006" s="16">
        <v>43.20027778</v>
      </c>
      <c r="K2006" s="15" t="s">
        <v>1364</v>
      </c>
    </row>
    <row r="2007" spans="1:11" ht="12" hidden="1" customHeight="1">
      <c r="A2007" s="15" t="s">
        <v>61</v>
      </c>
      <c r="B2007" s="15" t="s">
        <v>7</v>
      </c>
      <c r="C2007" s="15" t="s">
        <v>300</v>
      </c>
      <c r="D2007" s="15" t="s">
        <v>298</v>
      </c>
      <c r="E2007" s="16">
        <v>1510905</v>
      </c>
      <c r="F2007" s="15" t="s">
        <v>6424</v>
      </c>
      <c r="G2007" s="15" t="s">
        <v>6425</v>
      </c>
      <c r="H2007" s="15" t="s">
        <v>6426</v>
      </c>
      <c r="I2007" s="16">
        <v>36.21</v>
      </c>
      <c r="J2007" s="16">
        <v>43.07</v>
      </c>
      <c r="K2007" s="15" t="s">
        <v>1364</v>
      </c>
    </row>
    <row r="2008" spans="1:11" ht="12" hidden="1" customHeight="1">
      <c r="A2008" s="15" t="s">
        <v>61</v>
      </c>
      <c r="B2008" s="15" t="s">
        <v>7</v>
      </c>
      <c r="C2008" s="15" t="s">
        <v>300</v>
      </c>
      <c r="D2008" s="15" t="s">
        <v>298</v>
      </c>
      <c r="E2008" s="16">
        <v>1510931</v>
      </c>
      <c r="F2008" s="15" t="s">
        <v>6427</v>
      </c>
      <c r="G2008" s="15" t="s">
        <v>6428</v>
      </c>
      <c r="H2008" s="15" t="s">
        <v>2527</v>
      </c>
      <c r="I2008" s="16">
        <v>36.299999999999997</v>
      </c>
      <c r="J2008" s="16">
        <v>43.198999999999998</v>
      </c>
      <c r="K2008" s="15" t="s">
        <v>1364</v>
      </c>
    </row>
    <row r="2009" spans="1:11" ht="12" hidden="1" customHeight="1">
      <c r="A2009" s="15" t="s">
        <v>61</v>
      </c>
      <c r="B2009" s="15" t="s">
        <v>7</v>
      </c>
      <c r="C2009" s="15" t="s">
        <v>300</v>
      </c>
      <c r="D2009" s="15" t="s">
        <v>298</v>
      </c>
      <c r="E2009" s="16">
        <v>1510928</v>
      </c>
      <c r="F2009" s="15" t="s">
        <v>6429</v>
      </c>
      <c r="G2009" s="15" t="s">
        <v>6430</v>
      </c>
      <c r="H2009" s="15" t="s">
        <v>6431</v>
      </c>
      <c r="I2009" s="16">
        <v>36.18</v>
      </c>
      <c r="J2009" s="16">
        <v>43.11</v>
      </c>
      <c r="K2009" s="15" t="s">
        <v>1364</v>
      </c>
    </row>
    <row r="2010" spans="1:11" ht="12" hidden="1" customHeight="1">
      <c r="A2010" s="15" t="s">
        <v>61</v>
      </c>
      <c r="B2010" s="15" t="s">
        <v>7</v>
      </c>
      <c r="C2010" s="15" t="s">
        <v>300</v>
      </c>
      <c r="D2010" s="15" t="s">
        <v>298</v>
      </c>
      <c r="E2010" s="16">
        <v>1508665</v>
      </c>
      <c r="F2010" s="15" t="s">
        <v>6432</v>
      </c>
      <c r="G2010" s="15" t="s">
        <v>6433</v>
      </c>
      <c r="H2010" s="15" t="s">
        <v>6434</v>
      </c>
      <c r="I2010" s="16">
        <v>36.31</v>
      </c>
      <c r="J2010" s="16">
        <v>43.1</v>
      </c>
      <c r="K2010" s="15" t="s">
        <v>1364</v>
      </c>
    </row>
    <row r="2011" spans="1:11" ht="12" hidden="1" customHeight="1">
      <c r="A2011" s="15" t="s">
        <v>61</v>
      </c>
      <c r="B2011" s="15" t="s">
        <v>7</v>
      </c>
      <c r="C2011" s="15" t="s">
        <v>300</v>
      </c>
      <c r="D2011" s="15" t="s">
        <v>298</v>
      </c>
      <c r="E2011" s="16">
        <v>1508605</v>
      </c>
      <c r="F2011" s="15" t="s">
        <v>6435</v>
      </c>
      <c r="G2011" s="15" t="s">
        <v>6436</v>
      </c>
      <c r="H2011" s="15" t="s">
        <v>6437</v>
      </c>
      <c r="I2011" s="16">
        <v>36.380000000000003</v>
      </c>
      <c r="J2011" s="16">
        <v>42.89</v>
      </c>
      <c r="K2011" s="15" t="s">
        <v>1364</v>
      </c>
    </row>
    <row r="2012" spans="1:11" ht="12" hidden="1" customHeight="1">
      <c r="A2012" s="15" t="s">
        <v>61</v>
      </c>
      <c r="B2012" s="15" t="s">
        <v>7</v>
      </c>
      <c r="C2012" s="15" t="s">
        <v>300</v>
      </c>
      <c r="D2012" s="15" t="s">
        <v>298</v>
      </c>
      <c r="E2012" s="16">
        <v>1510926</v>
      </c>
      <c r="F2012" s="15" t="s">
        <v>6438</v>
      </c>
      <c r="G2012" s="15" t="s">
        <v>6439</v>
      </c>
      <c r="H2012" s="15" t="s">
        <v>6440</v>
      </c>
      <c r="I2012" s="16">
        <v>36.312998</v>
      </c>
      <c r="J2012" s="16">
        <v>43.093113000000002</v>
      </c>
      <c r="K2012" s="15" t="s">
        <v>1364</v>
      </c>
    </row>
    <row r="2013" spans="1:11" ht="12" hidden="1" customHeight="1">
      <c r="A2013" s="15" t="s">
        <v>61</v>
      </c>
      <c r="B2013" s="15" t="s">
        <v>7</v>
      </c>
      <c r="C2013" s="15" t="s">
        <v>300</v>
      </c>
      <c r="D2013" s="15" t="s">
        <v>298</v>
      </c>
      <c r="E2013" s="16">
        <v>1510831</v>
      </c>
      <c r="F2013" s="15" t="s">
        <v>6441</v>
      </c>
      <c r="G2013" s="15" t="s">
        <v>6442</v>
      </c>
      <c r="H2013" s="15" t="s">
        <v>6443</v>
      </c>
      <c r="I2013" s="16">
        <v>36.320141999999997</v>
      </c>
      <c r="J2013" s="16">
        <v>43.125399999999999</v>
      </c>
      <c r="K2013" s="15" t="s">
        <v>1364</v>
      </c>
    </row>
    <row r="2014" spans="1:11" ht="12" hidden="1" customHeight="1">
      <c r="A2014" s="15" t="s">
        <v>61</v>
      </c>
      <c r="B2014" s="15" t="s">
        <v>7</v>
      </c>
      <c r="C2014" s="15" t="s">
        <v>300</v>
      </c>
      <c r="D2014" s="15" t="s">
        <v>298</v>
      </c>
      <c r="E2014" s="16">
        <v>1510911</v>
      </c>
      <c r="F2014" s="15" t="s">
        <v>6444</v>
      </c>
      <c r="G2014" s="15" t="s">
        <v>6445</v>
      </c>
      <c r="H2014" s="15" t="s">
        <v>6446</v>
      </c>
      <c r="I2014" s="16">
        <v>36.348591999999996</v>
      </c>
      <c r="J2014" s="16">
        <v>43.112257</v>
      </c>
      <c r="K2014" s="15" t="s">
        <v>1364</v>
      </c>
    </row>
    <row r="2015" spans="1:11" ht="12" hidden="1" customHeight="1">
      <c r="A2015" s="15" t="s">
        <v>61</v>
      </c>
      <c r="B2015" s="15" t="s">
        <v>7</v>
      </c>
      <c r="C2015" s="15" t="s">
        <v>303</v>
      </c>
      <c r="D2015" s="15" t="s">
        <v>2744</v>
      </c>
      <c r="E2015" s="16">
        <v>1508532</v>
      </c>
      <c r="F2015" s="15" t="s">
        <v>6447</v>
      </c>
      <c r="G2015" s="15" t="s">
        <v>6448</v>
      </c>
      <c r="H2015" s="15" t="s">
        <v>6449</v>
      </c>
      <c r="I2015" s="16">
        <v>36.83</v>
      </c>
      <c r="J2015" s="16">
        <v>43.32</v>
      </c>
      <c r="K2015" s="15" t="s">
        <v>1364</v>
      </c>
    </row>
    <row r="2016" spans="1:11" ht="12" hidden="1" customHeight="1">
      <c r="A2016" s="15" t="s">
        <v>61</v>
      </c>
      <c r="B2016" s="15" t="s">
        <v>7</v>
      </c>
      <c r="C2016" s="15" t="s">
        <v>303</v>
      </c>
      <c r="D2016" s="15" t="s">
        <v>2744</v>
      </c>
      <c r="E2016" s="16">
        <v>1508953</v>
      </c>
      <c r="F2016" s="15" t="s">
        <v>1178</v>
      </c>
      <c r="G2016" s="15" t="s">
        <v>686</v>
      </c>
      <c r="H2016" s="15" t="s">
        <v>6450</v>
      </c>
      <c r="I2016" s="16">
        <v>36.72</v>
      </c>
      <c r="J2016" s="16">
        <v>43.24</v>
      </c>
      <c r="K2016" s="15" t="s">
        <v>1364</v>
      </c>
    </row>
    <row r="2017" spans="1:11" ht="12" hidden="1" customHeight="1">
      <c r="A2017" s="15" t="s">
        <v>61</v>
      </c>
      <c r="B2017" s="15" t="s">
        <v>7</v>
      </c>
      <c r="C2017" s="15" t="s">
        <v>303</v>
      </c>
      <c r="D2017" s="15" t="s">
        <v>2744</v>
      </c>
      <c r="E2017" s="16">
        <v>1510912</v>
      </c>
      <c r="F2017" s="15" t="s">
        <v>1179</v>
      </c>
      <c r="G2017" s="15" t="s">
        <v>687</v>
      </c>
      <c r="H2017" s="15" t="s">
        <v>6451</v>
      </c>
      <c r="I2017" s="16">
        <v>36.636429999999997</v>
      </c>
      <c r="J2017" s="16">
        <v>43.52431</v>
      </c>
      <c r="K2017" s="15" t="s">
        <v>1364</v>
      </c>
    </row>
    <row r="2018" spans="1:11" ht="12" hidden="1" customHeight="1">
      <c r="A2018" s="15" t="s">
        <v>61</v>
      </c>
      <c r="B2018" s="15" t="s">
        <v>7</v>
      </c>
      <c r="C2018" s="15" t="s">
        <v>303</v>
      </c>
      <c r="D2018" s="15" t="s">
        <v>2744</v>
      </c>
      <c r="E2018" s="16">
        <v>1509433</v>
      </c>
      <c r="F2018" s="15" t="s">
        <v>6452</v>
      </c>
      <c r="G2018" s="15" t="s">
        <v>6453</v>
      </c>
      <c r="H2018" s="15" t="s">
        <v>6454</v>
      </c>
      <c r="I2018" s="16">
        <v>36.770000000000003</v>
      </c>
      <c r="J2018" s="16">
        <v>43.3</v>
      </c>
      <c r="K2018" s="15" t="s">
        <v>1364</v>
      </c>
    </row>
    <row r="2019" spans="1:11" ht="12" hidden="1" customHeight="1">
      <c r="A2019" s="15" t="s">
        <v>61</v>
      </c>
      <c r="B2019" s="15" t="s">
        <v>7</v>
      </c>
      <c r="C2019" s="15" t="s">
        <v>303</v>
      </c>
      <c r="D2019" s="15" t="s">
        <v>2744</v>
      </c>
      <c r="E2019" s="16">
        <v>1509277</v>
      </c>
      <c r="F2019" s="15" t="s">
        <v>1180</v>
      </c>
      <c r="G2019" s="15" t="s">
        <v>688</v>
      </c>
      <c r="H2019" s="15" t="s">
        <v>6455</v>
      </c>
      <c r="I2019" s="16">
        <v>36.58</v>
      </c>
      <c r="J2019" s="16">
        <v>43.52</v>
      </c>
      <c r="K2019" s="15" t="s">
        <v>1364</v>
      </c>
    </row>
    <row r="2020" spans="1:11" ht="12" hidden="1" customHeight="1">
      <c r="A2020" s="15" t="s">
        <v>61</v>
      </c>
      <c r="B2020" s="15" t="s">
        <v>7</v>
      </c>
      <c r="C2020" s="15" t="s">
        <v>303</v>
      </c>
      <c r="D2020" s="15" t="s">
        <v>2744</v>
      </c>
      <c r="E2020" s="16">
        <v>1508735</v>
      </c>
      <c r="F2020" s="15" t="s">
        <v>6456</v>
      </c>
      <c r="G2020" s="15" t="s">
        <v>6457</v>
      </c>
      <c r="H2020" s="15" t="s">
        <v>6458</v>
      </c>
      <c r="I2020" s="16">
        <v>36.64</v>
      </c>
      <c r="J2020" s="16">
        <v>43.4</v>
      </c>
      <c r="K2020" s="15" t="s">
        <v>1364</v>
      </c>
    </row>
    <row r="2021" spans="1:11" ht="12" hidden="1" customHeight="1">
      <c r="A2021" s="15" t="s">
        <v>61</v>
      </c>
      <c r="B2021" s="15" t="s">
        <v>7</v>
      </c>
      <c r="C2021" s="15" t="s">
        <v>303</v>
      </c>
      <c r="D2021" s="15" t="s">
        <v>2744</v>
      </c>
      <c r="E2021" s="16">
        <v>1511225</v>
      </c>
      <c r="F2021" s="15" t="s">
        <v>1181</v>
      </c>
      <c r="G2021" s="15" t="s">
        <v>689</v>
      </c>
      <c r="H2021" s="15" t="s">
        <v>6459</v>
      </c>
      <c r="I2021" s="16">
        <v>36.384799999999998</v>
      </c>
      <c r="J2021" s="16">
        <v>43.340800000000002</v>
      </c>
      <c r="K2021" s="15" t="s">
        <v>1364</v>
      </c>
    </row>
    <row r="2022" spans="1:11" ht="12" hidden="1" customHeight="1">
      <c r="A2022" s="15" t="s">
        <v>61</v>
      </c>
      <c r="B2022" s="15" t="s">
        <v>7</v>
      </c>
      <c r="C2022" s="15" t="s">
        <v>303</v>
      </c>
      <c r="D2022" s="15" t="s">
        <v>2744</v>
      </c>
      <c r="E2022" s="16">
        <v>1509419</v>
      </c>
      <c r="F2022" s="15" t="s">
        <v>1182</v>
      </c>
      <c r="G2022" s="15" t="s">
        <v>690</v>
      </c>
      <c r="H2022" s="15" t="s">
        <v>6460</v>
      </c>
      <c r="I2022" s="16">
        <v>36.69</v>
      </c>
      <c r="J2022" s="16">
        <v>43.6</v>
      </c>
      <c r="K2022" s="15" t="s">
        <v>1364</v>
      </c>
    </row>
    <row r="2023" spans="1:11" ht="12" hidden="1" customHeight="1">
      <c r="A2023" s="15" t="s">
        <v>61</v>
      </c>
      <c r="B2023" s="15" t="s">
        <v>7</v>
      </c>
      <c r="C2023" s="15" t="s">
        <v>303</v>
      </c>
      <c r="D2023" s="15" t="s">
        <v>2744</v>
      </c>
      <c r="E2023" s="16">
        <v>1508527</v>
      </c>
      <c r="F2023" s="15" t="s">
        <v>1183</v>
      </c>
      <c r="G2023" s="15" t="s">
        <v>931</v>
      </c>
      <c r="H2023" s="15" t="s">
        <v>6461</v>
      </c>
      <c r="I2023" s="16">
        <v>36.770000000000003</v>
      </c>
      <c r="J2023" s="16">
        <v>43.45</v>
      </c>
      <c r="K2023" s="15" t="s">
        <v>1364</v>
      </c>
    </row>
    <row r="2024" spans="1:11" ht="12" hidden="1" customHeight="1">
      <c r="A2024" s="15" t="s">
        <v>61</v>
      </c>
      <c r="B2024" s="15" t="s">
        <v>7</v>
      </c>
      <c r="C2024" s="15" t="s">
        <v>303</v>
      </c>
      <c r="D2024" s="15" t="s">
        <v>2744</v>
      </c>
      <c r="E2024" s="16">
        <v>1509198</v>
      </c>
      <c r="F2024" s="15" t="s">
        <v>6462</v>
      </c>
      <c r="G2024" s="15" t="s">
        <v>6463</v>
      </c>
      <c r="H2024" s="15" t="s">
        <v>6464</v>
      </c>
      <c r="I2024" s="16">
        <v>36.521000000000001</v>
      </c>
      <c r="J2024" s="16">
        <v>43.35</v>
      </c>
      <c r="K2024" s="15" t="s">
        <v>1364</v>
      </c>
    </row>
    <row r="2025" spans="1:11" ht="12" hidden="1" customHeight="1">
      <c r="A2025" s="15" t="s">
        <v>61</v>
      </c>
      <c r="B2025" s="15" t="s">
        <v>7</v>
      </c>
      <c r="C2025" s="15" t="s">
        <v>305</v>
      </c>
      <c r="D2025" s="15" t="s">
        <v>30</v>
      </c>
      <c r="E2025" s="16">
        <v>1511062</v>
      </c>
      <c r="F2025" s="15" t="s">
        <v>6465</v>
      </c>
      <c r="G2025" s="15" t="s">
        <v>6466</v>
      </c>
      <c r="H2025" s="15" t="s">
        <v>3273</v>
      </c>
      <c r="I2025" s="16">
        <v>36.474815999999997</v>
      </c>
      <c r="J2025" s="16">
        <v>41.745781000000001</v>
      </c>
      <c r="K2025" s="15" t="s">
        <v>1364</v>
      </c>
    </row>
    <row r="2026" spans="1:11" ht="12" hidden="1" customHeight="1">
      <c r="A2026" s="15" t="s">
        <v>61</v>
      </c>
      <c r="B2026" s="15" t="s">
        <v>7</v>
      </c>
      <c r="C2026" s="15" t="s">
        <v>308</v>
      </c>
      <c r="D2026" s="15" t="s">
        <v>306</v>
      </c>
      <c r="E2026" s="16">
        <v>1508680</v>
      </c>
      <c r="F2026" s="15" t="s">
        <v>6467</v>
      </c>
      <c r="G2026" s="15" t="s">
        <v>6468</v>
      </c>
      <c r="H2026" s="15" t="s">
        <v>4116</v>
      </c>
      <c r="I2026" s="16">
        <v>36.42</v>
      </c>
      <c r="J2026" s="16">
        <v>42.59</v>
      </c>
      <c r="K2026" s="15" t="s">
        <v>1364</v>
      </c>
    </row>
    <row r="2027" spans="1:11" ht="12" hidden="1" customHeight="1">
      <c r="A2027" s="15" t="s">
        <v>61</v>
      </c>
      <c r="B2027" s="15" t="s">
        <v>7</v>
      </c>
      <c r="C2027" s="15" t="s">
        <v>308</v>
      </c>
      <c r="D2027" s="15" t="s">
        <v>306</v>
      </c>
      <c r="E2027" s="16">
        <v>1508627</v>
      </c>
      <c r="F2027" s="15" t="s">
        <v>1184</v>
      </c>
      <c r="G2027" s="15" t="s">
        <v>1185</v>
      </c>
      <c r="H2027" s="15" t="s">
        <v>6469</v>
      </c>
      <c r="I2027" s="16">
        <v>36.44</v>
      </c>
      <c r="J2027" s="16">
        <v>42.66</v>
      </c>
      <c r="K2027" s="15" t="s">
        <v>1364</v>
      </c>
    </row>
    <row r="2028" spans="1:11" ht="12" hidden="1" customHeight="1">
      <c r="A2028" s="15" t="s">
        <v>61</v>
      </c>
      <c r="B2028" s="15" t="s">
        <v>7</v>
      </c>
      <c r="C2028" s="15" t="s">
        <v>308</v>
      </c>
      <c r="D2028" s="15" t="s">
        <v>306</v>
      </c>
      <c r="E2028" s="16">
        <v>1508849</v>
      </c>
      <c r="F2028" s="15" t="s">
        <v>1186</v>
      </c>
      <c r="G2028" s="15" t="s">
        <v>691</v>
      </c>
      <c r="H2028" s="15" t="s">
        <v>6470</v>
      </c>
      <c r="I2028" s="16">
        <v>36.806651000000002</v>
      </c>
      <c r="J2028" s="16">
        <v>42.093736999999997</v>
      </c>
      <c r="K2028" s="15" t="s">
        <v>1364</v>
      </c>
    </row>
    <row r="2029" spans="1:11" ht="12" hidden="1" customHeight="1">
      <c r="A2029" s="15" t="s">
        <v>61</v>
      </c>
      <c r="B2029" s="15" t="s">
        <v>7</v>
      </c>
      <c r="C2029" s="15" t="s">
        <v>308</v>
      </c>
      <c r="D2029" s="15" t="s">
        <v>306</v>
      </c>
      <c r="E2029" s="16">
        <v>1509157</v>
      </c>
      <c r="F2029" s="15" t="s">
        <v>6471</v>
      </c>
      <c r="G2029" s="15" t="s">
        <v>6472</v>
      </c>
      <c r="H2029" s="15" t="s">
        <v>6473</v>
      </c>
      <c r="I2029" s="16">
        <v>36.54</v>
      </c>
      <c r="J2029" s="16">
        <v>42.65</v>
      </c>
      <c r="K2029" s="15" t="s">
        <v>1364</v>
      </c>
    </row>
    <row r="2030" spans="1:11" ht="12" hidden="1" customHeight="1">
      <c r="A2030" s="15" t="s">
        <v>61</v>
      </c>
      <c r="B2030" s="15" t="s">
        <v>7</v>
      </c>
      <c r="C2030" s="15" t="s">
        <v>308</v>
      </c>
      <c r="D2030" s="15" t="s">
        <v>306</v>
      </c>
      <c r="E2030" s="16">
        <v>1510972</v>
      </c>
      <c r="F2030" s="15" t="s">
        <v>1187</v>
      </c>
      <c r="G2030" s="15" t="s">
        <v>692</v>
      </c>
      <c r="H2030" s="15" t="s">
        <v>6474</v>
      </c>
      <c r="I2030" s="16">
        <v>36.678334999999997</v>
      </c>
      <c r="J2030" s="16">
        <v>42.395927</v>
      </c>
      <c r="K2030" s="15" t="s">
        <v>1364</v>
      </c>
    </row>
    <row r="2031" spans="1:11" ht="12" hidden="1" customHeight="1">
      <c r="A2031" s="15" t="s">
        <v>61</v>
      </c>
      <c r="B2031" s="15" t="s">
        <v>7</v>
      </c>
      <c r="C2031" s="15" t="s">
        <v>311</v>
      </c>
      <c r="D2031" s="15" t="s">
        <v>309</v>
      </c>
      <c r="E2031" s="16">
        <v>1508790</v>
      </c>
      <c r="F2031" s="15" t="s">
        <v>6475</v>
      </c>
      <c r="G2031" s="15" t="s">
        <v>6476</v>
      </c>
      <c r="H2031" s="15" t="s">
        <v>6477</v>
      </c>
      <c r="I2031" s="16">
        <v>36.67</v>
      </c>
      <c r="J2031" s="16">
        <v>43.19</v>
      </c>
      <c r="K2031" s="15" t="s">
        <v>1364</v>
      </c>
    </row>
    <row r="2032" spans="1:11" ht="12" hidden="1" customHeight="1">
      <c r="A2032" s="15" t="s">
        <v>61</v>
      </c>
      <c r="B2032" s="15" t="s">
        <v>7</v>
      </c>
      <c r="C2032" s="15" t="s">
        <v>311</v>
      </c>
      <c r="D2032" s="15" t="s">
        <v>309</v>
      </c>
      <c r="E2032" s="16">
        <v>1508299</v>
      </c>
      <c r="F2032" s="15" t="s">
        <v>1188</v>
      </c>
      <c r="G2032" s="15" t="s">
        <v>693</v>
      </c>
      <c r="H2032" s="15" t="s">
        <v>6478</v>
      </c>
      <c r="I2032" s="16">
        <v>36.729999999999997</v>
      </c>
      <c r="J2032" s="16">
        <v>43.09</v>
      </c>
      <c r="K2032" s="15" t="s">
        <v>1364</v>
      </c>
    </row>
    <row r="2033" spans="1:11" ht="12" hidden="1" customHeight="1">
      <c r="A2033" s="15" t="s">
        <v>61</v>
      </c>
      <c r="B2033" s="15" t="s">
        <v>7</v>
      </c>
      <c r="C2033" s="15" t="s">
        <v>311</v>
      </c>
      <c r="D2033" s="15" t="s">
        <v>309</v>
      </c>
      <c r="E2033" s="16">
        <v>1504091</v>
      </c>
      <c r="F2033" s="15" t="s">
        <v>1189</v>
      </c>
      <c r="G2033" s="15" t="s">
        <v>694</v>
      </c>
      <c r="H2033" s="15" t="s">
        <v>6479</v>
      </c>
      <c r="I2033" s="16">
        <v>36.729999999999997</v>
      </c>
      <c r="J2033" s="16">
        <v>43.03</v>
      </c>
      <c r="K2033" s="15" t="s">
        <v>1364</v>
      </c>
    </row>
    <row r="2034" spans="1:11" ht="12" hidden="1" customHeight="1">
      <c r="A2034" s="15" t="s">
        <v>61</v>
      </c>
      <c r="B2034" s="15" t="s">
        <v>7</v>
      </c>
      <c r="C2034" s="15" t="s">
        <v>311</v>
      </c>
      <c r="D2034" s="15" t="s">
        <v>309</v>
      </c>
      <c r="E2034" s="21">
        <v>1508769</v>
      </c>
      <c r="F2034" s="15" t="s">
        <v>6480</v>
      </c>
      <c r="G2034" s="15" t="s">
        <v>6481</v>
      </c>
      <c r="H2034" s="15" t="s">
        <v>6482</v>
      </c>
      <c r="I2034" s="16">
        <v>36.69</v>
      </c>
      <c r="J2034" s="16">
        <v>43.15</v>
      </c>
      <c r="K2034" s="15" t="s">
        <v>1364</v>
      </c>
    </row>
    <row r="2035" spans="1:11" ht="12" hidden="1" customHeight="1">
      <c r="A2035" s="15" t="s">
        <v>61</v>
      </c>
      <c r="B2035" s="15" t="s">
        <v>7</v>
      </c>
      <c r="C2035" s="15" t="s">
        <v>311</v>
      </c>
      <c r="D2035" s="15" t="s">
        <v>309</v>
      </c>
      <c r="E2035" s="16">
        <v>1510953</v>
      </c>
      <c r="F2035" s="15" t="s">
        <v>6483</v>
      </c>
      <c r="G2035" s="15" t="s">
        <v>6484</v>
      </c>
      <c r="H2035" s="15" t="s">
        <v>6485</v>
      </c>
      <c r="I2035" s="16">
        <v>36.430374999999998</v>
      </c>
      <c r="J2035" s="16">
        <v>43.157958999999998</v>
      </c>
      <c r="K2035" s="15" t="s">
        <v>1364</v>
      </c>
    </row>
    <row r="2036" spans="1:11" ht="12" hidden="1" customHeight="1">
      <c r="A2036" s="15" t="s">
        <v>61</v>
      </c>
      <c r="B2036" s="15" t="s">
        <v>7</v>
      </c>
      <c r="C2036" s="15" t="s">
        <v>311</v>
      </c>
      <c r="D2036" s="15" t="s">
        <v>309</v>
      </c>
      <c r="E2036" s="16">
        <v>1508770</v>
      </c>
      <c r="F2036" s="15" t="s">
        <v>6486</v>
      </c>
      <c r="G2036" s="15" t="s">
        <v>6487</v>
      </c>
      <c r="H2036" s="15" t="s">
        <v>6488</v>
      </c>
      <c r="I2036" s="16">
        <v>36.729999999999997</v>
      </c>
      <c r="J2036" s="16">
        <v>43.13</v>
      </c>
      <c r="K2036" s="15" t="s">
        <v>1364</v>
      </c>
    </row>
    <row r="2037" spans="1:11" ht="12" hidden="1" customHeight="1">
      <c r="A2037" s="15" t="s">
        <v>61</v>
      </c>
      <c r="B2037" s="15" t="s">
        <v>7</v>
      </c>
      <c r="C2037" s="15" t="s">
        <v>311</v>
      </c>
      <c r="D2037" s="15" t="s">
        <v>309</v>
      </c>
      <c r="E2037" s="16">
        <v>1508989</v>
      </c>
      <c r="F2037" s="15" t="s">
        <v>6489</v>
      </c>
      <c r="G2037" s="15" t="s">
        <v>6490</v>
      </c>
      <c r="H2037" s="15" t="s">
        <v>6491</v>
      </c>
      <c r="I2037" s="16">
        <v>36.5</v>
      </c>
      <c r="J2037" s="16">
        <v>42.78</v>
      </c>
      <c r="K2037" s="15" t="s">
        <v>1364</v>
      </c>
    </row>
    <row r="2038" spans="1:11" ht="12" hidden="1" customHeight="1">
      <c r="A2038" s="15" t="s">
        <v>61</v>
      </c>
      <c r="B2038" s="15" t="s">
        <v>7</v>
      </c>
      <c r="C2038" s="15" t="s">
        <v>311</v>
      </c>
      <c r="D2038" s="15" t="s">
        <v>309</v>
      </c>
      <c r="E2038" s="16">
        <v>1509262</v>
      </c>
      <c r="F2038" s="15" t="s">
        <v>6492</v>
      </c>
      <c r="G2038" s="15" t="s">
        <v>6493</v>
      </c>
      <c r="H2038" s="15" t="s">
        <v>6494</v>
      </c>
      <c r="I2038" s="16">
        <v>36.5</v>
      </c>
      <c r="J2038" s="16">
        <v>42.84</v>
      </c>
      <c r="K2038" s="15" t="s">
        <v>1364</v>
      </c>
    </row>
    <row r="2039" spans="1:11" ht="12" hidden="1" customHeight="1">
      <c r="A2039" s="15" t="s">
        <v>61</v>
      </c>
      <c r="B2039" s="15" t="s">
        <v>7</v>
      </c>
      <c r="C2039" s="15" t="s">
        <v>311</v>
      </c>
      <c r="D2039" s="15" t="s">
        <v>309</v>
      </c>
      <c r="E2039" s="16">
        <v>1509274</v>
      </c>
      <c r="F2039" s="15" t="s">
        <v>6495</v>
      </c>
      <c r="G2039" s="15" t="s">
        <v>6496</v>
      </c>
      <c r="H2039" s="15" t="s">
        <v>6497</v>
      </c>
      <c r="I2039" s="16">
        <v>36.660330000000002</v>
      </c>
      <c r="J2039" s="16">
        <v>43.043610999999999</v>
      </c>
      <c r="K2039" s="15" t="s">
        <v>1364</v>
      </c>
    </row>
    <row r="2040" spans="1:11" ht="12" hidden="1" customHeight="1">
      <c r="A2040" s="15" t="s">
        <v>61</v>
      </c>
      <c r="B2040" s="15" t="s">
        <v>7</v>
      </c>
      <c r="C2040" s="15" t="s">
        <v>311</v>
      </c>
      <c r="D2040" s="15" t="s">
        <v>309</v>
      </c>
      <c r="E2040" s="16">
        <v>1511204</v>
      </c>
      <c r="F2040" s="15" t="s">
        <v>6498</v>
      </c>
      <c r="G2040" s="15" t="s">
        <v>6499</v>
      </c>
      <c r="H2040" s="15" t="s">
        <v>6500</v>
      </c>
      <c r="I2040" s="16">
        <v>36.460661000000002</v>
      </c>
      <c r="J2040" s="16">
        <v>42.985284999999998</v>
      </c>
      <c r="K2040" s="15" t="s">
        <v>1364</v>
      </c>
    </row>
    <row r="2041" spans="1:11" ht="12" hidden="1" customHeight="1">
      <c r="A2041" s="15" t="s">
        <v>61</v>
      </c>
      <c r="B2041" s="15" t="s">
        <v>7</v>
      </c>
      <c r="C2041" s="15" t="s">
        <v>311</v>
      </c>
      <c r="D2041" s="15" t="s">
        <v>309</v>
      </c>
      <c r="E2041" s="16">
        <v>1509034</v>
      </c>
      <c r="F2041" s="15" t="s">
        <v>6501</v>
      </c>
      <c r="G2041" s="15" t="s">
        <v>6502</v>
      </c>
      <c r="H2041" s="15" t="s">
        <v>6503</v>
      </c>
      <c r="I2041" s="16">
        <v>36.700000000000003</v>
      </c>
      <c r="J2041" s="16">
        <v>43.21</v>
      </c>
      <c r="K2041" s="15" t="s">
        <v>1364</v>
      </c>
    </row>
    <row r="2042" spans="1:11" ht="12" hidden="1" customHeight="1">
      <c r="A2042" s="15" t="s">
        <v>61</v>
      </c>
      <c r="B2042" s="15" t="s">
        <v>7</v>
      </c>
      <c r="C2042" s="15" t="s">
        <v>311</v>
      </c>
      <c r="D2042" s="15" t="s">
        <v>309</v>
      </c>
      <c r="E2042" s="16">
        <v>1510842</v>
      </c>
      <c r="F2042" s="15" t="s">
        <v>6504</v>
      </c>
      <c r="G2042" s="15" t="s">
        <v>6505</v>
      </c>
      <c r="H2042" s="15" t="s">
        <v>6506</v>
      </c>
      <c r="I2042" s="16">
        <v>36.673116</v>
      </c>
      <c r="J2042" s="16">
        <v>43.216721</v>
      </c>
      <c r="K2042" s="15" t="s">
        <v>1364</v>
      </c>
    </row>
    <row r="2043" spans="1:11" ht="12" hidden="1" customHeight="1">
      <c r="A2043" s="15" t="s">
        <v>61</v>
      </c>
      <c r="B2043" s="15" t="s">
        <v>7</v>
      </c>
      <c r="C2043" s="15" t="s">
        <v>311</v>
      </c>
      <c r="D2043" s="15" t="s">
        <v>309</v>
      </c>
      <c r="E2043" s="16">
        <v>1509264</v>
      </c>
      <c r="F2043" s="15" t="s">
        <v>6507</v>
      </c>
      <c r="G2043" s="15" t="s">
        <v>6508</v>
      </c>
      <c r="H2043" s="15" t="s">
        <v>6509</v>
      </c>
      <c r="I2043" s="16">
        <v>36.61</v>
      </c>
      <c r="J2043" s="16">
        <v>42.98</v>
      </c>
      <c r="K2043" s="15" t="s">
        <v>1364</v>
      </c>
    </row>
    <row r="2044" spans="1:11" ht="12" hidden="1" customHeight="1">
      <c r="A2044" s="15" t="s">
        <v>61</v>
      </c>
      <c r="B2044" s="15" t="s">
        <v>7</v>
      </c>
      <c r="C2044" s="15" t="s">
        <v>311</v>
      </c>
      <c r="D2044" s="15" t="s">
        <v>309</v>
      </c>
      <c r="E2044" s="16">
        <v>1510843</v>
      </c>
      <c r="F2044" s="15" t="s">
        <v>6510</v>
      </c>
      <c r="G2044" s="15" t="s">
        <v>6511</v>
      </c>
      <c r="H2044" s="15" t="s">
        <v>6512</v>
      </c>
      <c r="I2044" s="16">
        <v>36.699655</v>
      </c>
      <c r="J2044" s="16">
        <v>43.217142000000003</v>
      </c>
      <c r="K2044" s="15" t="s">
        <v>1364</v>
      </c>
    </row>
    <row r="2045" spans="1:11" ht="12" hidden="1" customHeight="1">
      <c r="A2045" s="15" t="s">
        <v>61</v>
      </c>
      <c r="B2045" s="15" t="s">
        <v>7</v>
      </c>
      <c r="C2045" s="15" t="s">
        <v>311</v>
      </c>
      <c r="D2045" s="15" t="s">
        <v>309</v>
      </c>
      <c r="E2045" s="16">
        <v>1511030</v>
      </c>
      <c r="F2045" s="15" t="s">
        <v>6513</v>
      </c>
      <c r="G2045" s="15" t="s">
        <v>6514</v>
      </c>
      <c r="H2045" s="15" t="s">
        <v>6515</v>
      </c>
      <c r="I2045" s="16">
        <v>36.689131000000003</v>
      </c>
      <c r="J2045" s="16">
        <v>43.165140000000001</v>
      </c>
      <c r="K2045" s="15" t="s">
        <v>1364</v>
      </c>
    </row>
    <row r="2046" spans="1:11" ht="12" hidden="1" customHeight="1">
      <c r="A2046" s="15" t="s">
        <v>61</v>
      </c>
      <c r="B2046" s="15" t="s">
        <v>7</v>
      </c>
      <c r="C2046" s="15" t="s">
        <v>311</v>
      </c>
      <c r="D2046" s="15" t="s">
        <v>309</v>
      </c>
      <c r="E2046" s="16">
        <v>1509146</v>
      </c>
      <c r="F2046" s="15" t="s">
        <v>6516</v>
      </c>
      <c r="G2046" s="15" t="s">
        <v>6517</v>
      </c>
      <c r="H2046" s="15" t="s">
        <v>6518</v>
      </c>
      <c r="I2046" s="16">
        <v>36.61</v>
      </c>
      <c r="J2046" s="16">
        <v>42.98</v>
      </c>
      <c r="K2046" s="15" t="s">
        <v>1364</v>
      </c>
    </row>
    <row r="2047" spans="1:11" ht="12" hidden="1" customHeight="1">
      <c r="A2047" s="15" t="s">
        <v>61</v>
      </c>
      <c r="B2047" s="15" t="s">
        <v>7</v>
      </c>
      <c r="C2047" s="15" t="s">
        <v>311</v>
      </c>
      <c r="D2047" s="15" t="s">
        <v>309</v>
      </c>
      <c r="E2047" s="16">
        <v>1508298</v>
      </c>
      <c r="F2047" s="15" t="s">
        <v>1190</v>
      </c>
      <c r="G2047" s="15" t="s">
        <v>695</v>
      </c>
      <c r="H2047" s="15" t="s">
        <v>6519</v>
      </c>
      <c r="I2047" s="16">
        <v>36.520000000000003</v>
      </c>
      <c r="J2047" s="16">
        <v>42.75</v>
      </c>
      <c r="K2047" s="15" t="s">
        <v>1364</v>
      </c>
    </row>
    <row r="2048" spans="1:11" ht="12" hidden="1" customHeight="1">
      <c r="A2048" s="15" t="s">
        <v>66</v>
      </c>
      <c r="B2048" s="15" t="s">
        <v>9</v>
      </c>
      <c r="C2048" s="15" t="s">
        <v>314</v>
      </c>
      <c r="D2048" s="15" t="s">
        <v>3081</v>
      </c>
      <c r="E2048" s="16">
        <v>1609475</v>
      </c>
      <c r="F2048" s="15" t="s">
        <v>6520</v>
      </c>
      <c r="G2048" s="15" t="s">
        <v>6521</v>
      </c>
      <c r="H2048" s="15" t="s">
        <v>3181</v>
      </c>
      <c r="I2048" s="16">
        <v>32.9</v>
      </c>
      <c r="J2048" s="16">
        <v>45.06</v>
      </c>
      <c r="K2048" s="15" t="s">
        <v>1364</v>
      </c>
    </row>
    <row r="2049" spans="1:11" ht="12" hidden="1" customHeight="1">
      <c r="A2049" s="15" t="s">
        <v>66</v>
      </c>
      <c r="B2049" s="15" t="s">
        <v>9</v>
      </c>
      <c r="C2049" s="15" t="s">
        <v>314</v>
      </c>
      <c r="D2049" s="15" t="s">
        <v>3081</v>
      </c>
      <c r="E2049" s="16">
        <v>1610807</v>
      </c>
      <c r="F2049" s="15" t="s">
        <v>1191</v>
      </c>
      <c r="G2049" s="15" t="s">
        <v>806</v>
      </c>
      <c r="H2049" s="15" t="s">
        <v>6522</v>
      </c>
      <c r="I2049" s="16">
        <v>32.910342</v>
      </c>
      <c r="J2049" s="16">
        <v>45.070920999999998</v>
      </c>
      <c r="K2049" s="15" t="s">
        <v>1364</v>
      </c>
    </row>
    <row r="2050" spans="1:11" ht="12" hidden="1" customHeight="1">
      <c r="A2050" s="15" t="s">
        <v>66</v>
      </c>
      <c r="B2050" s="15" t="s">
        <v>9</v>
      </c>
      <c r="C2050" s="15" t="s">
        <v>314</v>
      </c>
      <c r="D2050" s="15" t="s">
        <v>3081</v>
      </c>
      <c r="E2050" s="16">
        <v>1610678</v>
      </c>
      <c r="F2050" s="15" t="s">
        <v>6523</v>
      </c>
      <c r="G2050" s="15" t="s">
        <v>6524</v>
      </c>
      <c r="H2050" s="15" t="s">
        <v>3639</v>
      </c>
      <c r="I2050" s="16">
        <v>32.910395000000001</v>
      </c>
      <c r="J2050" s="16">
        <v>45.059956999999997</v>
      </c>
      <c r="K2050" s="15" t="s">
        <v>1364</v>
      </c>
    </row>
    <row r="2051" spans="1:11" ht="12" hidden="1" customHeight="1">
      <c r="A2051" s="15" t="s">
        <v>66</v>
      </c>
      <c r="B2051" s="15" t="s">
        <v>9</v>
      </c>
      <c r="C2051" s="15" t="s">
        <v>314</v>
      </c>
      <c r="D2051" s="15" t="s">
        <v>3081</v>
      </c>
      <c r="E2051" s="16">
        <v>1610730</v>
      </c>
      <c r="F2051" s="15" t="s">
        <v>6525</v>
      </c>
      <c r="G2051" s="15" t="s">
        <v>6526</v>
      </c>
      <c r="H2051" s="15" t="s">
        <v>6527</v>
      </c>
      <c r="I2051" s="16">
        <v>32.893135999999998</v>
      </c>
      <c r="J2051" s="16">
        <v>45.061644000000001</v>
      </c>
      <c r="K2051" s="15" t="s">
        <v>1364</v>
      </c>
    </row>
    <row r="2052" spans="1:11" ht="12" hidden="1" customHeight="1">
      <c r="A2052" s="15" t="s">
        <v>66</v>
      </c>
      <c r="B2052" s="15" t="s">
        <v>9</v>
      </c>
      <c r="C2052" s="15" t="s">
        <v>314</v>
      </c>
      <c r="D2052" s="15" t="s">
        <v>3081</v>
      </c>
      <c r="E2052" s="16">
        <v>1610708</v>
      </c>
      <c r="F2052" s="15" t="s">
        <v>6528</v>
      </c>
      <c r="G2052" s="15" t="s">
        <v>6529</v>
      </c>
      <c r="H2052" s="15" t="s">
        <v>6270</v>
      </c>
      <c r="I2052" s="16">
        <v>32.917900000000003</v>
      </c>
      <c r="J2052" s="16">
        <v>45.048400000000001</v>
      </c>
      <c r="K2052" s="15" t="s">
        <v>1364</v>
      </c>
    </row>
    <row r="2053" spans="1:11" ht="12" hidden="1" customHeight="1">
      <c r="A2053" s="15" t="s">
        <v>66</v>
      </c>
      <c r="B2053" s="15" t="s">
        <v>9</v>
      </c>
      <c r="C2053" s="15" t="s">
        <v>314</v>
      </c>
      <c r="D2053" s="15" t="s">
        <v>3081</v>
      </c>
      <c r="E2053" s="16">
        <v>1610670</v>
      </c>
      <c r="F2053" s="15" t="s">
        <v>6530</v>
      </c>
      <c r="G2053" s="15" t="s">
        <v>6531</v>
      </c>
      <c r="H2053" s="15" t="s">
        <v>6532</v>
      </c>
      <c r="I2053" s="16">
        <v>32.770580000000002</v>
      </c>
      <c r="J2053" s="16">
        <v>45.273950999999997</v>
      </c>
      <c r="K2053" s="15" t="s">
        <v>1364</v>
      </c>
    </row>
    <row r="2054" spans="1:11" ht="12" hidden="1" customHeight="1">
      <c r="A2054" s="15" t="s">
        <v>66</v>
      </c>
      <c r="B2054" s="15" t="s">
        <v>9</v>
      </c>
      <c r="C2054" s="15" t="s">
        <v>314</v>
      </c>
      <c r="D2054" s="15" t="s">
        <v>3081</v>
      </c>
      <c r="E2054" s="16">
        <v>1610519</v>
      </c>
      <c r="F2054" s="15" t="s">
        <v>6533</v>
      </c>
      <c r="G2054" s="15" t="s">
        <v>6534</v>
      </c>
      <c r="H2054" s="15" t="s">
        <v>6535</v>
      </c>
      <c r="I2054" s="16">
        <v>33.088064000000003</v>
      </c>
      <c r="J2054" s="16">
        <v>44.780009999999997</v>
      </c>
      <c r="K2054" s="15" t="s">
        <v>1364</v>
      </c>
    </row>
    <row r="2055" spans="1:11" ht="12" hidden="1" customHeight="1">
      <c r="A2055" s="15" t="s">
        <v>66</v>
      </c>
      <c r="B2055" s="15" t="s">
        <v>9</v>
      </c>
      <c r="C2055" s="15" t="s">
        <v>314</v>
      </c>
      <c r="D2055" s="15" t="s">
        <v>3081</v>
      </c>
      <c r="E2055" s="16">
        <v>1610709</v>
      </c>
      <c r="F2055" s="15" t="s">
        <v>6536</v>
      </c>
      <c r="G2055" s="15" t="s">
        <v>6537</v>
      </c>
      <c r="H2055" s="15" t="s">
        <v>6538</v>
      </c>
      <c r="I2055" s="16">
        <v>32.914850000000001</v>
      </c>
      <c r="J2055" s="16">
        <v>45.050443000000001</v>
      </c>
      <c r="K2055" s="15" t="s">
        <v>1364</v>
      </c>
    </row>
    <row r="2056" spans="1:11" ht="12" hidden="1" customHeight="1">
      <c r="A2056" s="15" t="s">
        <v>66</v>
      </c>
      <c r="B2056" s="15" t="s">
        <v>9</v>
      </c>
      <c r="C2056" s="15" t="s">
        <v>314</v>
      </c>
      <c r="D2056" s="15" t="s">
        <v>3081</v>
      </c>
      <c r="E2056" s="16">
        <v>1610815</v>
      </c>
      <c r="F2056" s="15" t="s">
        <v>1192</v>
      </c>
      <c r="G2056" s="15" t="s">
        <v>807</v>
      </c>
      <c r="H2056" s="15" t="s">
        <v>6539</v>
      </c>
      <c r="I2056" s="16">
        <v>32.910342</v>
      </c>
      <c r="J2056" s="16">
        <v>45.070920999999998</v>
      </c>
      <c r="K2056" s="15" t="s">
        <v>1364</v>
      </c>
    </row>
    <row r="2057" spans="1:11" ht="12" hidden="1" customHeight="1">
      <c r="A2057" s="15" t="s">
        <v>66</v>
      </c>
      <c r="B2057" s="15" t="s">
        <v>9</v>
      </c>
      <c r="C2057" s="15" t="s">
        <v>314</v>
      </c>
      <c r="D2057" s="15" t="s">
        <v>3081</v>
      </c>
      <c r="E2057" s="16">
        <v>1610796</v>
      </c>
      <c r="F2057" s="15" t="s">
        <v>6540</v>
      </c>
      <c r="G2057" s="15" t="s">
        <v>6541</v>
      </c>
      <c r="H2057" s="15" t="s">
        <v>6542</v>
      </c>
      <c r="I2057" s="16">
        <v>32.912768999999997</v>
      </c>
      <c r="J2057" s="16">
        <v>45.046776000000001</v>
      </c>
      <c r="K2057" s="15" t="s">
        <v>1364</v>
      </c>
    </row>
    <row r="2058" spans="1:11" ht="12" hidden="1" customHeight="1">
      <c r="A2058" s="15" t="s">
        <v>66</v>
      </c>
      <c r="B2058" s="15" t="s">
        <v>9</v>
      </c>
      <c r="C2058" s="15" t="s">
        <v>314</v>
      </c>
      <c r="D2058" s="15" t="s">
        <v>3081</v>
      </c>
      <c r="E2058" s="16">
        <v>1610507</v>
      </c>
      <c r="F2058" s="15" t="s">
        <v>1193</v>
      </c>
      <c r="G2058" s="15" t="s">
        <v>808</v>
      </c>
      <c r="H2058" s="15" t="s">
        <v>6543</v>
      </c>
      <c r="I2058" s="16">
        <v>32.987222000000003</v>
      </c>
      <c r="J2058" s="16">
        <v>44.844166999999999</v>
      </c>
      <c r="K2058" s="15" t="s">
        <v>1364</v>
      </c>
    </row>
    <row r="2059" spans="1:11" ht="12" hidden="1" customHeight="1">
      <c r="A2059" s="15" t="s">
        <v>66</v>
      </c>
      <c r="B2059" s="15" t="s">
        <v>9</v>
      </c>
      <c r="C2059" s="15" t="s">
        <v>314</v>
      </c>
      <c r="D2059" s="15" t="s">
        <v>3081</v>
      </c>
      <c r="E2059" s="16">
        <v>1610529</v>
      </c>
      <c r="F2059" s="15" t="s">
        <v>6544</v>
      </c>
      <c r="G2059" s="15" t="s">
        <v>6545</v>
      </c>
      <c r="H2059" s="15" t="s">
        <v>6546</v>
      </c>
      <c r="I2059" s="16">
        <v>33.061979000000001</v>
      </c>
      <c r="J2059" s="16">
        <v>44.764446</v>
      </c>
      <c r="K2059" s="15" t="s">
        <v>1364</v>
      </c>
    </row>
    <row r="2060" spans="1:11" ht="12" hidden="1" customHeight="1">
      <c r="A2060" s="15" t="s">
        <v>66</v>
      </c>
      <c r="B2060" s="15" t="s">
        <v>9</v>
      </c>
      <c r="C2060" s="15" t="s">
        <v>316</v>
      </c>
      <c r="D2060" s="15" t="s">
        <v>37</v>
      </c>
      <c r="E2060" s="16">
        <v>1609480</v>
      </c>
      <c r="F2060" s="15" t="s">
        <v>6547</v>
      </c>
      <c r="G2060" s="15" t="s">
        <v>6548</v>
      </c>
      <c r="H2060" s="15" t="s">
        <v>6549</v>
      </c>
      <c r="I2060" s="16">
        <v>33.047991000000003</v>
      </c>
      <c r="J2060" s="16">
        <v>45.836105000000003</v>
      </c>
      <c r="K2060" s="15" t="s">
        <v>1364</v>
      </c>
    </row>
    <row r="2061" spans="1:11" ht="12" hidden="1" customHeight="1">
      <c r="A2061" s="15" t="s">
        <v>66</v>
      </c>
      <c r="B2061" s="15" t="s">
        <v>9</v>
      </c>
      <c r="C2061" s="15" t="s">
        <v>316</v>
      </c>
      <c r="D2061" s="15" t="s">
        <v>37</v>
      </c>
      <c r="E2061" s="16">
        <v>1609468</v>
      </c>
      <c r="F2061" s="15" t="s">
        <v>6550</v>
      </c>
      <c r="G2061" s="15" t="s">
        <v>6551</v>
      </c>
      <c r="H2061" s="15" t="s">
        <v>6552</v>
      </c>
      <c r="I2061" s="16">
        <v>32.96</v>
      </c>
      <c r="J2061" s="16">
        <v>45.88</v>
      </c>
      <c r="K2061" s="15" t="s">
        <v>1364</v>
      </c>
    </row>
    <row r="2062" spans="1:11" ht="12" hidden="1" customHeight="1">
      <c r="A2062" s="15" t="s">
        <v>66</v>
      </c>
      <c r="B2062" s="15" t="s">
        <v>9</v>
      </c>
      <c r="C2062" s="15" t="s">
        <v>319</v>
      </c>
      <c r="D2062" s="15" t="s">
        <v>3178</v>
      </c>
      <c r="E2062" s="16">
        <v>1610598</v>
      </c>
      <c r="F2062" s="15" t="s">
        <v>6553</v>
      </c>
      <c r="G2062" s="15" t="s">
        <v>6554</v>
      </c>
      <c r="H2062" s="15" t="s">
        <v>6555</v>
      </c>
      <c r="I2062" s="16">
        <v>32.1</v>
      </c>
      <c r="J2062" s="16">
        <v>46.02</v>
      </c>
      <c r="K2062" s="15" t="s">
        <v>1364</v>
      </c>
    </row>
    <row r="2063" spans="1:11" ht="12" hidden="1" customHeight="1">
      <c r="A2063" s="15" t="s">
        <v>66</v>
      </c>
      <c r="B2063" s="15" t="s">
        <v>9</v>
      </c>
      <c r="C2063" s="15" t="s">
        <v>319</v>
      </c>
      <c r="D2063" s="15" t="s">
        <v>3178</v>
      </c>
      <c r="E2063" s="16">
        <v>1609630</v>
      </c>
      <c r="F2063" s="15" t="s">
        <v>6556</v>
      </c>
      <c r="G2063" s="15" t="s">
        <v>6557</v>
      </c>
      <c r="H2063" s="15" t="s">
        <v>3181</v>
      </c>
      <c r="I2063" s="16">
        <v>32.26</v>
      </c>
      <c r="J2063" s="16">
        <v>45.93</v>
      </c>
      <c r="K2063" s="15" t="s">
        <v>1364</v>
      </c>
    </row>
    <row r="2064" spans="1:11" ht="12" hidden="1" customHeight="1">
      <c r="A2064" s="15" t="s">
        <v>66</v>
      </c>
      <c r="B2064" s="15" t="s">
        <v>9</v>
      </c>
      <c r="C2064" s="15" t="s">
        <v>319</v>
      </c>
      <c r="D2064" s="15" t="s">
        <v>3178</v>
      </c>
      <c r="E2064" s="16">
        <v>1609775</v>
      </c>
      <c r="F2064" s="15" t="s">
        <v>6558</v>
      </c>
      <c r="G2064" s="15" t="s">
        <v>6559</v>
      </c>
      <c r="H2064" s="15" t="s">
        <v>6560</v>
      </c>
      <c r="I2064" s="16">
        <v>32.176943999999999</v>
      </c>
      <c r="J2064" s="16">
        <v>46.042222000000002</v>
      </c>
      <c r="K2064" s="15" t="s">
        <v>1364</v>
      </c>
    </row>
    <row r="2065" spans="1:11" ht="12" hidden="1" customHeight="1">
      <c r="A2065" s="15" t="s">
        <v>66</v>
      </c>
      <c r="B2065" s="15" t="s">
        <v>9</v>
      </c>
      <c r="C2065" s="15" t="s">
        <v>319</v>
      </c>
      <c r="D2065" s="15" t="s">
        <v>3178</v>
      </c>
      <c r="E2065" s="16">
        <v>1609728</v>
      </c>
      <c r="F2065" s="15" t="s">
        <v>6561</v>
      </c>
      <c r="G2065" s="15" t="s">
        <v>6562</v>
      </c>
      <c r="H2065" s="15" t="s">
        <v>5664</v>
      </c>
      <c r="I2065" s="16">
        <v>32.737794999999998</v>
      </c>
      <c r="J2065" s="16">
        <v>45.925604</v>
      </c>
      <c r="K2065" s="15" t="s">
        <v>1364</v>
      </c>
    </row>
    <row r="2066" spans="1:11" ht="12" hidden="1" customHeight="1">
      <c r="A2066" s="15" t="s">
        <v>66</v>
      </c>
      <c r="B2066" s="15" t="s">
        <v>9</v>
      </c>
      <c r="C2066" s="15" t="s">
        <v>319</v>
      </c>
      <c r="D2066" s="15" t="s">
        <v>3178</v>
      </c>
      <c r="E2066" s="16">
        <v>1610808</v>
      </c>
      <c r="F2066" s="15" t="s">
        <v>6563</v>
      </c>
      <c r="G2066" s="15" t="s">
        <v>6564</v>
      </c>
      <c r="H2066" s="15" t="s">
        <v>6565</v>
      </c>
      <c r="I2066" s="16">
        <v>32.159939000000001</v>
      </c>
      <c r="J2066" s="16">
        <v>46.043078000000001</v>
      </c>
      <c r="K2066" s="15" t="s">
        <v>1364</v>
      </c>
    </row>
    <row r="2067" spans="1:11" ht="12" hidden="1" customHeight="1">
      <c r="A2067" s="15" t="s">
        <v>66</v>
      </c>
      <c r="B2067" s="15" t="s">
        <v>9</v>
      </c>
      <c r="C2067" s="15" t="s">
        <v>319</v>
      </c>
      <c r="D2067" s="15" t="s">
        <v>3178</v>
      </c>
      <c r="E2067" s="16">
        <v>1609767</v>
      </c>
      <c r="F2067" s="15" t="s">
        <v>6566</v>
      </c>
      <c r="G2067" s="15" t="s">
        <v>6177</v>
      </c>
      <c r="H2067" s="15" t="s">
        <v>4116</v>
      </c>
      <c r="I2067" s="16">
        <v>32.171944000000003</v>
      </c>
      <c r="J2067" s="16">
        <v>46.053055999999998</v>
      </c>
      <c r="K2067" s="15" t="s">
        <v>1364</v>
      </c>
    </row>
    <row r="2068" spans="1:11" ht="12" hidden="1" customHeight="1">
      <c r="A2068" s="15" t="s">
        <v>66</v>
      </c>
      <c r="B2068" s="15" t="s">
        <v>9</v>
      </c>
      <c r="C2068" s="15" t="s">
        <v>322</v>
      </c>
      <c r="D2068" s="15" t="s">
        <v>320</v>
      </c>
      <c r="E2068" s="16">
        <v>1610638</v>
      </c>
      <c r="F2068" s="15" t="s">
        <v>6567</v>
      </c>
      <c r="G2068" s="15" t="s">
        <v>6568</v>
      </c>
      <c r="H2068" s="15" t="s">
        <v>6569</v>
      </c>
      <c r="I2068" s="16">
        <v>32.567570000000003</v>
      </c>
      <c r="J2068" s="16">
        <v>45.649419999999999</v>
      </c>
      <c r="K2068" s="15" t="s">
        <v>1364</v>
      </c>
    </row>
    <row r="2069" spans="1:11" ht="12" hidden="1" customHeight="1">
      <c r="A2069" s="15" t="s">
        <v>66</v>
      </c>
      <c r="B2069" s="15" t="s">
        <v>9</v>
      </c>
      <c r="C2069" s="15" t="s">
        <v>322</v>
      </c>
      <c r="D2069" s="15" t="s">
        <v>320</v>
      </c>
      <c r="E2069" s="16">
        <v>1610614</v>
      </c>
      <c r="F2069" s="15" t="s">
        <v>6570</v>
      </c>
      <c r="G2069" s="15" t="s">
        <v>6571</v>
      </c>
      <c r="H2069" s="15" t="s">
        <v>6572</v>
      </c>
      <c r="I2069" s="16">
        <v>32.53501</v>
      </c>
      <c r="J2069" s="16">
        <v>45.886516</v>
      </c>
      <c r="K2069" s="15" t="s">
        <v>1364</v>
      </c>
    </row>
    <row r="2070" spans="1:11" ht="12" hidden="1" customHeight="1">
      <c r="A2070" s="15" t="s">
        <v>66</v>
      </c>
      <c r="B2070" s="15" t="s">
        <v>9</v>
      </c>
      <c r="C2070" s="15" t="s">
        <v>322</v>
      </c>
      <c r="D2070" s="15" t="s">
        <v>320</v>
      </c>
      <c r="E2070" s="16">
        <v>1610769</v>
      </c>
      <c r="F2070" s="15" t="s">
        <v>1194</v>
      </c>
      <c r="G2070" s="15" t="s">
        <v>814</v>
      </c>
      <c r="H2070" s="15" t="s">
        <v>6573</v>
      </c>
      <c r="I2070" s="16">
        <v>32.5289</v>
      </c>
      <c r="J2070" s="16">
        <v>45.7851</v>
      </c>
      <c r="K2070" s="15" t="s">
        <v>1364</v>
      </c>
    </row>
    <row r="2071" spans="1:11" ht="12" hidden="1" customHeight="1">
      <c r="A2071" s="15" t="s">
        <v>66</v>
      </c>
      <c r="B2071" s="15" t="s">
        <v>9</v>
      </c>
      <c r="C2071" s="15" t="s">
        <v>322</v>
      </c>
      <c r="D2071" s="15" t="s">
        <v>320</v>
      </c>
      <c r="E2071" s="16">
        <v>1610777</v>
      </c>
      <c r="F2071" s="15" t="s">
        <v>6574</v>
      </c>
      <c r="G2071" s="15" t="s">
        <v>6575</v>
      </c>
      <c r="H2071" s="15" t="s">
        <v>4116</v>
      </c>
      <c r="I2071" s="16">
        <v>32.4621</v>
      </c>
      <c r="J2071" s="16">
        <v>46.077800000000003</v>
      </c>
      <c r="K2071" s="15" t="s">
        <v>1364</v>
      </c>
    </row>
    <row r="2072" spans="1:11" ht="12" hidden="1" customHeight="1">
      <c r="A2072" s="15" t="s">
        <v>66</v>
      </c>
      <c r="B2072" s="15" t="s">
        <v>9</v>
      </c>
      <c r="C2072" s="15" t="s">
        <v>322</v>
      </c>
      <c r="D2072" s="15" t="s">
        <v>320</v>
      </c>
      <c r="E2072" s="16">
        <v>1610636</v>
      </c>
      <c r="F2072" s="15" t="s">
        <v>6576</v>
      </c>
      <c r="G2072" s="15" t="s">
        <v>6577</v>
      </c>
      <c r="H2072" s="15" t="s">
        <v>6578</v>
      </c>
      <c r="I2072" s="16">
        <v>32.53884</v>
      </c>
      <c r="J2072" s="16">
        <v>45.81776</v>
      </c>
      <c r="K2072" s="15" t="s">
        <v>1364</v>
      </c>
    </row>
    <row r="2073" spans="1:11" ht="12" hidden="1" customHeight="1">
      <c r="A2073" s="15" t="s">
        <v>66</v>
      </c>
      <c r="B2073" s="15" t="s">
        <v>9</v>
      </c>
      <c r="C2073" s="15" t="s">
        <v>322</v>
      </c>
      <c r="D2073" s="15" t="s">
        <v>320</v>
      </c>
      <c r="E2073" s="16">
        <v>1610802</v>
      </c>
      <c r="F2073" s="15" t="s">
        <v>1195</v>
      </c>
      <c r="G2073" s="15" t="s">
        <v>815</v>
      </c>
      <c r="H2073" s="15" t="s">
        <v>4778</v>
      </c>
      <c r="I2073" s="16">
        <v>32.525064999999998</v>
      </c>
      <c r="J2073" s="16">
        <v>45.822299999999998</v>
      </c>
      <c r="K2073" s="15" t="s">
        <v>1364</v>
      </c>
    </row>
    <row r="2074" spans="1:11" ht="12" hidden="1" customHeight="1">
      <c r="A2074" s="15" t="s">
        <v>66</v>
      </c>
      <c r="B2074" s="15" t="s">
        <v>9</v>
      </c>
      <c r="C2074" s="15" t="s">
        <v>322</v>
      </c>
      <c r="D2074" s="15" t="s">
        <v>320</v>
      </c>
      <c r="E2074" s="16">
        <v>1610705</v>
      </c>
      <c r="F2074" s="15" t="s">
        <v>1196</v>
      </c>
      <c r="G2074" s="15" t="s">
        <v>816</v>
      </c>
      <c r="H2074" s="15" t="s">
        <v>6579</v>
      </c>
      <c r="I2074" s="16">
        <v>32.567</v>
      </c>
      <c r="J2074" s="16">
        <v>45.512</v>
      </c>
      <c r="K2074" s="15" t="s">
        <v>1364</v>
      </c>
    </row>
    <row r="2075" spans="1:11" ht="12" hidden="1" customHeight="1">
      <c r="A2075" s="15" t="s">
        <v>66</v>
      </c>
      <c r="B2075" s="15" t="s">
        <v>9</v>
      </c>
      <c r="C2075" s="15" t="s">
        <v>322</v>
      </c>
      <c r="D2075" s="15" t="s">
        <v>320</v>
      </c>
      <c r="E2075" s="16">
        <v>1610816</v>
      </c>
      <c r="F2075" s="15" t="s">
        <v>1197</v>
      </c>
      <c r="G2075" s="15" t="s">
        <v>817</v>
      </c>
      <c r="H2075" s="15" t="s">
        <v>6580</v>
      </c>
      <c r="I2075" s="16">
        <v>32.456884000000002</v>
      </c>
      <c r="J2075" s="16">
        <v>46.069192000000001</v>
      </c>
      <c r="K2075" s="15" t="s">
        <v>1364</v>
      </c>
    </row>
    <row r="2076" spans="1:11" ht="12" hidden="1" customHeight="1">
      <c r="A2076" s="15" t="s">
        <v>66</v>
      </c>
      <c r="B2076" s="15" t="s">
        <v>9</v>
      </c>
      <c r="C2076" s="15" t="s">
        <v>322</v>
      </c>
      <c r="D2076" s="15" t="s">
        <v>320</v>
      </c>
      <c r="E2076" s="16">
        <v>1610095</v>
      </c>
      <c r="F2076" s="15" t="s">
        <v>6581</v>
      </c>
      <c r="G2076" s="15" t="s">
        <v>6582</v>
      </c>
      <c r="H2076" s="15" t="s">
        <v>6583</v>
      </c>
      <c r="I2076" s="16">
        <v>32.516944000000002</v>
      </c>
      <c r="J2076" s="16">
        <v>45.611666999999997</v>
      </c>
      <c r="K2076" s="15" t="s">
        <v>1364</v>
      </c>
    </row>
    <row r="2077" spans="1:11" ht="12" hidden="1" customHeight="1">
      <c r="A2077" s="15" t="s">
        <v>66</v>
      </c>
      <c r="B2077" s="15" t="s">
        <v>9</v>
      </c>
      <c r="C2077" s="15" t="s">
        <v>322</v>
      </c>
      <c r="D2077" s="15" t="s">
        <v>320</v>
      </c>
      <c r="E2077" s="16">
        <v>1610270</v>
      </c>
      <c r="F2077" s="15" t="s">
        <v>6584</v>
      </c>
      <c r="G2077" s="15" t="s">
        <v>6585</v>
      </c>
      <c r="H2077" s="15" t="s">
        <v>4116</v>
      </c>
      <c r="I2077" s="16">
        <v>32.631667</v>
      </c>
      <c r="J2077" s="16">
        <v>46.189722000000003</v>
      </c>
      <c r="K2077" s="15" t="s">
        <v>1364</v>
      </c>
    </row>
    <row r="2078" spans="1:11" ht="12" hidden="1" customHeight="1">
      <c r="A2078" s="15" t="s">
        <v>66</v>
      </c>
      <c r="B2078" s="15" t="s">
        <v>9</v>
      </c>
      <c r="C2078" s="15" t="s">
        <v>322</v>
      </c>
      <c r="D2078" s="15" t="s">
        <v>320</v>
      </c>
      <c r="E2078" s="16">
        <v>1610222</v>
      </c>
      <c r="F2078" s="15" t="s">
        <v>6586</v>
      </c>
      <c r="G2078" s="15" t="s">
        <v>6587</v>
      </c>
      <c r="H2078" s="15" t="s">
        <v>4116</v>
      </c>
      <c r="I2078" s="16">
        <v>32.578611000000002</v>
      </c>
      <c r="J2078" s="16">
        <v>45.564444000000002</v>
      </c>
      <c r="K2078" s="15" t="s">
        <v>1364</v>
      </c>
    </row>
    <row r="2079" spans="1:11" ht="12" hidden="1" customHeight="1">
      <c r="A2079" s="15" t="s">
        <v>66</v>
      </c>
      <c r="B2079" s="15" t="s">
        <v>9</v>
      </c>
      <c r="C2079" s="15" t="s">
        <v>322</v>
      </c>
      <c r="D2079" s="15" t="s">
        <v>320</v>
      </c>
      <c r="E2079" s="16">
        <v>1610697</v>
      </c>
      <c r="F2079" s="15" t="s">
        <v>1198</v>
      </c>
      <c r="G2079" s="15" t="s">
        <v>819</v>
      </c>
      <c r="H2079" s="15" t="s">
        <v>6588</v>
      </c>
      <c r="I2079" s="16">
        <v>32.311010000000003</v>
      </c>
      <c r="J2079" s="16">
        <v>45.501632000000001</v>
      </c>
      <c r="K2079" s="15" t="s">
        <v>1364</v>
      </c>
    </row>
    <row r="2080" spans="1:11" ht="12" hidden="1" customHeight="1">
      <c r="A2080" s="15" t="s">
        <v>66</v>
      </c>
      <c r="B2080" s="15" t="s">
        <v>9</v>
      </c>
      <c r="C2080" s="15" t="s">
        <v>322</v>
      </c>
      <c r="D2080" s="15" t="s">
        <v>320</v>
      </c>
      <c r="E2080" s="16">
        <v>1610645</v>
      </c>
      <c r="F2080" s="15" t="s">
        <v>1199</v>
      </c>
      <c r="G2080" s="15" t="s">
        <v>820</v>
      </c>
      <c r="H2080" s="15" t="s">
        <v>6589</v>
      </c>
      <c r="I2080" s="16">
        <v>32.322569999999999</v>
      </c>
      <c r="J2080" s="16">
        <v>45.495399999999997</v>
      </c>
      <c r="K2080" s="15" t="s">
        <v>1364</v>
      </c>
    </row>
    <row r="2081" spans="1:11" ht="12" hidden="1" customHeight="1">
      <c r="A2081" s="15" t="s">
        <v>66</v>
      </c>
      <c r="B2081" s="15" t="s">
        <v>9</v>
      </c>
      <c r="C2081" s="15" t="s">
        <v>322</v>
      </c>
      <c r="D2081" s="15" t="s">
        <v>320</v>
      </c>
      <c r="E2081" s="16">
        <v>1610110</v>
      </c>
      <c r="F2081" s="15" t="s">
        <v>1200</v>
      </c>
      <c r="G2081" s="15" t="s">
        <v>821</v>
      </c>
      <c r="H2081" s="15" t="s">
        <v>6590</v>
      </c>
      <c r="I2081" s="16">
        <v>32.523333000000001</v>
      </c>
      <c r="J2081" s="16">
        <v>45.815832999999998</v>
      </c>
      <c r="K2081" s="15" t="s">
        <v>1364</v>
      </c>
    </row>
    <row r="2082" spans="1:11" ht="12" hidden="1" customHeight="1">
      <c r="A2082" s="15" t="s">
        <v>66</v>
      </c>
      <c r="B2082" s="15" t="s">
        <v>9</v>
      </c>
      <c r="C2082" s="15" t="s">
        <v>322</v>
      </c>
      <c r="D2082" s="15" t="s">
        <v>320</v>
      </c>
      <c r="E2082" s="16">
        <v>1610717</v>
      </c>
      <c r="F2082" s="15" t="s">
        <v>6591</v>
      </c>
      <c r="G2082" s="15" t="s">
        <v>6592</v>
      </c>
      <c r="H2082" s="15" t="s">
        <v>4116</v>
      </c>
      <c r="I2082" s="16">
        <v>32.446883</v>
      </c>
      <c r="J2082" s="16">
        <v>46.086939000000001</v>
      </c>
      <c r="K2082" s="15" t="s">
        <v>1364</v>
      </c>
    </row>
    <row r="2083" spans="1:11" ht="12" hidden="1" customHeight="1">
      <c r="A2083" s="15" t="s">
        <v>66</v>
      </c>
      <c r="B2083" s="15" t="s">
        <v>9</v>
      </c>
      <c r="C2083" s="15" t="s">
        <v>322</v>
      </c>
      <c r="D2083" s="15" t="s">
        <v>320</v>
      </c>
      <c r="E2083" s="16">
        <v>1610795</v>
      </c>
      <c r="F2083" s="15" t="s">
        <v>1201</v>
      </c>
      <c r="G2083" s="15" t="s">
        <v>822</v>
      </c>
      <c r="H2083" s="15" t="s">
        <v>6593</v>
      </c>
      <c r="I2083" s="16">
        <v>32.53969</v>
      </c>
      <c r="J2083" s="16">
        <v>45.828738999999999</v>
      </c>
      <c r="K2083" s="15" t="s">
        <v>1364</v>
      </c>
    </row>
    <row r="2084" spans="1:11" ht="12" hidden="1" customHeight="1">
      <c r="A2084" s="15" t="s">
        <v>66</v>
      </c>
      <c r="B2084" s="15" t="s">
        <v>9</v>
      </c>
      <c r="C2084" s="15" t="s">
        <v>322</v>
      </c>
      <c r="D2084" s="15" t="s">
        <v>320</v>
      </c>
      <c r="E2084" s="16">
        <v>1610643</v>
      </c>
      <c r="F2084" s="15" t="s">
        <v>6594</v>
      </c>
      <c r="G2084" s="15" t="s">
        <v>5908</v>
      </c>
      <c r="H2084" s="15" t="s">
        <v>2651</v>
      </c>
      <c r="I2084" s="16">
        <v>32.579518999999998</v>
      </c>
      <c r="J2084" s="16">
        <v>46.275264</v>
      </c>
      <c r="K2084" s="15" t="s">
        <v>1364</v>
      </c>
    </row>
    <row r="2085" spans="1:11" ht="12" hidden="1" customHeight="1">
      <c r="A2085" s="15" t="s">
        <v>66</v>
      </c>
      <c r="B2085" s="15" t="s">
        <v>9</v>
      </c>
      <c r="C2085" s="15" t="s">
        <v>322</v>
      </c>
      <c r="D2085" s="15" t="s">
        <v>320</v>
      </c>
      <c r="E2085" s="16">
        <v>1610733</v>
      </c>
      <c r="F2085" s="15" t="s">
        <v>1202</v>
      </c>
      <c r="G2085" s="15" t="s">
        <v>824</v>
      </c>
      <c r="H2085" s="15" t="s">
        <v>6595</v>
      </c>
      <c r="I2085" s="16">
        <v>32.469700000000003</v>
      </c>
      <c r="J2085" s="16">
        <v>45.815300000000001</v>
      </c>
      <c r="K2085" s="15" t="s">
        <v>1364</v>
      </c>
    </row>
    <row r="2086" spans="1:11" ht="12" hidden="1" customHeight="1">
      <c r="A2086" s="15" t="s">
        <v>66</v>
      </c>
      <c r="B2086" s="15" t="s">
        <v>9</v>
      </c>
      <c r="C2086" s="15" t="s">
        <v>322</v>
      </c>
      <c r="D2086" s="15" t="s">
        <v>320</v>
      </c>
      <c r="E2086" s="16">
        <v>1610803</v>
      </c>
      <c r="F2086" s="15" t="s">
        <v>6596</v>
      </c>
      <c r="G2086" s="15" t="s">
        <v>825</v>
      </c>
      <c r="H2086" s="15" t="s">
        <v>6597</v>
      </c>
      <c r="I2086" s="16">
        <v>32.517347999999998</v>
      </c>
      <c r="J2086" s="16">
        <v>45.800947000000001</v>
      </c>
      <c r="K2086" s="15" t="s">
        <v>1364</v>
      </c>
    </row>
    <row r="2087" spans="1:11" ht="12" hidden="1" customHeight="1">
      <c r="A2087" s="15" t="s">
        <v>66</v>
      </c>
      <c r="B2087" s="15" t="s">
        <v>9</v>
      </c>
      <c r="C2087" s="15" t="s">
        <v>322</v>
      </c>
      <c r="D2087" s="15" t="s">
        <v>320</v>
      </c>
      <c r="E2087" s="16">
        <v>1610083</v>
      </c>
      <c r="F2087" s="15" t="s">
        <v>1203</v>
      </c>
      <c r="G2087" s="15" t="s">
        <v>826</v>
      </c>
      <c r="H2087" s="15" t="s">
        <v>6598</v>
      </c>
      <c r="I2087" s="16">
        <v>32.511111</v>
      </c>
      <c r="J2087" s="16">
        <v>45.81</v>
      </c>
      <c r="K2087" s="15" t="s">
        <v>1364</v>
      </c>
    </row>
    <row r="2088" spans="1:11" ht="12" hidden="1" customHeight="1">
      <c r="A2088" s="15" t="s">
        <v>66</v>
      </c>
      <c r="B2088" s="15" t="s">
        <v>9</v>
      </c>
      <c r="C2088" s="15" t="s">
        <v>322</v>
      </c>
      <c r="D2088" s="15" t="s">
        <v>320</v>
      </c>
      <c r="E2088" s="16">
        <v>1610663</v>
      </c>
      <c r="F2088" s="15" t="s">
        <v>1204</v>
      </c>
      <c r="G2088" s="15" t="s">
        <v>827</v>
      </c>
      <c r="H2088" s="15" t="s">
        <v>2706</v>
      </c>
      <c r="I2088" s="16">
        <v>32.552720000000001</v>
      </c>
      <c r="J2088" s="16">
        <v>45.876820000000002</v>
      </c>
      <c r="K2088" s="15" t="s">
        <v>1364</v>
      </c>
    </row>
    <row r="2089" spans="1:11" ht="12" hidden="1" customHeight="1">
      <c r="A2089" s="15" t="s">
        <v>66</v>
      </c>
      <c r="B2089" s="15" t="s">
        <v>9</v>
      </c>
      <c r="C2089" s="15" t="s">
        <v>322</v>
      </c>
      <c r="D2089" s="15" t="s">
        <v>320</v>
      </c>
      <c r="E2089" s="16">
        <v>1610079</v>
      </c>
      <c r="F2089" s="15" t="s">
        <v>6599</v>
      </c>
      <c r="G2089" s="15" t="s">
        <v>6600</v>
      </c>
      <c r="H2089" s="15" t="s">
        <v>3493</v>
      </c>
      <c r="I2089" s="16">
        <v>32.509166999999998</v>
      </c>
      <c r="J2089" s="16">
        <v>45.812221999999998</v>
      </c>
      <c r="K2089" s="15" t="s">
        <v>1364</v>
      </c>
    </row>
    <row r="2090" spans="1:11" ht="12" hidden="1" customHeight="1">
      <c r="A2090" s="15" t="s">
        <v>66</v>
      </c>
      <c r="B2090" s="15" t="s">
        <v>9</v>
      </c>
      <c r="C2090" s="15" t="s">
        <v>322</v>
      </c>
      <c r="D2090" s="15" t="s">
        <v>320</v>
      </c>
      <c r="E2090" s="16">
        <v>1610621</v>
      </c>
      <c r="F2090" s="15" t="s">
        <v>6601</v>
      </c>
      <c r="G2090" s="15" t="s">
        <v>4742</v>
      </c>
      <c r="H2090" s="15" t="s">
        <v>3585</v>
      </c>
      <c r="I2090" s="16">
        <v>32.5</v>
      </c>
      <c r="J2090" s="16">
        <v>45.83</v>
      </c>
      <c r="K2090" s="15" t="s">
        <v>1364</v>
      </c>
    </row>
    <row r="2091" spans="1:11" ht="12" hidden="1" customHeight="1">
      <c r="A2091" s="15" t="s">
        <v>66</v>
      </c>
      <c r="B2091" s="15" t="s">
        <v>9</v>
      </c>
      <c r="C2091" s="15" t="s">
        <v>322</v>
      </c>
      <c r="D2091" s="15" t="s">
        <v>320</v>
      </c>
      <c r="E2091" s="16">
        <v>1610116</v>
      </c>
      <c r="F2091" s="15" t="s">
        <v>1205</v>
      </c>
      <c r="G2091" s="15" t="s">
        <v>828</v>
      </c>
      <c r="H2091" s="15" t="s">
        <v>5025</v>
      </c>
      <c r="I2091" s="16">
        <v>32.526667000000003</v>
      </c>
      <c r="J2091" s="16">
        <v>45.823056000000001</v>
      </c>
      <c r="K2091" s="15" t="s">
        <v>1364</v>
      </c>
    </row>
    <row r="2092" spans="1:11" ht="12" hidden="1" customHeight="1">
      <c r="A2092" s="15" t="s">
        <v>66</v>
      </c>
      <c r="B2092" s="15" t="s">
        <v>9</v>
      </c>
      <c r="C2092" s="15" t="s">
        <v>322</v>
      </c>
      <c r="D2092" s="15" t="s">
        <v>320</v>
      </c>
      <c r="E2092" s="16">
        <v>1610631</v>
      </c>
      <c r="F2092" s="15" t="s">
        <v>1206</v>
      </c>
      <c r="G2092" s="15" t="s">
        <v>6602</v>
      </c>
      <c r="H2092" s="15" t="s">
        <v>6603</v>
      </c>
      <c r="I2092" s="16">
        <v>32.52908</v>
      </c>
      <c r="J2092" s="16">
        <v>45.796340000000001</v>
      </c>
      <c r="K2092" s="15" t="s">
        <v>1364</v>
      </c>
    </row>
    <row r="2093" spans="1:11" ht="12" hidden="1" customHeight="1">
      <c r="A2093" s="15" t="s">
        <v>66</v>
      </c>
      <c r="B2093" s="15" t="s">
        <v>9</v>
      </c>
      <c r="C2093" s="15" t="s">
        <v>322</v>
      </c>
      <c r="D2093" s="15" t="s">
        <v>320</v>
      </c>
      <c r="E2093" s="16">
        <v>1609465</v>
      </c>
      <c r="F2093" s="15" t="s">
        <v>6604</v>
      </c>
      <c r="G2093" s="15" t="s">
        <v>6605</v>
      </c>
      <c r="H2093" s="15" t="s">
        <v>6606</v>
      </c>
      <c r="I2093" s="16">
        <v>32.56</v>
      </c>
      <c r="J2093" s="16">
        <v>46.28</v>
      </c>
      <c r="K2093" s="15" t="s">
        <v>1364</v>
      </c>
    </row>
    <row r="2094" spans="1:11" ht="12" hidden="1" customHeight="1">
      <c r="A2094" s="15" t="s">
        <v>66</v>
      </c>
      <c r="B2094" s="15" t="s">
        <v>9</v>
      </c>
      <c r="C2094" s="15" t="s">
        <v>322</v>
      </c>
      <c r="D2094" s="15" t="s">
        <v>320</v>
      </c>
      <c r="E2094" s="16">
        <v>1610667</v>
      </c>
      <c r="F2094" s="15" t="s">
        <v>6607</v>
      </c>
      <c r="G2094" s="15" t="s">
        <v>6608</v>
      </c>
      <c r="H2094" s="15" t="s">
        <v>6609</v>
      </c>
      <c r="I2094" s="16">
        <v>32.532222220000001</v>
      </c>
      <c r="J2094" s="16">
        <v>45.76277778</v>
      </c>
      <c r="K2094" s="15" t="s">
        <v>1364</v>
      </c>
    </row>
    <row r="2095" spans="1:11" ht="12" hidden="1" customHeight="1">
      <c r="A2095" s="15" t="s">
        <v>66</v>
      </c>
      <c r="B2095" s="15" t="s">
        <v>9</v>
      </c>
      <c r="C2095" s="15" t="s">
        <v>325</v>
      </c>
      <c r="D2095" s="15" t="s">
        <v>6610</v>
      </c>
      <c r="E2095" s="16">
        <v>1610688</v>
      </c>
      <c r="F2095" s="15" t="s">
        <v>1207</v>
      </c>
      <c r="G2095" s="15" t="s">
        <v>809</v>
      </c>
      <c r="H2095" s="15" t="s">
        <v>5724</v>
      </c>
      <c r="I2095" s="16">
        <v>32.670270000000002</v>
      </c>
      <c r="J2095" s="16">
        <v>45.26502</v>
      </c>
      <c r="K2095" s="15" t="s">
        <v>1364</v>
      </c>
    </row>
    <row r="2096" spans="1:11" ht="12" hidden="1" customHeight="1">
      <c r="A2096" s="15" t="s">
        <v>66</v>
      </c>
      <c r="B2096" s="15" t="s">
        <v>9</v>
      </c>
      <c r="C2096" s="15" t="s">
        <v>328</v>
      </c>
      <c r="D2096" s="15" t="s">
        <v>6611</v>
      </c>
      <c r="E2096" s="16">
        <v>1610814</v>
      </c>
      <c r="F2096" s="15" t="s">
        <v>1208</v>
      </c>
      <c r="G2096" s="15" t="s">
        <v>810</v>
      </c>
      <c r="H2096" s="15" t="s">
        <v>6612</v>
      </c>
      <c r="I2096" s="16">
        <v>32.912005999999998</v>
      </c>
      <c r="J2096" s="16">
        <v>44.796059999999997</v>
      </c>
      <c r="K2096" s="15" t="s">
        <v>1364</v>
      </c>
    </row>
    <row r="2097" spans="1:11" ht="12" hidden="1" customHeight="1">
      <c r="A2097" s="15" t="s">
        <v>66</v>
      </c>
      <c r="B2097" s="15" t="s">
        <v>9</v>
      </c>
      <c r="C2097" s="15" t="s">
        <v>328</v>
      </c>
      <c r="D2097" s="15" t="s">
        <v>6611</v>
      </c>
      <c r="E2097" s="16">
        <v>1610677</v>
      </c>
      <c r="F2097" s="15" t="s">
        <v>1209</v>
      </c>
      <c r="G2097" s="15" t="s">
        <v>811</v>
      </c>
      <c r="H2097" s="15" t="s">
        <v>6613</v>
      </c>
      <c r="I2097" s="16">
        <v>32.695720000000001</v>
      </c>
      <c r="J2097" s="16">
        <v>44.973590000000002</v>
      </c>
      <c r="K2097" s="15" t="s">
        <v>1364</v>
      </c>
    </row>
    <row r="2098" spans="1:11" ht="12" hidden="1" customHeight="1">
      <c r="A2098" s="15" t="s">
        <v>66</v>
      </c>
      <c r="B2098" s="15" t="s">
        <v>9</v>
      </c>
      <c r="C2098" s="15" t="s">
        <v>328</v>
      </c>
      <c r="D2098" s="15" t="s">
        <v>6611</v>
      </c>
      <c r="E2098" s="16">
        <v>1610805</v>
      </c>
      <c r="F2098" s="15" t="s">
        <v>6614</v>
      </c>
      <c r="G2098" s="15" t="s">
        <v>6615</v>
      </c>
      <c r="H2098" s="15" t="s">
        <v>6616</v>
      </c>
      <c r="I2098" s="16">
        <v>32.754119000000003</v>
      </c>
      <c r="J2098" s="16">
        <v>45.167689000000003</v>
      </c>
      <c r="K2098" s="15" t="s">
        <v>1364</v>
      </c>
    </row>
    <row r="2099" spans="1:11" ht="12" hidden="1" customHeight="1">
      <c r="A2099" s="15" t="s">
        <v>66</v>
      </c>
      <c r="B2099" s="15" t="s">
        <v>9</v>
      </c>
      <c r="C2099" s="15" t="s">
        <v>328</v>
      </c>
      <c r="D2099" s="15" t="s">
        <v>6611</v>
      </c>
      <c r="E2099" s="16">
        <v>1610813</v>
      </c>
      <c r="F2099" s="15" t="s">
        <v>1210</v>
      </c>
      <c r="G2099" s="15" t="s">
        <v>812</v>
      </c>
      <c r="H2099" s="15" t="s">
        <v>3181</v>
      </c>
      <c r="I2099" s="16">
        <v>32.757539999999999</v>
      </c>
      <c r="J2099" s="16">
        <v>45.176974000000001</v>
      </c>
      <c r="K2099" s="15" t="s">
        <v>1364</v>
      </c>
    </row>
    <row r="2100" spans="1:11" ht="12" hidden="1" customHeight="1">
      <c r="A2100" s="15" t="s">
        <v>66</v>
      </c>
      <c r="B2100" s="15" t="s">
        <v>9</v>
      </c>
      <c r="C2100" s="15" t="s">
        <v>328</v>
      </c>
      <c r="D2100" s="15" t="s">
        <v>6611</v>
      </c>
      <c r="E2100" s="16">
        <v>1610806</v>
      </c>
      <c r="F2100" s="15" t="s">
        <v>6617</v>
      </c>
      <c r="G2100" s="15" t="s">
        <v>6618</v>
      </c>
      <c r="H2100" s="15" t="s">
        <v>6619</v>
      </c>
      <c r="I2100" s="16">
        <v>32.696292</v>
      </c>
      <c r="J2100" s="16">
        <v>44.974313000000002</v>
      </c>
      <c r="K2100" s="15" t="s">
        <v>1364</v>
      </c>
    </row>
    <row r="2101" spans="1:11" ht="12" hidden="1" customHeight="1">
      <c r="A2101" s="15" t="s">
        <v>66</v>
      </c>
      <c r="B2101" s="15" t="s">
        <v>9</v>
      </c>
      <c r="C2101" s="15" t="s">
        <v>328</v>
      </c>
      <c r="D2101" s="15" t="s">
        <v>6611</v>
      </c>
      <c r="E2101" s="16">
        <v>1609466</v>
      </c>
      <c r="F2101" s="15" t="s">
        <v>1211</v>
      </c>
      <c r="G2101" s="15" t="s">
        <v>813</v>
      </c>
      <c r="H2101" s="15" t="s">
        <v>6620</v>
      </c>
      <c r="I2101" s="16">
        <v>32.75</v>
      </c>
      <c r="J2101" s="16">
        <v>45.16</v>
      </c>
      <c r="K2101" s="15" t="s">
        <v>1364</v>
      </c>
    </row>
    <row r="2102" spans="1:11" ht="12" hidden="1" customHeight="1">
      <c r="A2102" s="15" t="s">
        <v>60</v>
      </c>
      <c r="B2102" s="15" t="s">
        <v>42</v>
      </c>
      <c r="C2102" s="15" t="s">
        <v>331</v>
      </c>
      <c r="D2102" s="15" t="s">
        <v>329</v>
      </c>
      <c r="E2102" s="16">
        <v>1710468</v>
      </c>
      <c r="F2102" s="15" t="s">
        <v>6621</v>
      </c>
      <c r="G2102" s="15" t="s">
        <v>6622</v>
      </c>
      <c r="H2102" s="15" t="s">
        <v>6623</v>
      </c>
      <c r="I2102" s="16">
        <v>32.03</v>
      </c>
      <c r="J2102" s="16">
        <v>44.39</v>
      </c>
      <c r="K2102" s="15" t="s">
        <v>1364</v>
      </c>
    </row>
    <row r="2103" spans="1:11" ht="12" hidden="1" customHeight="1">
      <c r="A2103" s="15" t="s">
        <v>60</v>
      </c>
      <c r="B2103" s="15" t="s">
        <v>42</v>
      </c>
      <c r="C2103" s="15" t="s">
        <v>331</v>
      </c>
      <c r="D2103" s="15" t="s">
        <v>329</v>
      </c>
      <c r="E2103" s="16">
        <v>1710511</v>
      </c>
      <c r="F2103" s="15" t="s">
        <v>6624</v>
      </c>
      <c r="G2103" s="15" t="s">
        <v>6625</v>
      </c>
      <c r="H2103" s="15" t="s">
        <v>3612</v>
      </c>
      <c r="I2103" s="16">
        <v>32.091603999999997</v>
      </c>
      <c r="J2103" s="16">
        <v>44.542008000000003</v>
      </c>
      <c r="K2103" s="15" t="s">
        <v>1364</v>
      </c>
    </row>
    <row r="2104" spans="1:11" ht="12" hidden="1" customHeight="1">
      <c r="A2104" s="15" t="s">
        <v>60</v>
      </c>
      <c r="B2104" s="15" t="s">
        <v>42</v>
      </c>
      <c r="C2104" s="15" t="s">
        <v>331</v>
      </c>
      <c r="D2104" s="15" t="s">
        <v>329</v>
      </c>
      <c r="E2104" s="16">
        <v>1710583</v>
      </c>
      <c r="F2104" s="15" t="s">
        <v>6626</v>
      </c>
      <c r="G2104" s="15" t="s">
        <v>6627</v>
      </c>
      <c r="H2104" s="15" t="s">
        <v>6628</v>
      </c>
      <c r="I2104" s="16">
        <v>32.018497000000004</v>
      </c>
      <c r="J2104" s="16">
        <v>44.444749999999999</v>
      </c>
      <c r="K2104" s="15" t="s">
        <v>1364</v>
      </c>
    </row>
    <row r="2105" spans="1:11" ht="12" hidden="1" customHeight="1">
      <c r="A2105" s="15" t="s">
        <v>60</v>
      </c>
      <c r="B2105" s="15" t="s">
        <v>42</v>
      </c>
      <c r="C2105" s="15" t="s">
        <v>331</v>
      </c>
      <c r="D2105" s="15" t="s">
        <v>329</v>
      </c>
      <c r="E2105" s="16">
        <v>1710559</v>
      </c>
      <c r="F2105" s="15" t="s">
        <v>6629</v>
      </c>
      <c r="G2105" s="15" t="s">
        <v>6630</v>
      </c>
      <c r="H2105" s="15" t="s">
        <v>6631</v>
      </c>
      <c r="I2105" s="16">
        <v>32.030380999999998</v>
      </c>
      <c r="J2105" s="16">
        <v>44.383527000000001</v>
      </c>
      <c r="K2105" s="15" t="s">
        <v>1364</v>
      </c>
    </row>
    <row r="2106" spans="1:11" ht="12" hidden="1" customHeight="1">
      <c r="A2106" s="15" t="s">
        <v>60</v>
      </c>
      <c r="B2106" s="15" t="s">
        <v>42</v>
      </c>
      <c r="C2106" s="15" t="s">
        <v>331</v>
      </c>
      <c r="D2106" s="15" t="s">
        <v>329</v>
      </c>
      <c r="E2106" s="16">
        <v>1710143</v>
      </c>
      <c r="F2106" s="15" t="s">
        <v>6632</v>
      </c>
      <c r="G2106" s="15" t="s">
        <v>6633</v>
      </c>
      <c r="H2106" s="15" t="s">
        <v>6634</v>
      </c>
      <c r="I2106" s="16">
        <v>32.020555999999999</v>
      </c>
      <c r="J2106" s="16">
        <v>44.355556</v>
      </c>
      <c r="K2106" s="15" t="s">
        <v>1364</v>
      </c>
    </row>
    <row r="2107" spans="1:11" ht="12" hidden="1" customHeight="1">
      <c r="A2107" s="15" t="s">
        <v>60</v>
      </c>
      <c r="B2107" s="15" t="s">
        <v>42</v>
      </c>
      <c r="C2107" s="15" t="s">
        <v>331</v>
      </c>
      <c r="D2107" s="15" t="s">
        <v>329</v>
      </c>
      <c r="E2107" s="16">
        <v>1710276</v>
      </c>
      <c r="F2107" s="15" t="s">
        <v>6635</v>
      </c>
      <c r="G2107" s="15" t="s">
        <v>6636</v>
      </c>
      <c r="H2107" s="15" t="s">
        <v>6637</v>
      </c>
      <c r="I2107" s="16">
        <v>32.074722000000001</v>
      </c>
      <c r="J2107" s="16">
        <v>44.443055999999999</v>
      </c>
      <c r="K2107" s="15" t="s">
        <v>1364</v>
      </c>
    </row>
    <row r="2108" spans="1:11" ht="12" hidden="1" customHeight="1">
      <c r="A2108" s="15" t="s">
        <v>60</v>
      </c>
      <c r="B2108" s="15" t="s">
        <v>42</v>
      </c>
      <c r="C2108" s="15" t="s">
        <v>331</v>
      </c>
      <c r="D2108" s="15" t="s">
        <v>329</v>
      </c>
      <c r="E2108" s="16">
        <v>1710163</v>
      </c>
      <c r="F2108" s="15" t="s">
        <v>6638</v>
      </c>
      <c r="G2108" s="15" t="s">
        <v>6639</v>
      </c>
      <c r="H2108" s="15" t="s">
        <v>6640</v>
      </c>
      <c r="I2108" s="16">
        <v>32.028055999999999</v>
      </c>
      <c r="J2108" s="16">
        <v>44.382778000000002</v>
      </c>
      <c r="K2108" s="15" t="s">
        <v>1364</v>
      </c>
    </row>
    <row r="2109" spans="1:11" ht="12" hidden="1" customHeight="1">
      <c r="A2109" s="15" t="s">
        <v>60</v>
      </c>
      <c r="B2109" s="15" t="s">
        <v>42</v>
      </c>
      <c r="C2109" s="15" t="s">
        <v>331</v>
      </c>
      <c r="D2109" s="15" t="s">
        <v>329</v>
      </c>
      <c r="E2109" s="16">
        <v>1710156</v>
      </c>
      <c r="F2109" s="15" t="s">
        <v>6641</v>
      </c>
      <c r="G2109" s="15" t="s">
        <v>6642</v>
      </c>
      <c r="H2109" s="15" t="s">
        <v>6643</v>
      </c>
      <c r="I2109" s="16">
        <v>32.025832999999999</v>
      </c>
      <c r="J2109" s="16">
        <v>44.390278000000002</v>
      </c>
      <c r="K2109" s="15" t="s">
        <v>1364</v>
      </c>
    </row>
    <row r="2110" spans="1:11" ht="12" hidden="1" customHeight="1">
      <c r="A2110" s="15" t="s">
        <v>60</v>
      </c>
      <c r="B2110" s="15" t="s">
        <v>42</v>
      </c>
      <c r="C2110" s="15" t="s">
        <v>331</v>
      </c>
      <c r="D2110" s="15" t="s">
        <v>329</v>
      </c>
      <c r="E2110" s="16">
        <v>1710145</v>
      </c>
      <c r="F2110" s="15" t="s">
        <v>6644</v>
      </c>
      <c r="G2110" s="15" t="s">
        <v>6645</v>
      </c>
      <c r="H2110" s="15" t="s">
        <v>6646</v>
      </c>
      <c r="I2110" s="16">
        <v>32.021110999999998</v>
      </c>
      <c r="J2110" s="16">
        <v>44.389167</v>
      </c>
      <c r="K2110" s="15" t="s">
        <v>1364</v>
      </c>
    </row>
    <row r="2111" spans="1:11" ht="12" hidden="1" customHeight="1">
      <c r="A2111" s="15" t="s">
        <v>60</v>
      </c>
      <c r="B2111" s="15" t="s">
        <v>42</v>
      </c>
      <c r="C2111" s="15" t="s">
        <v>331</v>
      </c>
      <c r="D2111" s="15" t="s">
        <v>329</v>
      </c>
      <c r="E2111" s="16">
        <v>1710572</v>
      </c>
      <c r="F2111" s="15" t="s">
        <v>1212</v>
      </c>
      <c r="G2111" s="15" t="s">
        <v>669</v>
      </c>
      <c r="H2111" s="15" t="s">
        <v>6647</v>
      </c>
      <c r="I2111" s="16">
        <v>32.246290000000002</v>
      </c>
      <c r="J2111" s="16">
        <v>44.384669000000002</v>
      </c>
      <c r="K2111" s="15" t="s">
        <v>1364</v>
      </c>
    </row>
    <row r="2112" spans="1:11" ht="12" hidden="1" customHeight="1">
      <c r="A2112" s="15" t="s">
        <v>60</v>
      </c>
      <c r="B2112" s="15" t="s">
        <v>42</v>
      </c>
      <c r="C2112" s="15" t="s">
        <v>331</v>
      </c>
      <c r="D2112" s="15" t="s">
        <v>329</v>
      </c>
      <c r="E2112" s="16">
        <v>1710235</v>
      </c>
      <c r="F2112" s="15" t="s">
        <v>6648</v>
      </c>
      <c r="G2112" s="15" t="s">
        <v>6649</v>
      </c>
      <c r="H2112" s="15" t="s">
        <v>6650</v>
      </c>
      <c r="I2112" s="16">
        <v>32.051667000000002</v>
      </c>
      <c r="J2112" s="16">
        <v>44.365833000000002</v>
      </c>
      <c r="K2112" s="15" t="s">
        <v>1364</v>
      </c>
    </row>
    <row r="2113" spans="1:11" ht="12" hidden="1" customHeight="1">
      <c r="A2113" s="15" t="s">
        <v>60</v>
      </c>
      <c r="B2113" s="15" t="s">
        <v>42</v>
      </c>
      <c r="C2113" s="15" t="s">
        <v>331</v>
      </c>
      <c r="D2113" s="15" t="s">
        <v>329</v>
      </c>
      <c r="E2113" s="16">
        <v>1710264</v>
      </c>
      <c r="F2113" s="15" t="s">
        <v>1213</v>
      </c>
      <c r="G2113" s="15" t="s">
        <v>670</v>
      </c>
      <c r="H2113" s="15" t="s">
        <v>6651</v>
      </c>
      <c r="I2113" s="16">
        <v>32.067777999999997</v>
      </c>
      <c r="J2113" s="16">
        <v>44.36</v>
      </c>
      <c r="K2113" s="15" t="s">
        <v>1364</v>
      </c>
    </row>
    <row r="2114" spans="1:11" ht="12" hidden="1" customHeight="1">
      <c r="A2114" s="15" t="s">
        <v>60</v>
      </c>
      <c r="B2114" s="15" t="s">
        <v>42</v>
      </c>
      <c r="C2114" s="15" t="s">
        <v>331</v>
      </c>
      <c r="D2114" s="15" t="s">
        <v>329</v>
      </c>
      <c r="E2114" s="16">
        <v>1710261</v>
      </c>
      <c r="F2114" s="15" t="s">
        <v>6652</v>
      </c>
      <c r="G2114" s="15" t="s">
        <v>6653</v>
      </c>
      <c r="H2114" s="15" t="s">
        <v>6654</v>
      </c>
      <c r="I2114" s="16">
        <v>32.065277999999999</v>
      </c>
      <c r="J2114" s="16">
        <v>44.365278000000004</v>
      </c>
      <c r="K2114" s="15" t="s">
        <v>1364</v>
      </c>
    </row>
    <row r="2115" spans="1:11" ht="12" hidden="1" customHeight="1">
      <c r="A2115" s="15" t="s">
        <v>60</v>
      </c>
      <c r="B2115" s="15" t="s">
        <v>42</v>
      </c>
      <c r="C2115" s="15" t="s">
        <v>331</v>
      </c>
      <c r="D2115" s="15" t="s">
        <v>329</v>
      </c>
      <c r="E2115" s="16">
        <v>1710518</v>
      </c>
      <c r="F2115" s="15" t="s">
        <v>6655</v>
      </c>
      <c r="G2115" s="15" t="s">
        <v>6656</v>
      </c>
      <c r="H2115" s="15" t="s">
        <v>6657</v>
      </c>
      <c r="I2115" s="16">
        <v>32.001885999999999</v>
      </c>
      <c r="J2115" s="16">
        <v>44.224820999999999</v>
      </c>
      <c r="K2115" s="15" t="s">
        <v>1364</v>
      </c>
    </row>
    <row r="2116" spans="1:11" ht="12" hidden="1" customHeight="1">
      <c r="A2116" s="15" t="s">
        <v>60</v>
      </c>
      <c r="B2116" s="15" t="s">
        <v>42</v>
      </c>
      <c r="C2116" s="15" t="s">
        <v>331</v>
      </c>
      <c r="D2116" s="15" t="s">
        <v>329</v>
      </c>
      <c r="E2116" s="16">
        <v>1710283</v>
      </c>
      <c r="F2116" s="15" t="s">
        <v>6658</v>
      </c>
      <c r="G2116" s="15" t="s">
        <v>6659</v>
      </c>
      <c r="H2116" s="15" t="s">
        <v>6660</v>
      </c>
      <c r="I2116" s="16">
        <v>32.078055999999997</v>
      </c>
      <c r="J2116" s="16">
        <v>44.368056000000003</v>
      </c>
      <c r="K2116" s="15" t="s">
        <v>1364</v>
      </c>
    </row>
    <row r="2117" spans="1:11" ht="12" hidden="1" customHeight="1">
      <c r="A2117" s="15" t="s">
        <v>60</v>
      </c>
      <c r="B2117" s="15" t="s">
        <v>42</v>
      </c>
      <c r="C2117" s="15" t="s">
        <v>334</v>
      </c>
      <c r="D2117" s="15" t="s">
        <v>2691</v>
      </c>
      <c r="E2117" s="16">
        <v>1709652</v>
      </c>
      <c r="F2117" s="15" t="s">
        <v>6661</v>
      </c>
      <c r="G2117" s="15" t="s">
        <v>6662</v>
      </c>
      <c r="H2117" s="15" t="s">
        <v>6663</v>
      </c>
      <c r="I2117" s="16">
        <v>31.8</v>
      </c>
      <c r="J2117" s="16">
        <v>44.5</v>
      </c>
      <c r="K2117" s="15" t="s">
        <v>1364</v>
      </c>
    </row>
    <row r="2118" spans="1:11" ht="12" hidden="1" customHeight="1">
      <c r="A2118" s="15" t="s">
        <v>60</v>
      </c>
      <c r="B2118" s="15" t="s">
        <v>42</v>
      </c>
      <c r="C2118" s="15" t="s">
        <v>334</v>
      </c>
      <c r="D2118" s="15" t="s">
        <v>2691</v>
      </c>
      <c r="E2118" s="16">
        <v>1710004</v>
      </c>
      <c r="F2118" s="15" t="s">
        <v>6664</v>
      </c>
      <c r="G2118" s="15" t="s">
        <v>6665</v>
      </c>
      <c r="H2118" s="15" t="s">
        <v>6666</v>
      </c>
      <c r="I2118" s="16">
        <v>31.909444000000001</v>
      </c>
      <c r="J2118" s="16">
        <v>44.483055999999998</v>
      </c>
      <c r="K2118" s="15" t="s">
        <v>1364</v>
      </c>
    </row>
    <row r="2119" spans="1:11" ht="12" hidden="1" customHeight="1">
      <c r="A2119" s="15" t="s">
        <v>60</v>
      </c>
      <c r="B2119" s="15" t="s">
        <v>42</v>
      </c>
      <c r="C2119" s="15" t="s">
        <v>334</v>
      </c>
      <c r="D2119" s="15" t="s">
        <v>2691</v>
      </c>
      <c r="E2119" s="16">
        <v>1710010</v>
      </c>
      <c r="F2119" s="15" t="s">
        <v>6667</v>
      </c>
      <c r="G2119" s="15" t="s">
        <v>6668</v>
      </c>
      <c r="H2119" s="15" t="s">
        <v>6669</v>
      </c>
      <c r="I2119" s="16">
        <v>31.915555999999999</v>
      </c>
      <c r="J2119" s="16">
        <v>44.481110999999999</v>
      </c>
      <c r="K2119" s="15" t="s">
        <v>1364</v>
      </c>
    </row>
    <row r="2120" spans="1:11" ht="12" hidden="1" customHeight="1">
      <c r="A2120" s="15" t="s">
        <v>60</v>
      </c>
      <c r="B2120" s="15" t="s">
        <v>42</v>
      </c>
      <c r="C2120" s="15" t="s">
        <v>334</v>
      </c>
      <c r="D2120" s="15" t="s">
        <v>2691</v>
      </c>
      <c r="E2120" s="16">
        <v>1709903</v>
      </c>
      <c r="F2120" s="15" t="s">
        <v>6670</v>
      </c>
      <c r="G2120" s="15" t="s">
        <v>6671</v>
      </c>
      <c r="H2120" s="15" t="s">
        <v>3469</v>
      </c>
      <c r="I2120" s="16">
        <v>31.804167</v>
      </c>
      <c r="J2120" s="16">
        <v>44.494166999999997</v>
      </c>
      <c r="K2120" s="15" t="s">
        <v>1364</v>
      </c>
    </row>
    <row r="2121" spans="1:11" ht="12" hidden="1" customHeight="1">
      <c r="A2121" s="15" t="s">
        <v>60</v>
      </c>
      <c r="B2121" s="15" t="s">
        <v>42</v>
      </c>
      <c r="C2121" s="15" t="s">
        <v>336</v>
      </c>
      <c r="D2121" s="15" t="s">
        <v>42</v>
      </c>
      <c r="E2121" s="16">
        <v>1710526</v>
      </c>
      <c r="F2121" s="15" t="s">
        <v>6672</v>
      </c>
      <c r="G2121" s="15" t="s">
        <v>6673</v>
      </c>
      <c r="H2121" s="15" t="s">
        <v>6674</v>
      </c>
      <c r="I2121" s="16">
        <v>32.000034999999997</v>
      </c>
      <c r="J2121" s="16">
        <v>44.346539999999997</v>
      </c>
      <c r="K2121" s="15" t="s">
        <v>1364</v>
      </c>
    </row>
    <row r="2122" spans="1:11" ht="12" hidden="1" customHeight="1">
      <c r="A2122" s="15" t="s">
        <v>60</v>
      </c>
      <c r="B2122" s="15" t="s">
        <v>42</v>
      </c>
      <c r="C2122" s="15" t="s">
        <v>336</v>
      </c>
      <c r="D2122" s="15" t="s">
        <v>42</v>
      </c>
      <c r="E2122" s="16">
        <v>1710589</v>
      </c>
      <c r="F2122" s="15" t="s">
        <v>6675</v>
      </c>
      <c r="G2122" s="15" t="s">
        <v>6676</v>
      </c>
      <c r="H2122" s="15" t="s">
        <v>6677</v>
      </c>
      <c r="I2122" s="16">
        <v>32.033845999999997</v>
      </c>
      <c r="J2122" s="16">
        <v>44.358739999999997</v>
      </c>
      <c r="K2122" s="15" t="s">
        <v>1364</v>
      </c>
    </row>
    <row r="2123" spans="1:11" ht="12" hidden="1" customHeight="1">
      <c r="A2123" s="15" t="s">
        <v>60</v>
      </c>
      <c r="B2123" s="15" t="s">
        <v>42</v>
      </c>
      <c r="C2123" s="15" t="s">
        <v>336</v>
      </c>
      <c r="D2123" s="15" t="s">
        <v>42</v>
      </c>
      <c r="E2123" s="16">
        <v>1710368</v>
      </c>
      <c r="F2123" s="15" t="s">
        <v>6678</v>
      </c>
      <c r="G2123" s="15" t="s">
        <v>6679</v>
      </c>
      <c r="H2123" s="15" t="s">
        <v>6680</v>
      </c>
      <c r="I2123" s="16">
        <v>32.280278000000003</v>
      </c>
      <c r="J2123" s="16">
        <v>44.290556000000002</v>
      </c>
      <c r="K2123" s="15" t="s">
        <v>1364</v>
      </c>
    </row>
    <row r="2124" spans="1:11" ht="12" hidden="1" customHeight="1">
      <c r="A2124" s="15" t="s">
        <v>60</v>
      </c>
      <c r="B2124" s="15" t="s">
        <v>42</v>
      </c>
      <c r="C2124" s="15" t="s">
        <v>336</v>
      </c>
      <c r="D2124" s="15" t="s">
        <v>42</v>
      </c>
      <c r="E2124" s="16">
        <v>1710443</v>
      </c>
      <c r="F2124" s="15" t="s">
        <v>6681</v>
      </c>
      <c r="G2124" s="15" t="s">
        <v>6682</v>
      </c>
      <c r="H2124" s="15" t="s">
        <v>3054</v>
      </c>
      <c r="I2124" s="16">
        <v>32.033887999999997</v>
      </c>
      <c r="J2124" s="16">
        <v>44.34</v>
      </c>
      <c r="K2124" s="15" t="s">
        <v>1364</v>
      </c>
    </row>
    <row r="2125" spans="1:11" ht="12" hidden="1" customHeight="1">
      <c r="A2125" s="15" t="s">
        <v>60</v>
      </c>
      <c r="B2125" s="15" t="s">
        <v>42</v>
      </c>
      <c r="C2125" s="15" t="s">
        <v>336</v>
      </c>
      <c r="D2125" s="15" t="s">
        <v>42</v>
      </c>
      <c r="E2125" s="16">
        <v>1710592</v>
      </c>
      <c r="F2125" s="15" t="s">
        <v>1214</v>
      </c>
      <c r="G2125" s="15" t="s">
        <v>671</v>
      </c>
      <c r="H2125" s="15" t="s">
        <v>6683</v>
      </c>
      <c r="I2125" s="16">
        <v>31.995142000000001</v>
      </c>
      <c r="J2125" s="16">
        <v>44.357320999999999</v>
      </c>
      <c r="K2125" s="15" t="s">
        <v>1364</v>
      </c>
    </row>
    <row r="2126" spans="1:11" ht="12" hidden="1" customHeight="1">
      <c r="A2126" s="15" t="s">
        <v>60</v>
      </c>
      <c r="B2126" s="15" t="s">
        <v>42</v>
      </c>
      <c r="C2126" s="15" t="s">
        <v>336</v>
      </c>
      <c r="D2126" s="15" t="s">
        <v>42</v>
      </c>
      <c r="E2126" s="16">
        <v>1710541</v>
      </c>
      <c r="F2126" s="15" t="s">
        <v>6684</v>
      </c>
      <c r="G2126" s="15" t="s">
        <v>6685</v>
      </c>
      <c r="H2126" s="15" t="s">
        <v>6686</v>
      </c>
      <c r="I2126" s="16">
        <v>32.031253</v>
      </c>
      <c r="J2126" s="16">
        <v>44.351981000000002</v>
      </c>
      <c r="K2126" s="15" t="s">
        <v>1364</v>
      </c>
    </row>
    <row r="2127" spans="1:11" ht="12" hidden="1" customHeight="1">
      <c r="A2127" s="15" t="s">
        <v>60</v>
      </c>
      <c r="B2127" s="15" t="s">
        <v>42</v>
      </c>
      <c r="C2127" s="15" t="s">
        <v>336</v>
      </c>
      <c r="D2127" s="15" t="s">
        <v>42</v>
      </c>
      <c r="E2127" s="16">
        <v>1710556</v>
      </c>
      <c r="F2127" s="15" t="s">
        <v>6687</v>
      </c>
      <c r="G2127" s="15" t="s">
        <v>6688</v>
      </c>
      <c r="H2127" s="15" t="s">
        <v>6689</v>
      </c>
      <c r="I2127" s="16">
        <v>32.033845999999997</v>
      </c>
      <c r="J2127" s="16">
        <v>44.358739999999997</v>
      </c>
      <c r="K2127" s="15" t="s">
        <v>1364</v>
      </c>
    </row>
    <row r="2128" spans="1:11" ht="12" hidden="1" customHeight="1">
      <c r="A2128" s="15" t="s">
        <v>60</v>
      </c>
      <c r="B2128" s="15" t="s">
        <v>42</v>
      </c>
      <c r="C2128" s="15" t="s">
        <v>336</v>
      </c>
      <c r="D2128" s="15" t="s">
        <v>42</v>
      </c>
      <c r="E2128" s="16">
        <v>1710455</v>
      </c>
      <c r="F2128" s="15" t="s">
        <v>6690</v>
      </c>
      <c r="G2128" s="15" t="s">
        <v>6691</v>
      </c>
      <c r="H2128" s="15" t="s">
        <v>6692</v>
      </c>
      <c r="I2128" s="16">
        <v>32.033845999999997</v>
      </c>
      <c r="J2128" s="16">
        <v>44.358739999999997</v>
      </c>
      <c r="K2128" s="15" t="s">
        <v>1364</v>
      </c>
    </row>
    <row r="2129" spans="1:11" ht="12" hidden="1" customHeight="1">
      <c r="A2129" s="15" t="s">
        <v>60</v>
      </c>
      <c r="B2129" s="15" t="s">
        <v>42</v>
      </c>
      <c r="C2129" s="15" t="s">
        <v>336</v>
      </c>
      <c r="D2129" s="15" t="s">
        <v>42</v>
      </c>
      <c r="E2129" s="16">
        <v>1710558</v>
      </c>
      <c r="F2129" s="15" t="s">
        <v>6693</v>
      </c>
      <c r="G2129" s="15" t="s">
        <v>6694</v>
      </c>
      <c r="H2129" s="15" t="s">
        <v>6695</v>
      </c>
      <c r="I2129" s="16">
        <v>32.057077999999997</v>
      </c>
      <c r="J2129" s="16">
        <v>44.343131999999997</v>
      </c>
      <c r="K2129" s="15" t="s">
        <v>1364</v>
      </c>
    </row>
    <row r="2130" spans="1:11" ht="12" hidden="1" customHeight="1">
      <c r="A2130" s="15" t="s">
        <v>60</v>
      </c>
      <c r="B2130" s="15" t="s">
        <v>42</v>
      </c>
      <c r="C2130" s="15" t="s">
        <v>336</v>
      </c>
      <c r="D2130" s="15" t="s">
        <v>42</v>
      </c>
      <c r="E2130" s="16">
        <v>1710508</v>
      </c>
      <c r="F2130" s="15" t="s">
        <v>1215</v>
      </c>
      <c r="G2130" s="15" t="s">
        <v>672</v>
      </c>
      <c r="H2130" s="15" t="s">
        <v>6696</v>
      </c>
      <c r="I2130" s="16">
        <v>32.01426</v>
      </c>
      <c r="J2130" s="16">
        <v>44.241010000000003</v>
      </c>
      <c r="K2130" s="15" t="s">
        <v>1364</v>
      </c>
    </row>
    <row r="2131" spans="1:11" ht="12" hidden="1" customHeight="1">
      <c r="A2131" s="15" t="s">
        <v>60</v>
      </c>
      <c r="B2131" s="15" t="s">
        <v>42</v>
      </c>
      <c r="C2131" s="15" t="s">
        <v>336</v>
      </c>
      <c r="D2131" s="15" t="s">
        <v>42</v>
      </c>
      <c r="E2131" s="16">
        <v>1710595</v>
      </c>
      <c r="F2131" s="15" t="s">
        <v>1216</v>
      </c>
      <c r="G2131" s="15" t="s">
        <v>673</v>
      </c>
      <c r="H2131" s="15" t="s">
        <v>6697</v>
      </c>
      <c r="I2131" s="16">
        <v>32.332551000000002</v>
      </c>
      <c r="J2131" s="16">
        <v>44.298073000000002</v>
      </c>
      <c r="K2131" s="15" t="s">
        <v>1364</v>
      </c>
    </row>
    <row r="2132" spans="1:11" ht="12" hidden="1" customHeight="1">
      <c r="A2132" s="15" t="s">
        <v>60</v>
      </c>
      <c r="B2132" s="15" t="s">
        <v>42</v>
      </c>
      <c r="C2132" s="15" t="s">
        <v>336</v>
      </c>
      <c r="D2132" s="15" t="s">
        <v>42</v>
      </c>
      <c r="E2132" s="16">
        <v>1710587</v>
      </c>
      <c r="F2132" s="15" t="s">
        <v>1217</v>
      </c>
      <c r="G2132" s="15" t="s">
        <v>674</v>
      </c>
      <c r="H2132" s="15" t="s">
        <v>6698</v>
      </c>
      <c r="I2132" s="16">
        <v>32.049045999999997</v>
      </c>
      <c r="J2132" s="16">
        <v>44.316761999999997</v>
      </c>
      <c r="K2132" s="15" t="s">
        <v>1364</v>
      </c>
    </row>
    <row r="2133" spans="1:11" ht="12" hidden="1" customHeight="1">
      <c r="A2133" s="15" t="s">
        <v>60</v>
      </c>
      <c r="B2133" s="15" t="s">
        <v>42</v>
      </c>
      <c r="C2133" s="15" t="s">
        <v>336</v>
      </c>
      <c r="D2133" s="15" t="s">
        <v>42</v>
      </c>
      <c r="E2133" s="16">
        <v>1710535</v>
      </c>
      <c r="F2133" s="15" t="s">
        <v>1218</v>
      </c>
      <c r="G2133" s="15" t="s">
        <v>675</v>
      </c>
      <c r="H2133" s="15" t="s">
        <v>6699</v>
      </c>
      <c r="I2133" s="16">
        <v>31.957595000000001</v>
      </c>
      <c r="J2133" s="16">
        <v>44.396844999999999</v>
      </c>
      <c r="K2133" s="15" t="s">
        <v>1364</v>
      </c>
    </row>
    <row r="2134" spans="1:11" ht="12" hidden="1" customHeight="1">
      <c r="A2134" s="15" t="s">
        <v>60</v>
      </c>
      <c r="B2134" s="15" t="s">
        <v>42</v>
      </c>
      <c r="C2134" s="15" t="s">
        <v>336</v>
      </c>
      <c r="D2134" s="15" t="s">
        <v>42</v>
      </c>
      <c r="E2134" s="16">
        <v>1710586</v>
      </c>
      <c r="F2134" s="15" t="s">
        <v>6700</v>
      </c>
      <c r="G2134" s="15" t="s">
        <v>6701</v>
      </c>
      <c r="H2134" s="15" t="s">
        <v>6702</v>
      </c>
      <c r="I2134" s="16">
        <v>32.092205999999997</v>
      </c>
      <c r="J2134" s="16">
        <v>44.338070000000002</v>
      </c>
      <c r="K2134" s="15" t="s">
        <v>1364</v>
      </c>
    </row>
    <row r="2135" spans="1:11" ht="12" hidden="1" customHeight="1">
      <c r="A2135" s="15" t="s">
        <v>60</v>
      </c>
      <c r="B2135" s="15" t="s">
        <v>42</v>
      </c>
      <c r="C2135" s="15" t="s">
        <v>336</v>
      </c>
      <c r="D2135" s="15" t="s">
        <v>42</v>
      </c>
      <c r="E2135" s="16">
        <v>1710077</v>
      </c>
      <c r="F2135" s="15" t="s">
        <v>6703</v>
      </c>
      <c r="G2135" s="15" t="s">
        <v>6704</v>
      </c>
      <c r="H2135" s="15" t="s">
        <v>6705</v>
      </c>
      <c r="I2135" s="16">
        <v>31.989722</v>
      </c>
      <c r="J2135" s="16">
        <v>44.326943999999997</v>
      </c>
      <c r="K2135" s="15" t="s">
        <v>1364</v>
      </c>
    </row>
    <row r="2136" spans="1:11" ht="12" hidden="1" customHeight="1">
      <c r="A2136" s="15" t="s">
        <v>60</v>
      </c>
      <c r="B2136" s="15" t="s">
        <v>42</v>
      </c>
      <c r="C2136" s="15" t="s">
        <v>336</v>
      </c>
      <c r="D2136" s="15" t="s">
        <v>42</v>
      </c>
      <c r="E2136" s="16">
        <v>1710069</v>
      </c>
      <c r="F2136" s="15" t="s">
        <v>6706</v>
      </c>
      <c r="G2136" s="15" t="s">
        <v>6707</v>
      </c>
      <c r="H2136" s="15" t="s">
        <v>6708</v>
      </c>
      <c r="I2136" s="16">
        <v>31.985833</v>
      </c>
      <c r="J2136" s="16">
        <v>44.329166999999998</v>
      </c>
      <c r="K2136" s="15" t="s">
        <v>1364</v>
      </c>
    </row>
    <row r="2137" spans="1:11" ht="12" hidden="1" customHeight="1">
      <c r="A2137" s="15" t="s">
        <v>60</v>
      </c>
      <c r="B2137" s="15" t="s">
        <v>42</v>
      </c>
      <c r="C2137" s="15" t="s">
        <v>336</v>
      </c>
      <c r="D2137" s="15" t="s">
        <v>42</v>
      </c>
      <c r="E2137" s="16">
        <v>1710066</v>
      </c>
      <c r="F2137" s="15" t="s">
        <v>6709</v>
      </c>
      <c r="G2137" s="15" t="s">
        <v>6710</v>
      </c>
      <c r="H2137" s="15" t="s">
        <v>6711</v>
      </c>
      <c r="I2137" s="16">
        <v>31.984999999999999</v>
      </c>
      <c r="J2137" s="16">
        <v>44.327500000000001</v>
      </c>
      <c r="K2137" s="15" t="s">
        <v>1364</v>
      </c>
    </row>
    <row r="2138" spans="1:11" ht="12" hidden="1" customHeight="1">
      <c r="A2138" s="15" t="s">
        <v>60</v>
      </c>
      <c r="B2138" s="15" t="s">
        <v>42</v>
      </c>
      <c r="C2138" s="15" t="s">
        <v>336</v>
      </c>
      <c r="D2138" s="15" t="s">
        <v>42</v>
      </c>
      <c r="E2138" s="16">
        <v>1710165</v>
      </c>
      <c r="F2138" s="15" t="s">
        <v>6712</v>
      </c>
      <c r="G2138" s="15" t="s">
        <v>6713</v>
      </c>
      <c r="H2138" s="15" t="s">
        <v>6714</v>
      </c>
      <c r="I2138" s="16">
        <v>32.028610999999998</v>
      </c>
      <c r="J2138" s="16">
        <v>44.314166999999998</v>
      </c>
      <c r="K2138" s="15" t="s">
        <v>1364</v>
      </c>
    </row>
    <row r="2139" spans="1:11" ht="12" hidden="1" customHeight="1">
      <c r="A2139" s="15" t="s">
        <v>60</v>
      </c>
      <c r="B2139" s="15" t="s">
        <v>42</v>
      </c>
      <c r="C2139" s="15" t="s">
        <v>336</v>
      </c>
      <c r="D2139" s="15" t="s">
        <v>42</v>
      </c>
      <c r="E2139" s="16">
        <v>1710461</v>
      </c>
      <c r="F2139" s="15" t="s">
        <v>1219</v>
      </c>
      <c r="G2139" s="15" t="s">
        <v>499</v>
      </c>
      <c r="H2139" s="15" t="s">
        <v>2651</v>
      </c>
      <c r="I2139" s="16">
        <v>32.015276999999998</v>
      </c>
      <c r="J2139" s="16">
        <v>44.32</v>
      </c>
      <c r="K2139" s="15" t="s">
        <v>1364</v>
      </c>
    </row>
    <row r="2140" spans="1:11" ht="12" hidden="1" customHeight="1">
      <c r="A2140" s="15" t="s">
        <v>60</v>
      </c>
      <c r="B2140" s="15" t="s">
        <v>42</v>
      </c>
      <c r="C2140" s="15" t="s">
        <v>336</v>
      </c>
      <c r="D2140" s="15" t="s">
        <v>42</v>
      </c>
      <c r="E2140" s="16">
        <v>1710089</v>
      </c>
      <c r="F2140" s="15" t="s">
        <v>6715</v>
      </c>
      <c r="G2140" s="15" t="s">
        <v>6716</v>
      </c>
      <c r="H2140" s="15" t="s">
        <v>6717</v>
      </c>
      <c r="I2140" s="16">
        <v>31.994721999999999</v>
      </c>
      <c r="J2140" s="16">
        <v>44.346111000000001</v>
      </c>
      <c r="K2140" s="15" t="s">
        <v>1364</v>
      </c>
    </row>
    <row r="2141" spans="1:11" ht="12" hidden="1" customHeight="1">
      <c r="A2141" s="15" t="s">
        <v>60</v>
      </c>
      <c r="B2141" s="15" t="s">
        <v>42</v>
      </c>
      <c r="C2141" s="15" t="s">
        <v>336</v>
      </c>
      <c r="D2141" s="15" t="s">
        <v>42</v>
      </c>
      <c r="E2141" s="16">
        <v>1710571</v>
      </c>
      <c r="F2141" s="15" t="s">
        <v>6718</v>
      </c>
      <c r="G2141" s="15" t="s">
        <v>6719</v>
      </c>
      <c r="H2141" s="15" t="s">
        <v>6720</v>
      </c>
      <c r="I2141" s="16">
        <v>32.037900999999998</v>
      </c>
      <c r="J2141" s="16">
        <v>44.347662999999997</v>
      </c>
      <c r="K2141" s="15" t="s">
        <v>1364</v>
      </c>
    </row>
    <row r="2142" spans="1:11" ht="12" hidden="1" customHeight="1">
      <c r="A2142" s="15" t="s">
        <v>60</v>
      </c>
      <c r="B2142" s="15" t="s">
        <v>42</v>
      </c>
      <c r="C2142" s="15" t="s">
        <v>336</v>
      </c>
      <c r="D2142" s="15" t="s">
        <v>42</v>
      </c>
      <c r="E2142" s="16">
        <v>1710578</v>
      </c>
      <c r="F2142" s="15" t="s">
        <v>6721</v>
      </c>
      <c r="G2142" s="15" t="s">
        <v>6722</v>
      </c>
      <c r="H2142" s="15" t="s">
        <v>6723</v>
      </c>
      <c r="I2142" s="16">
        <v>32.042088999999997</v>
      </c>
      <c r="J2142" s="16">
        <v>44.346004999999998</v>
      </c>
      <c r="K2142" s="15" t="s">
        <v>1364</v>
      </c>
    </row>
    <row r="2143" spans="1:11" ht="12" hidden="1" customHeight="1">
      <c r="A2143" s="15" t="s">
        <v>60</v>
      </c>
      <c r="B2143" s="15" t="s">
        <v>42</v>
      </c>
      <c r="C2143" s="15" t="s">
        <v>336</v>
      </c>
      <c r="D2143" s="15" t="s">
        <v>42</v>
      </c>
      <c r="E2143" s="16">
        <v>1710568</v>
      </c>
      <c r="F2143" s="15" t="s">
        <v>6724</v>
      </c>
      <c r="G2143" s="15" t="s">
        <v>6725</v>
      </c>
      <c r="H2143" s="15" t="s">
        <v>6726</v>
      </c>
      <c r="I2143" s="16">
        <v>32.051881999999999</v>
      </c>
      <c r="J2143" s="16">
        <v>44.350594999999998</v>
      </c>
      <c r="K2143" s="15" t="s">
        <v>1364</v>
      </c>
    </row>
    <row r="2144" spans="1:11" ht="12" hidden="1" customHeight="1">
      <c r="A2144" s="15" t="s">
        <v>60</v>
      </c>
      <c r="B2144" s="15" t="s">
        <v>42</v>
      </c>
      <c r="C2144" s="15" t="s">
        <v>336</v>
      </c>
      <c r="D2144" s="15" t="s">
        <v>42</v>
      </c>
      <c r="E2144" s="16">
        <v>1710520</v>
      </c>
      <c r="F2144" s="15" t="s">
        <v>1220</v>
      </c>
      <c r="G2144" s="15" t="s">
        <v>677</v>
      </c>
      <c r="H2144" s="15" t="s">
        <v>6727</v>
      </c>
      <c r="I2144" s="16">
        <v>32.00459</v>
      </c>
      <c r="J2144" s="16">
        <v>44.191310000000001</v>
      </c>
      <c r="K2144" s="15" t="s">
        <v>1364</v>
      </c>
    </row>
    <row r="2145" spans="1:11" ht="12" hidden="1" customHeight="1">
      <c r="A2145" s="15" t="s">
        <v>60</v>
      </c>
      <c r="B2145" s="15" t="s">
        <v>42</v>
      </c>
      <c r="C2145" s="15" t="s">
        <v>336</v>
      </c>
      <c r="D2145" s="15" t="s">
        <v>42</v>
      </c>
      <c r="E2145" s="16">
        <v>1710534</v>
      </c>
      <c r="F2145" s="15" t="s">
        <v>1221</v>
      </c>
      <c r="G2145" s="15" t="s">
        <v>678</v>
      </c>
      <c r="H2145" s="15" t="s">
        <v>6728</v>
      </c>
      <c r="I2145" s="16">
        <v>32.058328000000003</v>
      </c>
      <c r="J2145" s="16">
        <v>44.329537000000002</v>
      </c>
      <c r="K2145" s="15" t="s">
        <v>1364</v>
      </c>
    </row>
    <row r="2146" spans="1:11" ht="12" hidden="1" customHeight="1">
      <c r="A2146" s="15" t="s">
        <v>60</v>
      </c>
      <c r="B2146" s="15" t="s">
        <v>42</v>
      </c>
      <c r="C2146" s="15" t="s">
        <v>336</v>
      </c>
      <c r="D2146" s="15" t="s">
        <v>42</v>
      </c>
      <c r="E2146" s="16">
        <v>1710574</v>
      </c>
      <c r="F2146" s="15" t="s">
        <v>6729</v>
      </c>
      <c r="G2146" s="15" t="s">
        <v>6730</v>
      </c>
      <c r="H2146" s="15" t="s">
        <v>6731</v>
      </c>
      <c r="I2146" s="16">
        <v>32.043140999999999</v>
      </c>
      <c r="J2146" s="16">
        <v>44.335353499999997</v>
      </c>
      <c r="K2146" s="15" t="s">
        <v>1364</v>
      </c>
    </row>
    <row r="2147" spans="1:11" ht="12" hidden="1" customHeight="1">
      <c r="A2147" s="15" t="s">
        <v>60</v>
      </c>
      <c r="B2147" s="15" t="s">
        <v>42</v>
      </c>
      <c r="C2147" s="15" t="s">
        <v>336</v>
      </c>
      <c r="D2147" s="15" t="s">
        <v>42</v>
      </c>
      <c r="E2147" s="16">
        <v>1710575</v>
      </c>
      <c r="F2147" s="15" t="s">
        <v>6732</v>
      </c>
      <c r="G2147" s="15" t="s">
        <v>6733</v>
      </c>
      <c r="H2147" s="15" t="s">
        <v>6734</v>
      </c>
      <c r="I2147" s="16">
        <v>32.045360000000002</v>
      </c>
      <c r="J2147" s="16">
        <v>44.339140999999998</v>
      </c>
      <c r="K2147" s="15" t="s">
        <v>1364</v>
      </c>
    </row>
    <row r="2148" spans="1:11" ht="12" hidden="1" customHeight="1">
      <c r="A2148" s="15" t="s">
        <v>60</v>
      </c>
      <c r="B2148" s="15" t="s">
        <v>42</v>
      </c>
      <c r="C2148" s="15" t="s">
        <v>336</v>
      </c>
      <c r="D2148" s="15" t="s">
        <v>42</v>
      </c>
      <c r="E2148" s="16">
        <v>1710564</v>
      </c>
      <c r="F2148" s="15" t="s">
        <v>6735</v>
      </c>
      <c r="G2148" s="15" t="s">
        <v>6736</v>
      </c>
      <c r="H2148" s="15" t="s">
        <v>6737</v>
      </c>
      <c r="I2148" s="16">
        <v>32.060360000000003</v>
      </c>
      <c r="J2148" s="16">
        <v>44.336244999999998</v>
      </c>
      <c r="K2148" s="15" t="s">
        <v>1364</v>
      </c>
    </row>
    <row r="2149" spans="1:11" ht="12" hidden="1" customHeight="1">
      <c r="A2149" s="15" t="s">
        <v>60</v>
      </c>
      <c r="B2149" s="15" t="s">
        <v>42</v>
      </c>
      <c r="C2149" s="15" t="s">
        <v>336</v>
      </c>
      <c r="D2149" s="15" t="s">
        <v>42</v>
      </c>
      <c r="E2149" s="16">
        <v>1710570</v>
      </c>
      <c r="F2149" s="15" t="s">
        <v>6738</v>
      </c>
      <c r="G2149" s="15" t="s">
        <v>6739</v>
      </c>
      <c r="H2149" s="15" t="s">
        <v>6740</v>
      </c>
      <c r="I2149" s="16">
        <v>32.062798999999998</v>
      </c>
      <c r="J2149" s="16">
        <v>44.343653000000003</v>
      </c>
      <c r="K2149" s="15" t="s">
        <v>1364</v>
      </c>
    </row>
    <row r="2150" spans="1:11" ht="12" hidden="1" customHeight="1">
      <c r="A2150" s="15" t="s">
        <v>60</v>
      </c>
      <c r="B2150" s="15" t="s">
        <v>42</v>
      </c>
      <c r="C2150" s="15" t="s">
        <v>336</v>
      </c>
      <c r="D2150" s="15" t="s">
        <v>42</v>
      </c>
      <c r="E2150" s="16">
        <v>1710594</v>
      </c>
      <c r="F2150" s="15" t="s">
        <v>1222</v>
      </c>
      <c r="G2150" s="15" t="s">
        <v>679</v>
      </c>
      <c r="H2150" s="15" t="s">
        <v>6741</v>
      </c>
      <c r="I2150" s="16">
        <v>32.318961000000002</v>
      </c>
      <c r="J2150" s="16">
        <v>44.275243000000003</v>
      </c>
      <c r="K2150" s="15" t="s">
        <v>1364</v>
      </c>
    </row>
    <row r="2151" spans="1:11" ht="12" hidden="1" customHeight="1">
      <c r="A2151" s="15" t="s">
        <v>60</v>
      </c>
      <c r="B2151" s="15" t="s">
        <v>42</v>
      </c>
      <c r="C2151" s="15" t="s">
        <v>336</v>
      </c>
      <c r="D2151" s="15" t="s">
        <v>42</v>
      </c>
      <c r="E2151" s="16">
        <v>1710072</v>
      </c>
      <c r="F2151" s="15" t="s">
        <v>1223</v>
      </c>
      <c r="G2151" s="15" t="s">
        <v>680</v>
      </c>
      <c r="H2151" s="15" t="s">
        <v>6742</v>
      </c>
      <c r="I2151" s="16">
        <v>31.987221999999999</v>
      </c>
      <c r="J2151" s="16">
        <v>44.361944000000001</v>
      </c>
      <c r="K2151" s="15" t="s">
        <v>1364</v>
      </c>
    </row>
    <row r="2152" spans="1:11" ht="12" hidden="1" customHeight="1">
      <c r="A2152" s="15" t="s">
        <v>60</v>
      </c>
      <c r="B2152" s="15" t="s">
        <v>42</v>
      </c>
      <c r="C2152" s="15" t="s">
        <v>336</v>
      </c>
      <c r="D2152" s="15" t="s">
        <v>42</v>
      </c>
      <c r="E2152" s="16">
        <v>1710147</v>
      </c>
      <c r="F2152" s="15" t="s">
        <v>6743</v>
      </c>
      <c r="G2152" s="15" t="s">
        <v>6744</v>
      </c>
      <c r="H2152" s="15" t="s">
        <v>6745</v>
      </c>
      <c r="I2152" s="16">
        <v>32.021388999999999</v>
      </c>
      <c r="J2152" s="16">
        <v>44.326388999999999</v>
      </c>
      <c r="K2152" s="15" t="s">
        <v>1364</v>
      </c>
    </row>
    <row r="2153" spans="1:11" ht="12" hidden="1" customHeight="1">
      <c r="A2153" s="15" t="s">
        <v>60</v>
      </c>
      <c r="B2153" s="15" t="s">
        <v>42</v>
      </c>
      <c r="C2153" s="15" t="s">
        <v>336</v>
      </c>
      <c r="D2153" s="15" t="s">
        <v>42</v>
      </c>
      <c r="E2153" s="16">
        <v>1710100</v>
      </c>
      <c r="F2153" s="15" t="s">
        <v>6746</v>
      </c>
      <c r="G2153" s="15" t="s">
        <v>6747</v>
      </c>
      <c r="H2153" s="15" t="s">
        <v>6748</v>
      </c>
      <c r="I2153" s="16">
        <v>31.999721999999998</v>
      </c>
      <c r="J2153" s="16">
        <v>44.354444000000001</v>
      </c>
      <c r="K2153" s="15" t="s">
        <v>1364</v>
      </c>
    </row>
    <row r="2154" spans="1:11" ht="12" hidden="1" customHeight="1">
      <c r="A2154" s="15" t="s">
        <v>60</v>
      </c>
      <c r="B2154" s="15" t="s">
        <v>42</v>
      </c>
      <c r="C2154" s="15" t="s">
        <v>336</v>
      </c>
      <c r="D2154" s="15" t="s">
        <v>42</v>
      </c>
      <c r="E2154" s="16">
        <v>1710222</v>
      </c>
      <c r="F2154" s="15" t="s">
        <v>1224</v>
      </c>
      <c r="G2154" s="15" t="s">
        <v>681</v>
      </c>
      <c r="H2154" s="15" t="s">
        <v>6749</v>
      </c>
      <c r="I2154" s="16">
        <v>32.048611000000001</v>
      </c>
      <c r="J2154" s="16">
        <v>44.318610999999997</v>
      </c>
      <c r="K2154" s="15" t="s">
        <v>1364</v>
      </c>
    </row>
    <row r="2155" spans="1:11" ht="12" hidden="1" customHeight="1">
      <c r="A2155" s="15" t="s">
        <v>60</v>
      </c>
      <c r="B2155" s="15" t="s">
        <v>42</v>
      </c>
      <c r="C2155" s="15" t="s">
        <v>336</v>
      </c>
      <c r="D2155" s="15" t="s">
        <v>42</v>
      </c>
      <c r="E2155" s="16">
        <v>1710188</v>
      </c>
      <c r="F2155" s="15" t="s">
        <v>6750</v>
      </c>
      <c r="G2155" s="15" t="s">
        <v>6751</v>
      </c>
      <c r="H2155" s="15" t="s">
        <v>6752</v>
      </c>
      <c r="I2155" s="16">
        <v>32.036667000000001</v>
      </c>
      <c r="J2155" s="16">
        <v>44.313889000000003</v>
      </c>
      <c r="K2155" s="15" t="s">
        <v>1364</v>
      </c>
    </row>
    <row r="2156" spans="1:11" ht="12" hidden="1" customHeight="1">
      <c r="A2156" s="15" t="s">
        <v>60</v>
      </c>
      <c r="B2156" s="15" t="s">
        <v>42</v>
      </c>
      <c r="C2156" s="15" t="s">
        <v>336</v>
      </c>
      <c r="D2156" s="15" t="s">
        <v>42</v>
      </c>
      <c r="E2156" s="16">
        <v>1710231</v>
      </c>
      <c r="F2156" s="15" t="s">
        <v>6753</v>
      </c>
      <c r="G2156" s="15" t="s">
        <v>6754</v>
      </c>
      <c r="H2156" s="15" t="s">
        <v>6755</v>
      </c>
      <c r="I2156" s="16">
        <v>32.051110999999999</v>
      </c>
      <c r="J2156" s="16">
        <v>44.313333</v>
      </c>
      <c r="K2156" s="15" t="s">
        <v>1364</v>
      </c>
    </row>
    <row r="2157" spans="1:11" ht="12" hidden="1" customHeight="1">
      <c r="A2157" s="15" t="s">
        <v>60</v>
      </c>
      <c r="B2157" s="15" t="s">
        <v>42</v>
      </c>
      <c r="C2157" s="15" t="s">
        <v>336</v>
      </c>
      <c r="D2157" s="15" t="s">
        <v>42</v>
      </c>
      <c r="E2157" s="16">
        <v>1710588</v>
      </c>
      <c r="F2157" s="15" t="s">
        <v>6756</v>
      </c>
      <c r="G2157" s="15" t="s">
        <v>6757</v>
      </c>
      <c r="H2157" s="15" t="s">
        <v>6758</v>
      </c>
      <c r="I2157" s="16">
        <v>32.037135999999997</v>
      </c>
      <c r="J2157" s="16">
        <v>44.329698999999998</v>
      </c>
      <c r="K2157" s="15" t="s">
        <v>1364</v>
      </c>
    </row>
    <row r="2158" spans="1:11" ht="12" hidden="1" customHeight="1">
      <c r="A2158" s="15" t="s">
        <v>60</v>
      </c>
      <c r="B2158" s="15" t="s">
        <v>42</v>
      </c>
      <c r="C2158" s="15" t="s">
        <v>336</v>
      </c>
      <c r="D2158" s="15" t="s">
        <v>42</v>
      </c>
      <c r="E2158" s="16">
        <v>1710183</v>
      </c>
      <c r="F2158" s="15" t="s">
        <v>6759</v>
      </c>
      <c r="G2158" s="15" t="s">
        <v>6760</v>
      </c>
      <c r="H2158" s="15" t="s">
        <v>6761</v>
      </c>
      <c r="I2158" s="16">
        <v>32.034999999999997</v>
      </c>
      <c r="J2158" s="16">
        <v>44.333333000000003</v>
      </c>
      <c r="K2158" s="15" t="s">
        <v>1364</v>
      </c>
    </row>
    <row r="2159" spans="1:11" ht="12" hidden="1" customHeight="1">
      <c r="A2159" s="15" t="s">
        <v>60</v>
      </c>
      <c r="B2159" s="15" t="s">
        <v>42</v>
      </c>
      <c r="C2159" s="15" t="s">
        <v>336</v>
      </c>
      <c r="D2159" s="15" t="s">
        <v>42</v>
      </c>
      <c r="E2159" s="16">
        <v>1710244</v>
      </c>
      <c r="F2159" s="15" t="s">
        <v>6762</v>
      </c>
      <c r="G2159" s="15" t="s">
        <v>6763</v>
      </c>
      <c r="H2159" s="15" t="s">
        <v>6764</v>
      </c>
      <c r="I2159" s="16">
        <v>32.055</v>
      </c>
      <c r="J2159" s="16">
        <v>44.327500000000001</v>
      </c>
      <c r="K2159" s="15" t="s">
        <v>1364</v>
      </c>
    </row>
    <row r="2160" spans="1:11" ht="12" hidden="1" customHeight="1">
      <c r="A2160" s="15" t="s">
        <v>60</v>
      </c>
      <c r="B2160" s="15" t="s">
        <v>42</v>
      </c>
      <c r="C2160" s="15" t="s">
        <v>336</v>
      </c>
      <c r="D2160" s="15" t="s">
        <v>42</v>
      </c>
      <c r="E2160" s="16">
        <v>1710240</v>
      </c>
      <c r="F2160" s="15" t="s">
        <v>6765</v>
      </c>
      <c r="G2160" s="15" t="s">
        <v>6766</v>
      </c>
      <c r="H2160" s="15" t="s">
        <v>6767</v>
      </c>
      <c r="I2160" s="16">
        <v>32.052500000000002</v>
      </c>
      <c r="J2160" s="16">
        <v>44.326388999999999</v>
      </c>
      <c r="K2160" s="15" t="s">
        <v>1364</v>
      </c>
    </row>
    <row r="2161" spans="1:11" ht="12" hidden="1" customHeight="1">
      <c r="A2161" s="15" t="s">
        <v>60</v>
      </c>
      <c r="B2161" s="15" t="s">
        <v>42</v>
      </c>
      <c r="C2161" s="15" t="s">
        <v>336</v>
      </c>
      <c r="D2161" s="15" t="s">
        <v>42</v>
      </c>
      <c r="E2161" s="16">
        <v>1710593</v>
      </c>
      <c r="F2161" s="15" t="s">
        <v>1225</v>
      </c>
      <c r="G2161" s="15" t="s">
        <v>682</v>
      </c>
      <c r="H2161" s="15" t="s">
        <v>6768</v>
      </c>
      <c r="I2161" s="16">
        <v>32.103433000000003</v>
      </c>
      <c r="J2161" s="16">
        <v>44.325766999999999</v>
      </c>
      <c r="K2161" s="15" t="s">
        <v>1364</v>
      </c>
    </row>
    <row r="2162" spans="1:11" ht="12" hidden="1" customHeight="1">
      <c r="A2162" s="15" t="s">
        <v>60</v>
      </c>
      <c r="B2162" s="15" t="s">
        <v>42</v>
      </c>
      <c r="C2162" s="15" t="s">
        <v>336</v>
      </c>
      <c r="D2162" s="15" t="s">
        <v>42</v>
      </c>
      <c r="E2162" s="16">
        <v>1710452</v>
      </c>
      <c r="F2162" s="15" t="s">
        <v>1226</v>
      </c>
      <c r="G2162" s="15" t="s">
        <v>683</v>
      </c>
      <c r="H2162" s="15" t="s">
        <v>6769</v>
      </c>
      <c r="I2162" s="16">
        <v>31.991944</v>
      </c>
      <c r="J2162" s="16">
        <v>44.309165999999998</v>
      </c>
      <c r="K2162" s="15" t="s">
        <v>1364</v>
      </c>
    </row>
    <row r="2163" spans="1:11" ht="12" hidden="1" customHeight="1">
      <c r="A2163" s="15" t="s">
        <v>63</v>
      </c>
      <c r="B2163" s="15" t="s">
        <v>44</v>
      </c>
      <c r="C2163" s="15" t="s">
        <v>338</v>
      </c>
      <c r="D2163" s="15" t="s">
        <v>35</v>
      </c>
      <c r="E2163" s="16">
        <v>1811158</v>
      </c>
      <c r="F2163" s="15" t="s">
        <v>6770</v>
      </c>
      <c r="G2163" s="15" t="s">
        <v>6771</v>
      </c>
      <c r="H2163" s="15" t="s">
        <v>6772</v>
      </c>
      <c r="I2163" s="16">
        <v>35.081696999999998</v>
      </c>
      <c r="J2163" s="16">
        <v>43.522956999999998</v>
      </c>
      <c r="K2163" s="15" t="s">
        <v>1364</v>
      </c>
    </row>
    <row r="2164" spans="1:11" ht="12" hidden="1" customHeight="1">
      <c r="A2164" s="15" t="s">
        <v>63</v>
      </c>
      <c r="B2164" s="15" t="s">
        <v>44</v>
      </c>
      <c r="C2164" s="15" t="s">
        <v>338</v>
      </c>
      <c r="D2164" s="15" t="s">
        <v>35</v>
      </c>
      <c r="E2164" s="16">
        <v>1811159</v>
      </c>
      <c r="F2164" s="15" t="s">
        <v>6773</v>
      </c>
      <c r="G2164" s="15" t="s">
        <v>6774</v>
      </c>
      <c r="H2164" s="15" t="s">
        <v>6775</v>
      </c>
      <c r="I2164" s="16">
        <v>35.090910999999998</v>
      </c>
      <c r="J2164" s="16">
        <v>43.519889999999997</v>
      </c>
      <c r="K2164" s="15" t="s">
        <v>1364</v>
      </c>
    </row>
    <row r="2165" spans="1:11" ht="12" hidden="1" customHeight="1">
      <c r="A2165" s="15" t="s">
        <v>63</v>
      </c>
      <c r="B2165" s="15" t="s">
        <v>44</v>
      </c>
      <c r="C2165" s="15" t="s">
        <v>340</v>
      </c>
      <c r="D2165" s="15" t="s">
        <v>32</v>
      </c>
      <c r="E2165" s="16">
        <v>1810962</v>
      </c>
      <c r="F2165" s="15" t="s">
        <v>6776</v>
      </c>
      <c r="G2165" s="15" t="s">
        <v>6777</v>
      </c>
      <c r="H2165" s="15" t="s">
        <v>6778</v>
      </c>
      <c r="I2165" s="16">
        <v>34.038702999999998</v>
      </c>
      <c r="J2165" s="16">
        <v>44.118729999999999</v>
      </c>
      <c r="K2165" s="15" t="s">
        <v>1364</v>
      </c>
    </row>
    <row r="2166" spans="1:11" ht="12" hidden="1" customHeight="1">
      <c r="A2166" s="15" t="s">
        <v>63</v>
      </c>
      <c r="B2166" s="15" t="s">
        <v>44</v>
      </c>
      <c r="C2166" s="15" t="s">
        <v>340</v>
      </c>
      <c r="D2166" s="15" t="s">
        <v>32</v>
      </c>
      <c r="E2166" s="16">
        <v>1811090</v>
      </c>
      <c r="F2166" s="15" t="s">
        <v>6779</v>
      </c>
      <c r="G2166" s="15" t="s">
        <v>6780</v>
      </c>
      <c r="H2166" s="15" t="s">
        <v>6781</v>
      </c>
      <c r="I2166" s="16">
        <v>34.065505000000002</v>
      </c>
      <c r="J2166" s="16">
        <v>43.993104000000002</v>
      </c>
      <c r="K2166" s="15" t="s">
        <v>1364</v>
      </c>
    </row>
    <row r="2167" spans="1:11" ht="12" hidden="1" customHeight="1">
      <c r="A2167" s="15" t="s">
        <v>63</v>
      </c>
      <c r="B2167" s="15" t="s">
        <v>44</v>
      </c>
      <c r="C2167" s="15" t="s">
        <v>340</v>
      </c>
      <c r="D2167" s="15" t="s">
        <v>32</v>
      </c>
      <c r="E2167" s="16">
        <v>1810971</v>
      </c>
      <c r="F2167" s="15" t="s">
        <v>6782</v>
      </c>
      <c r="G2167" s="15" t="s">
        <v>6783</v>
      </c>
      <c r="H2167" s="15" t="s">
        <v>6784</v>
      </c>
      <c r="I2167" s="16">
        <v>34.017842000000002</v>
      </c>
      <c r="J2167" s="16">
        <v>44.149777999999998</v>
      </c>
      <c r="K2167" s="15" t="s">
        <v>1364</v>
      </c>
    </row>
    <row r="2168" spans="1:11" ht="12" hidden="1" customHeight="1">
      <c r="A2168" s="15" t="s">
        <v>63</v>
      </c>
      <c r="B2168" s="15" t="s">
        <v>44</v>
      </c>
      <c r="C2168" s="15" t="s">
        <v>343</v>
      </c>
      <c r="D2168" s="15" t="s">
        <v>2880</v>
      </c>
      <c r="E2168" s="16">
        <v>1810937</v>
      </c>
      <c r="F2168" s="15" t="s">
        <v>6785</v>
      </c>
      <c r="G2168" s="15" t="s">
        <v>6786</v>
      </c>
      <c r="H2168" s="15" t="s">
        <v>6787</v>
      </c>
      <c r="I2168" s="16">
        <v>34.476126999999998</v>
      </c>
      <c r="J2168" s="16">
        <v>43.78</v>
      </c>
      <c r="K2168" s="15" t="s">
        <v>1364</v>
      </c>
    </row>
    <row r="2169" spans="1:11" ht="12" hidden="1" customHeight="1">
      <c r="A2169" s="15" t="s">
        <v>63</v>
      </c>
      <c r="B2169" s="15" t="s">
        <v>44</v>
      </c>
      <c r="C2169" s="15" t="s">
        <v>343</v>
      </c>
      <c r="D2169" s="15" t="s">
        <v>2880</v>
      </c>
      <c r="E2169" s="16">
        <v>1810774</v>
      </c>
      <c r="F2169" s="15" t="s">
        <v>6788</v>
      </c>
      <c r="G2169" s="15" t="s">
        <v>6789</v>
      </c>
      <c r="H2169" s="15" t="s">
        <v>6790</v>
      </c>
      <c r="I2169" s="16">
        <v>34.4527</v>
      </c>
      <c r="J2169" s="16">
        <v>43.800199999999997</v>
      </c>
      <c r="K2169" s="15" t="s">
        <v>1364</v>
      </c>
    </row>
    <row r="2170" spans="1:11" ht="12" hidden="1" customHeight="1">
      <c r="A2170" s="15" t="s">
        <v>63</v>
      </c>
      <c r="B2170" s="15" t="s">
        <v>44</v>
      </c>
      <c r="C2170" s="15" t="s">
        <v>343</v>
      </c>
      <c r="D2170" s="15" t="s">
        <v>2880</v>
      </c>
      <c r="E2170" s="16">
        <v>1810930</v>
      </c>
      <c r="F2170" s="15" t="s">
        <v>6791</v>
      </c>
      <c r="G2170" s="15" t="s">
        <v>6792</v>
      </c>
      <c r="H2170" s="15" t="s">
        <v>6793</v>
      </c>
      <c r="I2170" s="16">
        <v>34.445301999999998</v>
      </c>
      <c r="J2170" s="16">
        <v>43.791699999999999</v>
      </c>
      <c r="K2170" s="15" t="s">
        <v>1364</v>
      </c>
    </row>
    <row r="2171" spans="1:11" ht="12" hidden="1" customHeight="1">
      <c r="A2171" s="15" t="s">
        <v>63</v>
      </c>
      <c r="B2171" s="15" t="s">
        <v>44</v>
      </c>
      <c r="C2171" s="15" t="s">
        <v>343</v>
      </c>
      <c r="D2171" s="15" t="s">
        <v>2880</v>
      </c>
      <c r="E2171" s="16">
        <v>1810936</v>
      </c>
      <c r="F2171" s="15" t="s">
        <v>6794</v>
      </c>
      <c r="G2171" s="15" t="s">
        <v>6795</v>
      </c>
      <c r="H2171" s="15" t="s">
        <v>6796</v>
      </c>
      <c r="I2171" s="16">
        <v>34.453000000000003</v>
      </c>
      <c r="J2171" s="16">
        <v>43.799370000000003</v>
      </c>
      <c r="K2171" s="15" t="s">
        <v>1364</v>
      </c>
    </row>
    <row r="2172" spans="1:11" ht="12" hidden="1" customHeight="1">
      <c r="A2172" s="15" t="s">
        <v>63</v>
      </c>
      <c r="B2172" s="15" t="s">
        <v>44</v>
      </c>
      <c r="C2172" s="15" t="s">
        <v>346</v>
      </c>
      <c r="D2172" s="15" t="s">
        <v>6797</v>
      </c>
      <c r="E2172" s="16">
        <v>1811321</v>
      </c>
      <c r="F2172" s="15" t="s">
        <v>6798</v>
      </c>
      <c r="G2172" s="15" t="s">
        <v>3024</v>
      </c>
      <c r="H2172" s="15" t="s">
        <v>6799</v>
      </c>
      <c r="I2172" s="16">
        <v>33.848992000000003</v>
      </c>
      <c r="J2172" s="16">
        <v>44.227631000000002</v>
      </c>
      <c r="K2172" s="15" t="s">
        <v>1364</v>
      </c>
    </row>
    <row r="2173" spans="1:11" ht="12" hidden="1" customHeight="1">
      <c r="A2173" s="15" t="s">
        <v>63</v>
      </c>
      <c r="B2173" s="15" t="s">
        <v>44</v>
      </c>
      <c r="C2173" s="15" t="s">
        <v>346</v>
      </c>
      <c r="D2173" s="15" t="s">
        <v>6797</v>
      </c>
      <c r="E2173" s="16">
        <v>1811313</v>
      </c>
      <c r="F2173" s="15" t="s">
        <v>6800</v>
      </c>
      <c r="G2173" s="15" t="s">
        <v>6801</v>
      </c>
      <c r="H2173" s="15" t="s">
        <v>6802</v>
      </c>
      <c r="I2173" s="16">
        <v>33.850045999999999</v>
      </c>
      <c r="J2173" s="16">
        <v>44.233266999999998</v>
      </c>
      <c r="K2173" s="15" t="s">
        <v>1364</v>
      </c>
    </row>
    <row r="2174" spans="1:11" ht="12" hidden="1" customHeight="1">
      <c r="A2174" s="15" t="s">
        <v>63</v>
      </c>
      <c r="B2174" s="15" t="s">
        <v>44</v>
      </c>
      <c r="C2174" s="15" t="s">
        <v>346</v>
      </c>
      <c r="D2174" s="15" t="s">
        <v>6797</v>
      </c>
      <c r="E2174" s="16">
        <v>1811320</v>
      </c>
      <c r="F2174" s="15" t="s">
        <v>6803</v>
      </c>
      <c r="G2174" s="15" t="s">
        <v>2647</v>
      </c>
      <c r="H2174" s="15" t="s">
        <v>6804</v>
      </c>
      <c r="I2174" s="16">
        <v>33.848992000000003</v>
      </c>
      <c r="J2174" s="16">
        <v>44.229843000000002</v>
      </c>
      <c r="K2174" s="15" t="s">
        <v>1364</v>
      </c>
    </row>
    <row r="2175" spans="1:11" ht="12" hidden="1" customHeight="1">
      <c r="A2175" s="15" t="s">
        <v>63</v>
      </c>
      <c r="B2175" s="15" t="s">
        <v>44</v>
      </c>
      <c r="C2175" s="15" t="s">
        <v>346</v>
      </c>
      <c r="D2175" s="15" t="s">
        <v>6797</v>
      </c>
      <c r="E2175" s="16">
        <v>1811314</v>
      </c>
      <c r="F2175" s="15" t="s">
        <v>6805</v>
      </c>
      <c r="G2175" s="15" t="s">
        <v>6806</v>
      </c>
      <c r="H2175" s="15" t="s">
        <v>6807</v>
      </c>
      <c r="I2175" s="16">
        <v>33.849887000000003</v>
      </c>
      <c r="J2175" s="16">
        <v>44.233375000000002</v>
      </c>
      <c r="K2175" s="15" t="s">
        <v>1364</v>
      </c>
    </row>
    <row r="2176" spans="1:11" ht="12" hidden="1" customHeight="1">
      <c r="A2176" s="15" t="s">
        <v>63</v>
      </c>
      <c r="B2176" s="15" t="s">
        <v>44</v>
      </c>
      <c r="C2176" s="15" t="s">
        <v>348</v>
      </c>
      <c r="D2176" s="15" t="s">
        <v>33</v>
      </c>
      <c r="E2176" s="16">
        <v>1811054</v>
      </c>
      <c r="F2176" s="15" t="s">
        <v>6808</v>
      </c>
      <c r="G2176" s="15" t="s">
        <v>6809</v>
      </c>
      <c r="H2176" s="15" t="s">
        <v>6810</v>
      </c>
      <c r="I2176" s="16">
        <v>34.190978000000001</v>
      </c>
      <c r="J2176" s="16">
        <v>43.912672999999998</v>
      </c>
      <c r="K2176" s="15" t="s">
        <v>1364</v>
      </c>
    </row>
    <row r="2177" spans="1:11" ht="12" hidden="1" customHeight="1">
      <c r="A2177" s="15" t="s">
        <v>63</v>
      </c>
      <c r="B2177" s="15" t="s">
        <v>44</v>
      </c>
      <c r="C2177" s="15" t="s">
        <v>348</v>
      </c>
      <c r="D2177" s="15" t="s">
        <v>33</v>
      </c>
      <c r="E2177" s="16">
        <v>1811053</v>
      </c>
      <c r="F2177" s="15" t="s">
        <v>6811</v>
      </c>
      <c r="G2177" s="15" t="s">
        <v>6812</v>
      </c>
      <c r="H2177" s="15" t="s">
        <v>6813</v>
      </c>
      <c r="I2177" s="16">
        <v>34.184080999999999</v>
      </c>
      <c r="J2177" s="16">
        <v>43.908233000000003</v>
      </c>
      <c r="K2177" s="15" t="s">
        <v>1364</v>
      </c>
    </row>
    <row r="2178" spans="1:11" ht="12" hidden="1" customHeight="1">
      <c r="A2178" s="15" t="s">
        <v>63</v>
      </c>
      <c r="B2178" s="15" t="s">
        <v>44</v>
      </c>
      <c r="C2178" s="15" t="s">
        <v>348</v>
      </c>
      <c r="D2178" s="15" t="s">
        <v>33</v>
      </c>
      <c r="E2178" s="16">
        <v>1811063</v>
      </c>
      <c r="F2178" s="15" t="s">
        <v>6814</v>
      </c>
      <c r="G2178" s="15" t="s">
        <v>6815</v>
      </c>
      <c r="H2178" s="15" t="s">
        <v>6816</v>
      </c>
      <c r="I2178" s="16">
        <v>34.184314000000001</v>
      </c>
      <c r="J2178" s="16">
        <v>43.854762000000001</v>
      </c>
      <c r="K2178" s="15" t="s">
        <v>1364</v>
      </c>
    </row>
    <row r="2179" spans="1:11" ht="12" hidden="1" customHeight="1">
      <c r="A2179" s="15" t="s">
        <v>63</v>
      </c>
      <c r="B2179" s="15" t="s">
        <v>44</v>
      </c>
      <c r="C2179" s="15" t="s">
        <v>348</v>
      </c>
      <c r="D2179" s="15" t="s">
        <v>33</v>
      </c>
      <c r="E2179" s="16">
        <v>1810943</v>
      </c>
      <c r="F2179" s="15" t="s">
        <v>6817</v>
      </c>
      <c r="G2179" s="15" t="s">
        <v>6818</v>
      </c>
      <c r="H2179" s="15" t="s">
        <v>6819</v>
      </c>
      <c r="I2179" s="16">
        <v>34.368115000000003</v>
      </c>
      <c r="J2179" s="16">
        <v>43.660998999999997</v>
      </c>
      <c r="K2179" s="15" t="s">
        <v>1364</v>
      </c>
    </row>
    <row r="2180" spans="1:11" ht="12" hidden="1" customHeight="1">
      <c r="A2180" s="15" t="s">
        <v>63</v>
      </c>
      <c r="B2180" s="15" t="s">
        <v>44</v>
      </c>
      <c r="C2180" s="15" t="s">
        <v>348</v>
      </c>
      <c r="D2180" s="15" t="s">
        <v>33</v>
      </c>
      <c r="E2180" s="16">
        <v>1810866</v>
      </c>
      <c r="F2180" s="15" t="s">
        <v>6820</v>
      </c>
      <c r="G2180" s="15" t="s">
        <v>6821</v>
      </c>
      <c r="H2180" s="15" t="s">
        <v>6822</v>
      </c>
      <c r="I2180" s="16">
        <v>34.206789999999998</v>
      </c>
      <c r="J2180" s="16">
        <v>43.909903999999997</v>
      </c>
      <c r="K2180" s="15" t="s">
        <v>1364</v>
      </c>
    </row>
    <row r="2181" spans="1:11" ht="12" hidden="1" customHeight="1">
      <c r="A2181" s="15" t="s">
        <v>63</v>
      </c>
      <c r="B2181" s="15" t="s">
        <v>44</v>
      </c>
      <c r="C2181" s="15" t="s">
        <v>348</v>
      </c>
      <c r="D2181" s="15" t="s">
        <v>33</v>
      </c>
      <c r="E2181" s="16">
        <v>1810865</v>
      </c>
      <c r="F2181" s="15" t="s">
        <v>6823</v>
      </c>
      <c r="G2181" s="15" t="s">
        <v>6824</v>
      </c>
      <c r="H2181" s="15" t="s">
        <v>6825</v>
      </c>
      <c r="I2181" s="16">
        <v>34.193269000000001</v>
      </c>
      <c r="J2181" s="16">
        <v>43.813490000000002</v>
      </c>
      <c r="K2181" s="15" t="s">
        <v>1364</v>
      </c>
    </row>
    <row r="2182" spans="1:11" ht="12" hidden="1" customHeight="1">
      <c r="A2182" s="15" t="s">
        <v>63</v>
      </c>
      <c r="B2182" s="15" t="s">
        <v>44</v>
      </c>
      <c r="C2182" s="15" t="s">
        <v>348</v>
      </c>
      <c r="D2182" s="15" t="s">
        <v>33</v>
      </c>
      <c r="E2182" s="16">
        <v>1810834</v>
      </c>
      <c r="F2182" s="15" t="s">
        <v>6826</v>
      </c>
      <c r="G2182" s="15" t="s">
        <v>6827</v>
      </c>
      <c r="H2182" s="15" t="s">
        <v>6828</v>
      </c>
      <c r="I2182" s="16">
        <v>34.212916999999997</v>
      </c>
      <c r="J2182" s="16">
        <v>43.901173</v>
      </c>
      <c r="K2182" s="15" t="s">
        <v>1364</v>
      </c>
    </row>
    <row r="2183" spans="1:11" ht="12" hidden="1" customHeight="1">
      <c r="A2183" s="15" t="s">
        <v>63</v>
      </c>
      <c r="B2183" s="15" t="s">
        <v>44</v>
      </c>
      <c r="C2183" s="15" t="s">
        <v>348</v>
      </c>
      <c r="D2183" s="15" t="s">
        <v>33</v>
      </c>
      <c r="E2183" s="16">
        <v>1810824</v>
      </c>
      <c r="F2183" s="15" t="s">
        <v>6829</v>
      </c>
      <c r="G2183" s="15" t="s">
        <v>6830</v>
      </c>
      <c r="H2183" s="15" t="s">
        <v>6831</v>
      </c>
      <c r="I2183" s="16">
        <v>34.191727</v>
      </c>
      <c r="J2183" s="16">
        <v>43.901693999999999</v>
      </c>
      <c r="K2183" s="15" t="s">
        <v>1364</v>
      </c>
    </row>
    <row r="2184" spans="1:11" ht="12" hidden="1" customHeight="1">
      <c r="A2184" s="15" t="s">
        <v>63</v>
      </c>
      <c r="B2184" s="15" t="s">
        <v>44</v>
      </c>
      <c r="C2184" s="15" t="s">
        <v>348</v>
      </c>
      <c r="D2184" s="15" t="s">
        <v>33</v>
      </c>
      <c r="E2184" s="16">
        <v>1810840</v>
      </c>
      <c r="F2184" s="15" t="s">
        <v>6832</v>
      </c>
      <c r="G2184" s="15" t="s">
        <v>3587</v>
      </c>
      <c r="H2184" s="15" t="s">
        <v>6833</v>
      </c>
      <c r="I2184" s="16">
        <v>34.189408999999998</v>
      </c>
      <c r="J2184" s="16">
        <v>43.882717999999997</v>
      </c>
      <c r="K2184" s="15" t="s">
        <v>1364</v>
      </c>
    </row>
    <row r="2185" spans="1:11" ht="12" hidden="1" customHeight="1">
      <c r="A2185" s="15" t="s">
        <v>63</v>
      </c>
      <c r="B2185" s="15" t="s">
        <v>44</v>
      </c>
      <c r="C2185" s="15" t="s">
        <v>348</v>
      </c>
      <c r="D2185" s="15" t="s">
        <v>33</v>
      </c>
      <c r="E2185" s="16">
        <v>1811133</v>
      </c>
      <c r="F2185" s="15" t="s">
        <v>6834</v>
      </c>
      <c r="G2185" s="15" t="s">
        <v>6835</v>
      </c>
      <c r="H2185" s="15" t="s">
        <v>6836</v>
      </c>
      <c r="I2185" s="16">
        <v>34.202444</v>
      </c>
      <c r="J2185" s="16">
        <v>43.866787000000002</v>
      </c>
      <c r="K2185" s="15" t="s">
        <v>1364</v>
      </c>
    </row>
    <row r="2186" spans="1:11" ht="12" hidden="1" customHeight="1">
      <c r="A2186" s="15" t="s">
        <v>63</v>
      </c>
      <c r="B2186" s="15" t="s">
        <v>44</v>
      </c>
      <c r="C2186" s="15" t="s">
        <v>348</v>
      </c>
      <c r="D2186" s="15" t="s">
        <v>33</v>
      </c>
      <c r="E2186" s="16">
        <v>1811127</v>
      </c>
      <c r="F2186" s="15" t="s">
        <v>6837</v>
      </c>
      <c r="G2186" s="15" t="s">
        <v>6838</v>
      </c>
      <c r="H2186" s="15" t="s">
        <v>6839</v>
      </c>
      <c r="I2186" s="16">
        <v>34.193002</v>
      </c>
      <c r="J2186" s="16">
        <v>43.897897</v>
      </c>
      <c r="K2186" s="15" t="s">
        <v>1364</v>
      </c>
    </row>
    <row r="2187" spans="1:11" ht="12" hidden="1" customHeight="1">
      <c r="A2187" s="15" t="s">
        <v>63</v>
      </c>
      <c r="B2187" s="15" t="s">
        <v>44</v>
      </c>
      <c r="C2187" s="15" t="s">
        <v>348</v>
      </c>
      <c r="D2187" s="15" t="s">
        <v>33</v>
      </c>
      <c r="E2187" s="16">
        <v>1810871</v>
      </c>
      <c r="F2187" s="15" t="s">
        <v>6840</v>
      </c>
      <c r="G2187" s="15" t="s">
        <v>6841</v>
      </c>
      <c r="H2187" s="15" t="s">
        <v>6842</v>
      </c>
      <c r="I2187" s="16">
        <v>34.205227000000001</v>
      </c>
      <c r="J2187" s="16">
        <v>43.873686999999997</v>
      </c>
      <c r="K2187" s="15" t="s">
        <v>1364</v>
      </c>
    </row>
    <row r="2188" spans="1:11" ht="12" hidden="1" customHeight="1">
      <c r="A2188" s="15" t="s">
        <v>63</v>
      </c>
      <c r="B2188" s="15" t="s">
        <v>44</v>
      </c>
      <c r="C2188" s="15" t="s">
        <v>348</v>
      </c>
      <c r="D2188" s="15" t="s">
        <v>33</v>
      </c>
      <c r="E2188" s="16">
        <v>1811156</v>
      </c>
      <c r="F2188" s="15" t="s">
        <v>6843</v>
      </c>
      <c r="G2188" s="15" t="s">
        <v>6844</v>
      </c>
      <c r="H2188" s="15" t="s">
        <v>6845</v>
      </c>
      <c r="I2188" s="16">
        <v>34.200572000000001</v>
      </c>
      <c r="J2188" s="16">
        <v>43.873942</v>
      </c>
      <c r="K2188" s="15" t="s">
        <v>1364</v>
      </c>
    </row>
    <row r="2189" spans="1:11" ht="12" hidden="1" customHeight="1">
      <c r="A2189" s="15" t="s">
        <v>63</v>
      </c>
      <c r="B2189" s="15" t="s">
        <v>44</v>
      </c>
      <c r="C2189" s="15" t="s">
        <v>348</v>
      </c>
      <c r="D2189" s="15" t="s">
        <v>33</v>
      </c>
      <c r="E2189" s="16">
        <v>1811323</v>
      </c>
      <c r="F2189" s="15" t="s">
        <v>6846</v>
      </c>
      <c r="G2189" s="15" t="s">
        <v>6847</v>
      </c>
      <c r="H2189" s="15" t="s">
        <v>6848</v>
      </c>
      <c r="I2189" s="16">
        <v>34.196655999999997</v>
      </c>
      <c r="J2189" s="16">
        <v>43.885562</v>
      </c>
      <c r="K2189" s="15" t="s">
        <v>1364</v>
      </c>
    </row>
    <row r="2190" spans="1:11" ht="12" hidden="1" customHeight="1">
      <c r="A2190" s="15" t="s">
        <v>63</v>
      </c>
      <c r="B2190" s="15" t="s">
        <v>44</v>
      </c>
      <c r="C2190" s="15" t="s">
        <v>348</v>
      </c>
      <c r="D2190" s="15" t="s">
        <v>33</v>
      </c>
      <c r="E2190" s="16">
        <v>1811126</v>
      </c>
      <c r="F2190" s="15" t="s">
        <v>6849</v>
      </c>
      <c r="G2190" s="15" t="s">
        <v>6850</v>
      </c>
      <c r="H2190" s="15" t="s">
        <v>6851</v>
      </c>
      <c r="I2190" s="16">
        <v>34.199078</v>
      </c>
      <c r="J2190" s="16">
        <v>43.916680999999997</v>
      </c>
      <c r="K2190" s="15" t="s">
        <v>1364</v>
      </c>
    </row>
    <row r="2191" spans="1:11" ht="12" hidden="1" customHeight="1">
      <c r="A2191" s="15" t="s">
        <v>63</v>
      </c>
      <c r="B2191" s="15" t="s">
        <v>44</v>
      </c>
      <c r="C2191" s="15" t="s">
        <v>348</v>
      </c>
      <c r="D2191" s="15" t="s">
        <v>33</v>
      </c>
      <c r="E2191" s="16">
        <v>1811147</v>
      </c>
      <c r="F2191" s="15" t="s">
        <v>6852</v>
      </c>
      <c r="G2191" s="15" t="s">
        <v>6853</v>
      </c>
      <c r="H2191" s="15" t="s">
        <v>6854</v>
      </c>
      <c r="I2191" s="16">
        <v>34.189200999999997</v>
      </c>
      <c r="J2191" s="16">
        <v>43.891429000000002</v>
      </c>
      <c r="K2191" s="15" t="s">
        <v>1364</v>
      </c>
    </row>
    <row r="2192" spans="1:11" ht="12" hidden="1" customHeight="1">
      <c r="A2192" s="15" t="s">
        <v>63</v>
      </c>
      <c r="B2192" s="15" t="s">
        <v>44</v>
      </c>
      <c r="C2192" s="15" t="s">
        <v>348</v>
      </c>
      <c r="D2192" s="15" t="s">
        <v>33</v>
      </c>
      <c r="E2192" s="16">
        <v>1811065</v>
      </c>
      <c r="F2192" s="15" t="s">
        <v>6855</v>
      </c>
      <c r="G2192" s="15" t="s">
        <v>6856</v>
      </c>
      <c r="H2192" s="15" t="s">
        <v>6857</v>
      </c>
      <c r="I2192" s="16">
        <v>34.187769000000003</v>
      </c>
      <c r="J2192" s="16">
        <v>43.903055000000002</v>
      </c>
      <c r="K2192" s="15" t="s">
        <v>1364</v>
      </c>
    </row>
    <row r="2193" spans="1:11" ht="12" hidden="1" customHeight="1">
      <c r="A2193" s="15" t="s">
        <v>63</v>
      </c>
      <c r="B2193" s="15" t="s">
        <v>44</v>
      </c>
      <c r="C2193" s="15" t="s">
        <v>348</v>
      </c>
      <c r="D2193" s="15" t="s">
        <v>33</v>
      </c>
      <c r="E2193" s="16">
        <v>1811058</v>
      </c>
      <c r="F2193" s="15" t="s">
        <v>6858</v>
      </c>
      <c r="G2193" s="15" t="s">
        <v>6859</v>
      </c>
      <c r="H2193" s="15" t="s">
        <v>6860</v>
      </c>
      <c r="I2193" s="16">
        <v>34.183084999999998</v>
      </c>
      <c r="J2193" s="16">
        <v>43.854944000000003</v>
      </c>
      <c r="K2193" s="15" t="s">
        <v>1364</v>
      </c>
    </row>
    <row r="2194" spans="1:11" ht="12" hidden="1" customHeight="1">
      <c r="A2194" s="15" t="s">
        <v>63</v>
      </c>
      <c r="B2194" s="15" t="s">
        <v>44</v>
      </c>
      <c r="C2194" s="15" t="s">
        <v>348</v>
      </c>
      <c r="D2194" s="15" t="s">
        <v>33</v>
      </c>
      <c r="E2194" s="16">
        <v>1810701</v>
      </c>
      <c r="F2194" s="15" t="s">
        <v>6861</v>
      </c>
      <c r="G2194" s="15" t="s">
        <v>6862</v>
      </c>
      <c r="H2194" s="15" t="s">
        <v>6863</v>
      </c>
      <c r="I2194" s="16">
        <v>34.199480000000001</v>
      </c>
      <c r="J2194" s="16">
        <v>43.907687000000003</v>
      </c>
      <c r="K2194" s="15" t="s">
        <v>1364</v>
      </c>
    </row>
    <row r="2195" spans="1:11" ht="12" hidden="1" customHeight="1">
      <c r="A2195" s="15" t="s">
        <v>63</v>
      </c>
      <c r="B2195" s="15" t="s">
        <v>44</v>
      </c>
      <c r="C2195" s="15" t="s">
        <v>348</v>
      </c>
      <c r="D2195" s="15" t="s">
        <v>33</v>
      </c>
      <c r="E2195" s="16">
        <v>1811287</v>
      </c>
      <c r="F2195" s="15" t="s">
        <v>6864</v>
      </c>
      <c r="G2195" s="15" t="s">
        <v>6865</v>
      </c>
      <c r="H2195" s="15" t="s">
        <v>6866</v>
      </c>
      <c r="I2195" s="16">
        <v>34.193002</v>
      </c>
      <c r="J2195" s="16">
        <v>43.897897</v>
      </c>
      <c r="K2195" s="15" t="s">
        <v>1364</v>
      </c>
    </row>
    <row r="2196" spans="1:11" ht="12" hidden="1" customHeight="1">
      <c r="A2196" s="15" t="s">
        <v>63</v>
      </c>
      <c r="B2196" s="15" t="s">
        <v>44</v>
      </c>
      <c r="C2196" s="15" t="s">
        <v>348</v>
      </c>
      <c r="D2196" s="15" t="s">
        <v>33</v>
      </c>
      <c r="E2196" s="16">
        <v>1811305</v>
      </c>
      <c r="F2196" s="15" t="s">
        <v>6867</v>
      </c>
      <c r="G2196" s="15" t="s">
        <v>6868</v>
      </c>
      <c r="H2196" s="15" t="s">
        <v>6869</v>
      </c>
      <c r="I2196" s="16">
        <v>34.185654999999997</v>
      </c>
      <c r="J2196" s="16">
        <v>43.872335</v>
      </c>
      <c r="K2196" s="15" t="s">
        <v>1364</v>
      </c>
    </row>
    <row r="2197" spans="1:11" ht="12" hidden="1" customHeight="1">
      <c r="A2197" s="15" t="s">
        <v>63</v>
      </c>
      <c r="B2197" s="15" t="s">
        <v>44</v>
      </c>
      <c r="C2197" s="15" t="s">
        <v>348</v>
      </c>
      <c r="D2197" s="15" t="s">
        <v>33</v>
      </c>
      <c r="E2197" s="16">
        <v>1811055</v>
      </c>
      <c r="F2197" s="15" t="s">
        <v>6870</v>
      </c>
      <c r="G2197" s="15" t="s">
        <v>6871</v>
      </c>
      <c r="H2197" s="15" t="s">
        <v>6872</v>
      </c>
      <c r="I2197" s="16">
        <v>34.212916999999997</v>
      </c>
      <c r="J2197" s="16">
        <v>43.901173</v>
      </c>
      <c r="K2197" s="15" t="s">
        <v>1364</v>
      </c>
    </row>
    <row r="2198" spans="1:11" ht="12" hidden="1" customHeight="1">
      <c r="A2198" s="15" t="s">
        <v>63</v>
      </c>
      <c r="B2198" s="15" t="s">
        <v>44</v>
      </c>
      <c r="C2198" s="15" t="s">
        <v>351</v>
      </c>
      <c r="D2198" s="15" t="s">
        <v>2887</v>
      </c>
      <c r="E2198" s="16">
        <v>1811013</v>
      </c>
      <c r="F2198" s="15" t="s">
        <v>6873</v>
      </c>
      <c r="G2198" s="15" t="s">
        <v>6874</v>
      </c>
      <c r="H2198" s="15" t="s">
        <v>6875</v>
      </c>
      <c r="I2198" s="16">
        <v>35.406489999999998</v>
      </c>
      <c r="J2198" s="16">
        <v>43.117044999999997</v>
      </c>
      <c r="K2198" s="15" t="s">
        <v>1364</v>
      </c>
    </row>
    <row r="2199" spans="1:11" ht="12" hidden="1" customHeight="1">
      <c r="A2199" s="15" t="s">
        <v>63</v>
      </c>
      <c r="B2199" s="15" t="s">
        <v>44</v>
      </c>
      <c r="C2199" s="15" t="s">
        <v>351</v>
      </c>
      <c r="D2199" s="15" t="s">
        <v>2887</v>
      </c>
      <c r="E2199" s="16">
        <v>1810974</v>
      </c>
      <c r="F2199" s="15" t="s">
        <v>1227</v>
      </c>
      <c r="G2199" s="15" t="s">
        <v>718</v>
      </c>
      <c r="H2199" s="15" t="s">
        <v>6876</v>
      </c>
      <c r="I2199" s="16">
        <v>35.299100000000003</v>
      </c>
      <c r="J2199" s="16">
        <v>43.209899999999998</v>
      </c>
      <c r="K2199" s="15" t="s">
        <v>1364</v>
      </c>
    </row>
    <row r="2200" spans="1:11" ht="12" hidden="1" customHeight="1">
      <c r="A2200" s="15" t="s">
        <v>63</v>
      </c>
      <c r="B2200" s="15" t="s">
        <v>44</v>
      </c>
      <c r="C2200" s="15" t="s">
        <v>351</v>
      </c>
      <c r="D2200" s="15" t="s">
        <v>2887</v>
      </c>
      <c r="E2200" s="16">
        <v>1811227</v>
      </c>
      <c r="F2200" s="15" t="s">
        <v>1228</v>
      </c>
      <c r="G2200" s="15" t="s">
        <v>719</v>
      </c>
      <c r="H2200" s="15" t="s">
        <v>6877</v>
      </c>
      <c r="I2200" s="16">
        <v>35.440358000000003</v>
      </c>
      <c r="J2200" s="16">
        <v>43.219168000000003</v>
      </c>
      <c r="K2200" s="15" t="s">
        <v>1364</v>
      </c>
    </row>
    <row r="2201" spans="1:11" ht="12" hidden="1" customHeight="1">
      <c r="A2201" s="15" t="s">
        <v>63</v>
      </c>
      <c r="B2201" s="15" t="s">
        <v>44</v>
      </c>
      <c r="C2201" s="15" t="s">
        <v>351</v>
      </c>
      <c r="D2201" s="15" t="s">
        <v>2887</v>
      </c>
      <c r="E2201" s="16">
        <v>1811274</v>
      </c>
      <c r="F2201" s="15" t="s">
        <v>6878</v>
      </c>
      <c r="G2201" s="15" t="s">
        <v>6879</v>
      </c>
      <c r="H2201" s="15" t="s">
        <v>6880</v>
      </c>
      <c r="I2201" s="16">
        <v>35.298063999999997</v>
      </c>
      <c r="J2201" s="16">
        <v>43.217956999999998</v>
      </c>
      <c r="K2201" s="15" t="s">
        <v>1364</v>
      </c>
    </row>
    <row r="2202" spans="1:11" ht="12" hidden="1" customHeight="1">
      <c r="A2202" s="15" t="s">
        <v>63</v>
      </c>
      <c r="B2202" s="15" t="s">
        <v>44</v>
      </c>
      <c r="C2202" s="15" t="s">
        <v>351</v>
      </c>
      <c r="D2202" s="15" t="s">
        <v>2887</v>
      </c>
      <c r="E2202" s="16">
        <v>1811272</v>
      </c>
      <c r="F2202" s="15" t="s">
        <v>6881</v>
      </c>
      <c r="G2202" s="15" t="s">
        <v>6882</v>
      </c>
      <c r="H2202" s="15" t="s">
        <v>6883</v>
      </c>
      <c r="I2202" s="16">
        <v>35.315266000000001</v>
      </c>
      <c r="J2202" s="16">
        <v>43.198076999999998</v>
      </c>
      <c r="K2202" s="15" t="s">
        <v>1364</v>
      </c>
    </row>
    <row r="2203" spans="1:11" ht="12" hidden="1" customHeight="1">
      <c r="A2203" s="15" t="s">
        <v>63</v>
      </c>
      <c r="B2203" s="15" t="s">
        <v>44</v>
      </c>
      <c r="C2203" s="15" t="s">
        <v>351</v>
      </c>
      <c r="D2203" s="15" t="s">
        <v>2887</v>
      </c>
      <c r="E2203" s="16">
        <v>1811017</v>
      </c>
      <c r="F2203" s="15" t="s">
        <v>1229</v>
      </c>
      <c r="G2203" s="15" t="s">
        <v>720</v>
      </c>
      <c r="H2203" s="15" t="s">
        <v>6884</v>
      </c>
      <c r="I2203" s="16">
        <v>35.493077</v>
      </c>
      <c r="J2203" s="16">
        <v>43.235813</v>
      </c>
      <c r="K2203" s="15" t="s">
        <v>1364</v>
      </c>
    </row>
    <row r="2204" spans="1:11" ht="12" hidden="1" customHeight="1">
      <c r="A2204" s="15" t="s">
        <v>63</v>
      </c>
      <c r="B2204" s="15" t="s">
        <v>44</v>
      </c>
      <c r="C2204" s="15" t="s">
        <v>351</v>
      </c>
      <c r="D2204" s="15" t="s">
        <v>2887</v>
      </c>
      <c r="E2204" s="16">
        <v>1809050</v>
      </c>
      <c r="F2204" s="15" t="s">
        <v>6885</v>
      </c>
      <c r="G2204" s="15" t="s">
        <v>6886</v>
      </c>
      <c r="H2204" s="15" t="s">
        <v>6887</v>
      </c>
      <c r="I2204" s="16">
        <v>35.610805999999997</v>
      </c>
      <c r="J2204" s="16">
        <v>43.245241999999998</v>
      </c>
      <c r="K2204" s="15" t="s">
        <v>1364</v>
      </c>
    </row>
    <row r="2205" spans="1:11" ht="12" hidden="1" customHeight="1">
      <c r="A2205" s="15" t="s">
        <v>63</v>
      </c>
      <c r="B2205" s="15" t="s">
        <v>44</v>
      </c>
      <c r="C2205" s="15" t="s">
        <v>351</v>
      </c>
      <c r="D2205" s="15" t="s">
        <v>2887</v>
      </c>
      <c r="E2205" s="16">
        <v>1811014</v>
      </c>
      <c r="F2205" s="15" t="s">
        <v>1230</v>
      </c>
      <c r="G2205" s="15" t="s">
        <v>721</v>
      </c>
      <c r="H2205" s="15" t="s">
        <v>6888</v>
      </c>
      <c r="I2205" s="16">
        <v>35.432518000000002</v>
      </c>
      <c r="J2205" s="16">
        <v>43.228496999999997</v>
      </c>
      <c r="K2205" s="15" t="s">
        <v>1364</v>
      </c>
    </row>
    <row r="2206" spans="1:11" ht="12" hidden="1" customHeight="1">
      <c r="A2206" s="15" t="s">
        <v>63</v>
      </c>
      <c r="B2206" s="15" t="s">
        <v>44</v>
      </c>
      <c r="C2206" s="15" t="s">
        <v>351</v>
      </c>
      <c r="D2206" s="15" t="s">
        <v>2887</v>
      </c>
      <c r="E2206" s="16">
        <v>1811271</v>
      </c>
      <c r="F2206" s="15" t="s">
        <v>6889</v>
      </c>
      <c r="G2206" s="15" t="s">
        <v>6890</v>
      </c>
      <c r="H2206" s="15" t="s">
        <v>6891</v>
      </c>
      <c r="I2206" s="16">
        <v>35.289743000000001</v>
      </c>
      <c r="J2206" s="16">
        <v>43.200397000000002</v>
      </c>
      <c r="K2206" s="15" t="s">
        <v>1364</v>
      </c>
    </row>
    <row r="2207" spans="1:11" ht="12" hidden="1" customHeight="1">
      <c r="A2207" s="15" t="s">
        <v>63</v>
      </c>
      <c r="B2207" s="15" t="s">
        <v>44</v>
      </c>
      <c r="C2207" s="15" t="s">
        <v>351</v>
      </c>
      <c r="D2207" s="15" t="s">
        <v>2887</v>
      </c>
      <c r="E2207" s="16">
        <v>1811101</v>
      </c>
      <c r="F2207" s="15" t="s">
        <v>6892</v>
      </c>
      <c r="G2207" s="15" t="s">
        <v>6893</v>
      </c>
      <c r="H2207" s="15" t="s">
        <v>6894</v>
      </c>
      <c r="I2207" s="16">
        <v>35.333531999999998</v>
      </c>
      <c r="J2207" s="16">
        <v>43.184812000000001</v>
      </c>
      <c r="K2207" s="15" t="s">
        <v>1364</v>
      </c>
    </row>
    <row r="2208" spans="1:11" ht="12" hidden="1" customHeight="1">
      <c r="A2208" s="15" t="s">
        <v>63</v>
      </c>
      <c r="B2208" s="15" t="s">
        <v>44</v>
      </c>
      <c r="C2208" s="15" t="s">
        <v>351</v>
      </c>
      <c r="D2208" s="15" t="s">
        <v>2887</v>
      </c>
      <c r="E2208" s="16">
        <v>1811102</v>
      </c>
      <c r="F2208" s="15" t="s">
        <v>6895</v>
      </c>
      <c r="G2208" s="15" t="s">
        <v>6896</v>
      </c>
      <c r="H2208" s="15" t="s">
        <v>6897</v>
      </c>
      <c r="I2208" s="16">
        <v>35.331620999999998</v>
      </c>
      <c r="J2208" s="16">
        <v>43.186301</v>
      </c>
      <c r="K2208" s="15" t="s">
        <v>1364</v>
      </c>
    </row>
    <row r="2209" spans="1:11" ht="12" hidden="1" customHeight="1">
      <c r="A2209" s="15" t="s">
        <v>63</v>
      </c>
      <c r="B2209" s="15" t="s">
        <v>44</v>
      </c>
      <c r="C2209" s="15" t="s">
        <v>351</v>
      </c>
      <c r="D2209" s="15" t="s">
        <v>2887</v>
      </c>
      <c r="E2209" s="16">
        <v>1809700</v>
      </c>
      <c r="F2209" s="15" t="s">
        <v>1231</v>
      </c>
      <c r="G2209" s="15" t="s">
        <v>722</v>
      </c>
      <c r="H2209" s="15" t="s">
        <v>6898</v>
      </c>
      <c r="I2209" s="16">
        <v>35.538307000000003</v>
      </c>
      <c r="J2209" s="16">
        <v>43.224873000000002</v>
      </c>
      <c r="K2209" s="15" t="s">
        <v>1364</v>
      </c>
    </row>
    <row r="2210" spans="1:11" ht="12" hidden="1" customHeight="1">
      <c r="A2210" s="15" t="s">
        <v>63</v>
      </c>
      <c r="B2210" s="15" t="s">
        <v>44</v>
      </c>
      <c r="C2210" s="15" t="s">
        <v>351</v>
      </c>
      <c r="D2210" s="15" t="s">
        <v>2887</v>
      </c>
      <c r="E2210" s="16">
        <v>1811091</v>
      </c>
      <c r="F2210" s="15" t="s">
        <v>6899</v>
      </c>
      <c r="G2210" s="15" t="s">
        <v>6900</v>
      </c>
      <c r="H2210" s="15" t="s">
        <v>6901</v>
      </c>
      <c r="I2210" s="16">
        <v>35.328260999999998</v>
      </c>
      <c r="J2210" s="16">
        <v>43.183711000000002</v>
      </c>
      <c r="K2210" s="15" t="s">
        <v>1364</v>
      </c>
    </row>
    <row r="2211" spans="1:11" ht="12" hidden="1" customHeight="1">
      <c r="A2211" s="15" t="s">
        <v>63</v>
      </c>
      <c r="B2211" s="15" t="s">
        <v>44</v>
      </c>
      <c r="C2211" s="15" t="s">
        <v>351</v>
      </c>
      <c r="D2211" s="15" t="s">
        <v>2887</v>
      </c>
      <c r="E2211" s="16">
        <v>1811016</v>
      </c>
      <c r="F2211" s="15" t="s">
        <v>1232</v>
      </c>
      <c r="G2211" s="15" t="s">
        <v>1066</v>
      </c>
      <c r="H2211" s="15" t="s">
        <v>6902</v>
      </c>
      <c r="I2211" s="16">
        <v>35.530934000000002</v>
      </c>
      <c r="J2211" s="16">
        <v>43.226177999999997</v>
      </c>
      <c r="K2211" s="15" t="s">
        <v>1364</v>
      </c>
    </row>
    <row r="2212" spans="1:11" ht="12" hidden="1" customHeight="1">
      <c r="A2212" s="15" t="s">
        <v>63</v>
      </c>
      <c r="B2212" s="15" t="s">
        <v>44</v>
      </c>
      <c r="C2212" s="15" t="s">
        <v>351</v>
      </c>
      <c r="D2212" s="15" t="s">
        <v>2887</v>
      </c>
      <c r="E2212" s="16">
        <v>1811324</v>
      </c>
      <c r="F2212" s="15" t="s">
        <v>1233</v>
      </c>
      <c r="G2212" s="15" t="s">
        <v>723</v>
      </c>
      <c r="H2212" s="15" t="s">
        <v>6903</v>
      </c>
      <c r="I2212" s="16">
        <v>35.518799999999999</v>
      </c>
      <c r="J2212" s="16">
        <v>43.2271</v>
      </c>
      <c r="K2212" s="15" t="s">
        <v>1364</v>
      </c>
    </row>
    <row r="2213" spans="1:11" ht="12" hidden="1" customHeight="1">
      <c r="A2213" s="15" t="s">
        <v>63</v>
      </c>
      <c r="B2213" s="15" t="s">
        <v>44</v>
      </c>
      <c r="C2213" s="15" t="s">
        <v>351</v>
      </c>
      <c r="D2213" s="15" t="s">
        <v>2887</v>
      </c>
      <c r="E2213" s="16">
        <v>1809708</v>
      </c>
      <c r="F2213" s="15" t="s">
        <v>6904</v>
      </c>
      <c r="G2213" s="15" t="s">
        <v>6905</v>
      </c>
      <c r="H2213" s="15" t="s">
        <v>6906</v>
      </c>
      <c r="I2213" s="16">
        <v>35.590428000000003</v>
      </c>
      <c r="J2213" s="16">
        <v>43.239811000000003</v>
      </c>
      <c r="K2213" s="15" t="s">
        <v>1364</v>
      </c>
    </row>
    <row r="2214" spans="1:11" ht="12" hidden="1" customHeight="1">
      <c r="A2214" s="15" t="s">
        <v>63</v>
      </c>
      <c r="B2214" s="15" t="s">
        <v>44</v>
      </c>
      <c r="C2214" s="15" t="s">
        <v>351</v>
      </c>
      <c r="D2214" s="15" t="s">
        <v>2887</v>
      </c>
      <c r="E2214" s="16">
        <v>1811270</v>
      </c>
      <c r="F2214" s="15" t="s">
        <v>6907</v>
      </c>
      <c r="G2214" s="15" t="s">
        <v>6908</v>
      </c>
      <c r="H2214" s="15" t="s">
        <v>6909</v>
      </c>
      <c r="I2214" s="16">
        <v>35.301853999999999</v>
      </c>
      <c r="J2214" s="16">
        <v>43.176848999999997</v>
      </c>
      <c r="K2214" s="15" t="s">
        <v>1364</v>
      </c>
    </row>
    <row r="2215" spans="1:11" ht="12" hidden="1" customHeight="1">
      <c r="A2215" s="15" t="s">
        <v>63</v>
      </c>
      <c r="B2215" s="15" t="s">
        <v>44</v>
      </c>
      <c r="C2215" s="15" t="s">
        <v>351</v>
      </c>
      <c r="D2215" s="15" t="s">
        <v>2887</v>
      </c>
      <c r="E2215" s="16">
        <v>1811275</v>
      </c>
      <c r="F2215" s="15" t="s">
        <v>6910</v>
      </c>
      <c r="G2215" s="15" t="s">
        <v>6911</v>
      </c>
      <c r="H2215" s="15" t="s">
        <v>6912</v>
      </c>
      <c r="I2215" s="16">
        <v>35.312593</v>
      </c>
      <c r="J2215" s="16">
        <v>43.167524</v>
      </c>
      <c r="K2215" s="15" t="s">
        <v>1364</v>
      </c>
    </row>
    <row r="2216" spans="1:11" ht="12" hidden="1" customHeight="1">
      <c r="A2216" s="15" t="s">
        <v>63</v>
      </c>
      <c r="B2216" s="15" t="s">
        <v>44</v>
      </c>
      <c r="C2216" s="15" t="s">
        <v>351</v>
      </c>
      <c r="D2216" s="15" t="s">
        <v>2887</v>
      </c>
      <c r="E2216" s="16">
        <v>1811283</v>
      </c>
      <c r="F2216" s="15" t="s">
        <v>6913</v>
      </c>
      <c r="G2216" s="15" t="s">
        <v>6914</v>
      </c>
      <c r="H2216" s="15" t="s">
        <v>6915</v>
      </c>
      <c r="I2216" s="16">
        <v>35.274766999999997</v>
      </c>
      <c r="J2216" s="16">
        <v>43.185459999999999</v>
      </c>
      <c r="K2216" s="15" t="s">
        <v>1364</v>
      </c>
    </row>
    <row r="2217" spans="1:11" ht="12" hidden="1" customHeight="1">
      <c r="A2217" s="15" t="s">
        <v>63</v>
      </c>
      <c r="B2217" s="15" t="s">
        <v>44</v>
      </c>
      <c r="C2217" s="15" t="s">
        <v>351</v>
      </c>
      <c r="D2217" s="15" t="s">
        <v>2887</v>
      </c>
      <c r="E2217" s="16">
        <v>1811082</v>
      </c>
      <c r="F2217" s="15" t="s">
        <v>6916</v>
      </c>
      <c r="G2217" s="15" t="s">
        <v>6917</v>
      </c>
      <c r="H2217" s="15" t="s">
        <v>6918</v>
      </c>
      <c r="I2217" s="16">
        <v>35.319695000000003</v>
      </c>
      <c r="J2217" s="16">
        <v>43.187992999999999</v>
      </c>
      <c r="K2217" s="15" t="s">
        <v>1364</v>
      </c>
    </row>
    <row r="2218" spans="1:11" ht="12" hidden="1" customHeight="1">
      <c r="A2218" s="15" t="s">
        <v>63</v>
      </c>
      <c r="B2218" s="15" t="s">
        <v>44</v>
      </c>
      <c r="C2218" s="15" t="s">
        <v>351</v>
      </c>
      <c r="D2218" s="15" t="s">
        <v>2887</v>
      </c>
      <c r="E2218" s="16">
        <v>1811103</v>
      </c>
      <c r="F2218" s="15" t="s">
        <v>6919</v>
      </c>
      <c r="G2218" s="15" t="s">
        <v>6920</v>
      </c>
      <c r="H2218" s="15" t="s">
        <v>6921</v>
      </c>
      <c r="I2218" s="16">
        <v>35.329844000000001</v>
      </c>
      <c r="J2218" s="16">
        <v>43.180691000000003</v>
      </c>
      <c r="K2218" s="15" t="s">
        <v>1364</v>
      </c>
    </row>
    <row r="2219" spans="1:11" ht="12" hidden="1" customHeight="1">
      <c r="A2219" s="15" t="s">
        <v>63</v>
      </c>
      <c r="B2219" s="15" t="s">
        <v>44</v>
      </c>
      <c r="C2219" s="15" t="s">
        <v>351</v>
      </c>
      <c r="D2219" s="15" t="s">
        <v>2887</v>
      </c>
      <c r="E2219" s="16">
        <v>1811010</v>
      </c>
      <c r="F2219" s="15" t="s">
        <v>6922</v>
      </c>
      <c r="G2219" s="15" t="s">
        <v>6923</v>
      </c>
      <c r="H2219" s="15" t="s">
        <v>6924</v>
      </c>
      <c r="I2219" s="16">
        <v>35.468224999999997</v>
      </c>
      <c r="J2219" s="16">
        <v>43.244653</v>
      </c>
      <c r="K2219" s="15" t="s">
        <v>1364</v>
      </c>
    </row>
    <row r="2220" spans="1:11" ht="12" hidden="1" customHeight="1">
      <c r="A2220" s="15" t="s">
        <v>63</v>
      </c>
      <c r="B2220" s="15" t="s">
        <v>44</v>
      </c>
      <c r="C2220" s="15" t="s">
        <v>351</v>
      </c>
      <c r="D2220" s="15" t="s">
        <v>2887</v>
      </c>
      <c r="E2220" s="16">
        <v>1811128</v>
      </c>
      <c r="F2220" s="15" t="s">
        <v>6925</v>
      </c>
      <c r="G2220" s="15" t="s">
        <v>6926</v>
      </c>
      <c r="H2220" s="15" t="s">
        <v>6927</v>
      </c>
      <c r="I2220" s="16">
        <v>35.331657999999997</v>
      </c>
      <c r="J2220" s="16">
        <v>43.178167000000002</v>
      </c>
      <c r="K2220" s="15" t="s">
        <v>1364</v>
      </c>
    </row>
    <row r="2221" spans="1:11" ht="12" hidden="1" customHeight="1">
      <c r="A2221" s="15" t="s">
        <v>63</v>
      </c>
      <c r="B2221" s="15" t="s">
        <v>44</v>
      </c>
      <c r="C2221" s="15" t="s">
        <v>351</v>
      </c>
      <c r="D2221" s="15" t="s">
        <v>2887</v>
      </c>
      <c r="E2221" s="16">
        <v>1811110</v>
      </c>
      <c r="F2221" s="15" t="s">
        <v>6928</v>
      </c>
      <c r="G2221" s="15" t="s">
        <v>6929</v>
      </c>
      <c r="H2221" s="15" t="s">
        <v>6930</v>
      </c>
      <c r="I2221" s="16">
        <v>35.385373999999999</v>
      </c>
      <c r="J2221" s="16">
        <v>43.090839000000003</v>
      </c>
      <c r="K2221" s="15" t="s">
        <v>1364</v>
      </c>
    </row>
    <row r="2222" spans="1:11" ht="12" hidden="1" customHeight="1">
      <c r="A2222" s="15" t="s">
        <v>63</v>
      </c>
      <c r="B2222" s="15" t="s">
        <v>44</v>
      </c>
      <c r="C2222" s="15" t="s">
        <v>351</v>
      </c>
      <c r="D2222" s="15" t="s">
        <v>2887</v>
      </c>
      <c r="E2222" s="16">
        <v>1811018</v>
      </c>
      <c r="F2222" s="15" t="s">
        <v>6931</v>
      </c>
      <c r="G2222" s="15" t="s">
        <v>6932</v>
      </c>
      <c r="H2222" s="15" t="s">
        <v>6933</v>
      </c>
      <c r="I2222" s="16">
        <v>35.488326999999998</v>
      </c>
      <c r="J2222" s="16">
        <v>43.227102000000002</v>
      </c>
      <c r="K2222" s="15" t="s">
        <v>1364</v>
      </c>
    </row>
    <row r="2223" spans="1:11" ht="12" hidden="1" customHeight="1">
      <c r="A2223" s="15" t="s">
        <v>63</v>
      </c>
      <c r="B2223" s="15" t="s">
        <v>44</v>
      </c>
      <c r="C2223" s="15" t="s">
        <v>351</v>
      </c>
      <c r="D2223" s="15" t="s">
        <v>2887</v>
      </c>
      <c r="E2223" s="16">
        <v>1809859</v>
      </c>
      <c r="F2223" s="15" t="s">
        <v>6934</v>
      </c>
      <c r="G2223" s="15" t="s">
        <v>6935</v>
      </c>
      <c r="H2223" s="15" t="s">
        <v>6936</v>
      </c>
      <c r="I2223" s="16">
        <v>35.409999999999997</v>
      </c>
      <c r="J2223" s="16">
        <v>43.11</v>
      </c>
      <c r="K2223" s="15" t="s">
        <v>1364</v>
      </c>
    </row>
    <row r="2224" spans="1:11" ht="12" hidden="1" customHeight="1">
      <c r="A2224" s="15" t="s">
        <v>63</v>
      </c>
      <c r="B2224" s="15" t="s">
        <v>44</v>
      </c>
      <c r="C2224" s="15" t="s">
        <v>356</v>
      </c>
      <c r="D2224" s="15" t="s">
        <v>34</v>
      </c>
      <c r="E2224" s="16">
        <v>1811196</v>
      </c>
      <c r="F2224" s="15" t="s">
        <v>1234</v>
      </c>
      <c r="G2224" s="15" t="s">
        <v>726</v>
      </c>
      <c r="H2224" s="15" t="s">
        <v>6937</v>
      </c>
      <c r="I2224" s="16">
        <v>34.720933000000002</v>
      </c>
      <c r="J2224" s="16">
        <v>43.710464999999999</v>
      </c>
      <c r="K2224" s="15" t="s">
        <v>1364</v>
      </c>
    </row>
    <row r="2225" spans="1:11" ht="12" hidden="1" customHeight="1">
      <c r="A2225" s="15" t="s">
        <v>63</v>
      </c>
      <c r="B2225" s="15" t="s">
        <v>44</v>
      </c>
      <c r="C2225" s="15" t="s">
        <v>356</v>
      </c>
      <c r="D2225" s="15" t="s">
        <v>34</v>
      </c>
      <c r="E2225" s="16">
        <v>1811224</v>
      </c>
      <c r="F2225" s="15" t="s">
        <v>1235</v>
      </c>
      <c r="G2225" s="15" t="s">
        <v>727</v>
      </c>
      <c r="H2225" s="15" t="s">
        <v>6938</v>
      </c>
      <c r="I2225" s="16">
        <v>34.635145000000001</v>
      </c>
      <c r="J2225" s="16">
        <v>43.732593000000001</v>
      </c>
      <c r="K2225" s="15" t="s">
        <v>1364</v>
      </c>
    </row>
    <row r="2226" spans="1:11" ht="12" hidden="1" customHeight="1">
      <c r="A2226" s="15" t="s">
        <v>63</v>
      </c>
      <c r="B2226" s="15" t="s">
        <v>44</v>
      </c>
      <c r="C2226" s="15" t="s">
        <v>356</v>
      </c>
      <c r="D2226" s="15" t="s">
        <v>34</v>
      </c>
      <c r="E2226" s="16">
        <v>1811326</v>
      </c>
      <c r="F2226" s="15" t="s">
        <v>1236</v>
      </c>
      <c r="G2226" s="15" t="s">
        <v>728</v>
      </c>
      <c r="H2226" s="15" t="s">
        <v>6939</v>
      </c>
      <c r="I2226" s="16">
        <v>34.767600000000002</v>
      </c>
      <c r="J2226" s="16">
        <v>43.638800000000003</v>
      </c>
      <c r="K2226" s="15" t="s">
        <v>1364</v>
      </c>
    </row>
    <row r="2227" spans="1:11" ht="12" hidden="1" customHeight="1">
      <c r="A2227" s="15" t="s">
        <v>63</v>
      </c>
      <c r="B2227" s="15" t="s">
        <v>44</v>
      </c>
      <c r="C2227" s="15" t="s">
        <v>356</v>
      </c>
      <c r="D2227" s="15" t="s">
        <v>34</v>
      </c>
      <c r="E2227" s="16">
        <v>1811197</v>
      </c>
      <c r="F2227" s="15" t="s">
        <v>1237</v>
      </c>
      <c r="G2227" s="15" t="s">
        <v>729</v>
      </c>
      <c r="H2227" s="15" t="s">
        <v>6940</v>
      </c>
      <c r="I2227" s="16">
        <v>34.704872999999999</v>
      </c>
      <c r="J2227" s="16">
        <v>43.057158999999999</v>
      </c>
      <c r="K2227" s="15" t="s">
        <v>1364</v>
      </c>
    </row>
    <row r="2228" spans="1:11" ht="12" hidden="1" customHeight="1">
      <c r="A2228" s="15" t="s">
        <v>63</v>
      </c>
      <c r="B2228" s="15" t="s">
        <v>44</v>
      </c>
      <c r="C2228" s="15" t="s">
        <v>356</v>
      </c>
      <c r="D2228" s="15" t="s">
        <v>34</v>
      </c>
      <c r="E2228" s="16">
        <v>1811325</v>
      </c>
      <c r="F2228" s="15" t="s">
        <v>1238</v>
      </c>
      <c r="G2228" s="15" t="s">
        <v>730</v>
      </c>
      <c r="H2228" s="15" t="s">
        <v>6941</v>
      </c>
      <c r="I2228" s="16">
        <v>34.686700000000002</v>
      </c>
      <c r="J2228" s="16">
        <v>43.863700000000001</v>
      </c>
      <c r="K2228" s="15" t="s">
        <v>1364</v>
      </c>
    </row>
    <row r="2229" spans="1:11" ht="12" hidden="1" customHeight="1">
      <c r="A2229" s="15" t="s">
        <v>63</v>
      </c>
      <c r="B2229" s="15" t="s">
        <v>44</v>
      </c>
      <c r="C2229" s="15" t="s">
        <v>356</v>
      </c>
      <c r="D2229" s="15" t="s">
        <v>34</v>
      </c>
      <c r="E2229" s="16">
        <v>1810881</v>
      </c>
      <c r="F2229" s="15" t="s">
        <v>1239</v>
      </c>
      <c r="G2229" s="15" t="s">
        <v>731</v>
      </c>
      <c r="H2229" s="15" t="s">
        <v>6942</v>
      </c>
      <c r="I2229" s="16">
        <v>34.631818000000003</v>
      </c>
      <c r="J2229" s="16">
        <v>43.719776000000003</v>
      </c>
      <c r="K2229" s="15" t="s">
        <v>1364</v>
      </c>
    </row>
    <row r="2230" spans="1:11" ht="12" hidden="1" customHeight="1">
      <c r="A2230" s="15" t="s">
        <v>63</v>
      </c>
      <c r="B2230" s="15" t="s">
        <v>44</v>
      </c>
      <c r="C2230" s="15" t="s">
        <v>356</v>
      </c>
      <c r="D2230" s="15" t="s">
        <v>34</v>
      </c>
      <c r="E2230" s="16">
        <v>1810798</v>
      </c>
      <c r="F2230" s="15" t="s">
        <v>1240</v>
      </c>
      <c r="G2230" s="15" t="s">
        <v>734</v>
      </c>
      <c r="H2230" s="15" t="s">
        <v>6943</v>
      </c>
      <c r="I2230" s="16">
        <v>34.607500000000002</v>
      </c>
      <c r="J2230" s="16">
        <v>43.689100000000003</v>
      </c>
      <c r="K2230" s="15" t="s">
        <v>1364</v>
      </c>
    </row>
    <row r="2231" spans="1:11" ht="12" hidden="1" customHeight="1">
      <c r="A2231" s="15" t="s">
        <v>63</v>
      </c>
      <c r="B2231" s="15" t="s">
        <v>44</v>
      </c>
      <c r="C2231" s="15" t="s">
        <v>356</v>
      </c>
      <c r="D2231" s="15" t="s">
        <v>34</v>
      </c>
      <c r="E2231" s="16">
        <v>1811057</v>
      </c>
      <c r="F2231" s="15" t="s">
        <v>1241</v>
      </c>
      <c r="G2231" s="15" t="s">
        <v>735</v>
      </c>
      <c r="H2231" s="15" t="s">
        <v>6944</v>
      </c>
      <c r="I2231" s="16">
        <v>34.710113999999997</v>
      </c>
      <c r="J2231" s="16">
        <v>43.710335999999998</v>
      </c>
      <c r="K2231" s="15" t="s">
        <v>1364</v>
      </c>
    </row>
    <row r="2232" spans="1:11" ht="12" hidden="1" customHeight="1">
      <c r="A2232" s="15" t="s">
        <v>63</v>
      </c>
      <c r="B2232" s="15" t="s">
        <v>44</v>
      </c>
      <c r="C2232" s="15" t="s">
        <v>356</v>
      </c>
      <c r="D2232" s="15" t="s">
        <v>34</v>
      </c>
      <c r="E2232" s="16">
        <v>1811138</v>
      </c>
      <c r="F2232" s="15" t="s">
        <v>6945</v>
      </c>
      <c r="G2232" s="15" t="s">
        <v>6946</v>
      </c>
      <c r="H2232" s="15" t="s">
        <v>6947</v>
      </c>
      <c r="I2232" s="16">
        <v>34.700857999999997</v>
      </c>
      <c r="J2232" s="16">
        <v>43.713856999999997</v>
      </c>
      <c r="K2232" s="15" t="s">
        <v>1364</v>
      </c>
    </row>
    <row r="2233" spans="1:11" ht="12" hidden="1" customHeight="1">
      <c r="A2233" s="15" t="s">
        <v>63</v>
      </c>
      <c r="B2233" s="15" t="s">
        <v>44</v>
      </c>
      <c r="C2233" s="15" t="s">
        <v>356</v>
      </c>
      <c r="D2233" s="15" t="s">
        <v>34</v>
      </c>
      <c r="E2233" s="16">
        <v>1811095</v>
      </c>
      <c r="F2233" s="15" t="s">
        <v>1242</v>
      </c>
      <c r="G2233" s="15" t="s">
        <v>736</v>
      </c>
      <c r="H2233" s="15" t="s">
        <v>6948</v>
      </c>
      <c r="I2233" s="16">
        <v>35.557912000000002</v>
      </c>
      <c r="J2233" s="16">
        <v>43.271647999999999</v>
      </c>
      <c r="K2233" s="15" t="s">
        <v>1364</v>
      </c>
    </row>
    <row r="2234" spans="1:11" ht="12" hidden="1" customHeight="1">
      <c r="A2234" s="15" t="s">
        <v>63</v>
      </c>
      <c r="B2234" s="15" t="s">
        <v>44</v>
      </c>
      <c r="C2234" s="15" t="s">
        <v>356</v>
      </c>
      <c r="D2234" s="15" t="s">
        <v>34</v>
      </c>
      <c r="E2234" s="16">
        <v>1811123</v>
      </c>
      <c r="F2234" s="15" t="s">
        <v>6949</v>
      </c>
      <c r="G2234" s="15" t="s">
        <v>6950</v>
      </c>
      <c r="H2234" s="15" t="s">
        <v>6951</v>
      </c>
      <c r="I2234" s="16">
        <v>34.705091000000003</v>
      </c>
      <c r="J2234" s="16">
        <v>43.705285000000003</v>
      </c>
      <c r="K2234" s="15" t="s">
        <v>1364</v>
      </c>
    </row>
    <row r="2235" spans="1:11" ht="12" hidden="1" customHeight="1">
      <c r="A2235" s="15" t="s">
        <v>63</v>
      </c>
      <c r="B2235" s="15" t="s">
        <v>44</v>
      </c>
      <c r="C2235" s="15" t="s">
        <v>356</v>
      </c>
      <c r="D2235" s="15" t="s">
        <v>34</v>
      </c>
      <c r="E2235" s="16">
        <v>1811084</v>
      </c>
      <c r="F2235" s="15" t="s">
        <v>1243</v>
      </c>
      <c r="G2235" s="15" t="s">
        <v>737</v>
      </c>
      <c r="H2235" s="15" t="s">
        <v>6952</v>
      </c>
      <c r="I2235" s="16">
        <v>34.792611000000001</v>
      </c>
      <c r="J2235" s="16">
        <v>43.611372000000003</v>
      </c>
      <c r="K2235" s="15" t="s">
        <v>1364</v>
      </c>
    </row>
    <row r="2236" spans="1:11" ht="12" hidden="1" customHeight="1">
      <c r="A2236" s="15" t="s">
        <v>63</v>
      </c>
      <c r="B2236" s="15" t="s">
        <v>44</v>
      </c>
      <c r="C2236" s="15" t="s">
        <v>356</v>
      </c>
      <c r="D2236" s="15" t="s">
        <v>34</v>
      </c>
      <c r="E2236" s="16">
        <v>1811093</v>
      </c>
      <c r="F2236" s="15" t="s">
        <v>6953</v>
      </c>
      <c r="G2236" s="15" t="s">
        <v>6954</v>
      </c>
      <c r="H2236" s="15" t="s">
        <v>6955</v>
      </c>
      <c r="I2236" s="16">
        <v>34.615521999999999</v>
      </c>
      <c r="J2236" s="16">
        <v>43.743893</v>
      </c>
      <c r="K2236" s="15" t="s">
        <v>1364</v>
      </c>
    </row>
    <row r="2237" spans="1:11" ht="12" hidden="1" customHeight="1">
      <c r="A2237" s="15" t="s">
        <v>63</v>
      </c>
      <c r="B2237" s="15" t="s">
        <v>44</v>
      </c>
      <c r="C2237" s="15" t="s">
        <v>356</v>
      </c>
      <c r="D2237" s="15" t="s">
        <v>34</v>
      </c>
      <c r="E2237" s="16">
        <v>1810803</v>
      </c>
      <c r="F2237" s="15" t="s">
        <v>1244</v>
      </c>
      <c r="G2237" s="15" t="s">
        <v>738</v>
      </c>
      <c r="H2237" s="15" t="s">
        <v>6956</v>
      </c>
      <c r="I2237" s="16">
        <v>34.755299999999998</v>
      </c>
      <c r="J2237" s="16">
        <v>43.664400000000001</v>
      </c>
      <c r="K2237" s="15" t="s">
        <v>1364</v>
      </c>
    </row>
    <row r="2238" spans="1:11" ht="12" hidden="1" customHeight="1">
      <c r="A2238" s="15" t="s">
        <v>63</v>
      </c>
      <c r="B2238" s="15" t="s">
        <v>44</v>
      </c>
      <c r="C2238" s="15" t="s">
        <v>356</v>
      </c>
      <c r="D2238" s="15" t="s">
        <v>34</v>
      </c>
      <c r="E2238" s="16">
        <v>1811266</v>
      </c>
      <c r="F2238" s="15" t="s">
        <v>6957</v>
      </c>
      <c r="G2238" s="15" t="s">
        <v>6958</v>
      </c>
      <c r="H2238" s="15" t="s">
        <v>6959</v>
      </c>
      <c r="I2238" s="16">
        <v>34.828764</v>
      </c>
      <c r="J2238" s="16">
        <v>43.910207999999997</v>
      </c>
      <c r="K2238" s="15" t="s">
        <v>1364</v>
      </c>
    </row>
    <row r="2239" spans="1:11" ht="12" hidden="1" customHeight="1">
      <c r="A2239" s="15" t="s">
        <v>52</v>
      </c>
      <c r="B2239" s="15" t="s">
        <v>40</v>
      </c>
      <c r="C2239" s="15" t="s">
        <v>93</v>
      </c>
      <c r="D2239" s="15" t="s">
        <v>40</v>
      </c>
      <c r="E2239" s="16">
        <v>205966</v>
      </c>
      <c r="F2239" s="15" t="s">
        <v>6960</v>
      </c>
      <c r="G2239" s="15" t="s">
        <v>506</v>
      </c>
      <c r="H2239" s="15" t="s">
        <v>3938</v>
      </c>
      <c r="I2239" s="16">
        <v>30.525099999999998</v>
      </c>
      <c r="J2239" s="16">
        <v>47.794699999999999</v>
      </c>
      <c r="K2239" s="15" t="s">
        <v>1364</v>
      </c>
    </row>
    <row r="2240" spans="1:11" ht="12" hidden="1" customHeight="1">
      <c r="A2240" s="15" t="s">
        <v>52</v>
      </c>
      <c r="B2240" s="15" t="s">
        <v>40</v>
      </c>
      <c r="C2240" s="15" t="s">
        <v>93</v>
      </c>
      <c r="D2240" s="15" t="s">
        <v>40</v>
      </c>
      <c r="E2240" s="16">
        <v>205969</v>
      </c>
      <c r="F2240" s="15" t="s">
        <v>6961</v>
      </c>
      <c r="G2240" s="15" t="s">
        <v>513</v>
      </c>
      <c r="H2240" s="15" t="s">
        <v>6962</v>
      </c>
      <c r="I2240" s="16">
        <v>30.552600000000002</v>
      </c>
      <c r="J2240" s="16">
        <v>47.738700000000001</v>
      </c>
      <c r="K2240" s="15" t="s">
        <v>1364</v>
      </c>
    </row>
    <row r="2241" spans="1:11" ht="12" hidden="1" customHeight="1">
      <c r="A2241" s="15" t="s">
        <v>52</v>
      </c>
      <c r="B2241" s="15" t="s">
        <v>40</v>
      </c>
      <c r="C2241" s="15" t="s">
        <v>108</v>
      </c>
      <c r="D2241" s="15" t="s">
        <v>2116</v>
      </c>
      <c r="E2241" s="16">
        <v>205967</v>
      </c>
      <c r="F2241" s="15" t="s">
        <v>6963</v>
      </c>
      <c r="G2241" s="15" t="s">
        <v>493</v>
      </c>
      <c r="H2241" s="15" t="s">
        <v>6964</v>
      </c>
      <c r="I2241" s="16">
        <v>30.354900000000001</v>
      </c>
      <c r="J2241" s="16">
        <v>47.734499999999997</v>
      </c>
      <c r="K2241" s="15" t="s">
        <v>1364</v>
      </c>
    </row>
    <row r="2242" spans="1:11" ht="12" hidden="1" customHeight="1">
      <c r="A2242" s="15" t="s">
        <v>52</v>
      </c>
      <c r="B2242" s="15" t="s">
        <v>40</v>
      </c>
      <c r="C2242" s="15" t="s">
        <v>108</v>
      </c>
      <c r="D2242" s="15" t="s">
        <v>2116</v>
      </c>
      <c r="E2242" s="16">
        <v>205968</v>
      </c>
      <c r="F2242" s="15" t="s">
        <v>6965</v>
      </c>
      <c r="G2242" s="15" t="s">
        <v>497</v>
      </c>
      <c r="H2242" s="15" t="s">
        <v>6966</v>
      </c>
      <c r="I2242" s="16">
        <v>30.4284</v>
      </c>
      <c r="J2242" s="16">
        <v>47.679200000000002</v>
      </c>
      <c r="K2242" s="15" t="s">
        <v>1364</v>
      </c>
    </row>
    <row r="2243" spans="1:11" ht="12" hidden="1" customHeight="1">
      <c r="A2243" s="15" t="s">
        <v>62</v>
      </c>
      <c r="B2243" s="15" t="s">
        <v>43</v>
      </c>
      <c r="C2243" s="15" t="s">
        <v>122</v>
      </c>
      <c r="D2243" s="15" t="s">
        <v>13</v>
      </c>
      <c r="E2243" s="16">
        <v>411016</v>
      </c>
      <c r="F2243" s="15" t="s">
        <v>6967</v>
      </c>
      <c r="G2243" s="15" t="s">
        <v>6968</v>
      </c>
      <c r="H2243" s="15" t="s">
        <v>6969</v>
      </c>
      <c r="I2243" s="16">
        <v>31.971530999999999</v>
      </c>
      <c r="J2243" s="16">
        <v>45.405723999999999</v>
      </c>
      <c r="K2243" s="15" t="s">
        <v>1364</v>
      </c>
    </row>
    <row r="2244" spans="1:11" ht="12" hidden="1" customHeight="1">
      <c r="A2244" s="15" t="s">
        <v>62</v>
      </c>
      <c r="B2244" s="15" t="s">
        <v>43</v>
      </c>
      <c r="C2244" s="15" t="s">
        <v>122</v>
      </c>
      <c r="D2244" s="15" t="s">
        <v>13</v>
      </c>
      <c r="E2244" s="16">
        <v>411017</v>
      </c>
      <c r="F2244" s="15" t="s">
        <v>6970</v>
      </c>
      <c r="G2244" s="15" t="s">
        <v>5910</v>
      </c>
      <c r="H2244" s="15" t="s">
        <v>5645</v>
      </c>
      <c r="I2244" s="16">
        <v>32.064974999999997</v>
      </c>
      <c r="J2244" s="16">
        <v>45.234391000000002</v>
      </c>
      <c r="K2244" s="15" t="s">
        <v>1364</v>
      </c>
    </row>
    <row r="2245" spans="1:11" ht="12" hidden="1" customHeight="1">
      <c r="A2245" s="15" t="s">
        <v>62</v>
      </c>
      <c r="B2245" s="15" t="s">
        <v>43</v>
      </c>
      <c r="C2245" s="15" t="s">
        <v>125</v>
      </c>
      <c r="D2245" s="15" t="s">
        <v>123</v>
      </c>
      <c r="E2245" s="16">
        <v>411019</v>
      </c>
      <c r="F2245" s="15" t="s">
        <v>6971</v>
      </c>
      <c r="G2245" s="15" t="s">
        <v>6972</v>
      </c>
      <c r="H2245" s="15" t="s">
        <v>6973</v>
      </c>
      <c r="I2245" s="16">
        <v>32.101999999999997</v>
      </c>
      <c r="J2245" s="16">
        <v>44.882150000000003</v>
      </c>
      <c r="K2245" s="15" t="s">
        <v>1364</v>
      </c>
    </row>
    <row r="2246" spans="1:11" ht="12" hidden="1" customHeight="1">
      <c r="A2246" s="15" t="s">
        <v>62</v>
      </c>
      <c r="B2246" s="15" t="s">
        <v>43</v>
      </c>
      <c r="C2246" s="15" t="s">
        <v>125</v>
      </c>
      <c r="D2246" s="15" t="s">
        <v>123</v>
      </c>
      <c r="E2246" s="16">
        <v>411018</v>
      </c>
      <c r="F2246" s="15" t="s">
        <v>6974</v>
      </c>
      <c r="G2246" s="15" t="s">
        <v>714</v>
      </c>
      <c r="H2246" s="15" t="s">
        <v>6975</v>
      </c>
      <c r="I2246" s="16">
        <v>31.980715</v>
      </c>
      <c r="J2246" s="16">
        <v>44.901524999999999</v>
      </c>
      <c r="K2246" s="15" t="s">
        <v>1364</v>
      </c>
    </row>
    <row r="2247" spans="1:11" ht="12" hidden="1" customHeight="1">
      <c r="A2247" s="15" t="s">
        <v>64</v>
      </c>
      <c r="B2247" s="15" t="s">
        <v>45</v>
      </c>
      <c r="C2247" s="15" t="s">
        <v>133</v>
      </c>
      <c r="D2247" s="15" t="s">
        <v>17</v>
      </c>
      <c r="E2247" s="16">
        <v>513353</v>
      </c>
      <c r="F2247" s="15" t="s">
        <v>6976</v>
      </c>
      <c r="G2247" s="15" t="s">
        <v>744</v>
      </c>
      <c r="H2247" s="15" t="s">
        <v>6977</v>
      </c>
      <c r="I2247" s="16">
        <v>35.515210000000003</v>
      </c>
      <c r="J2247" s="16">
        <v>44.846719999999998</v>
      </c>
      <c r="K2247" s="15" t="s">
        <v>1364</v>
      </c>
    </row>
    <row r="2248" spans="1:11" ht="12" hidden="1" customHeight="1">
      <c r="A2248" s="15" t="s">
        <v>64</v>
      </c>
      <c r="B2248" s="15" t="s">
        <v>45</v>
      </c>
      <c r="C2248" s="15" t="s">
        <v>135</v>
      </c>
      <c r="D2248" s="15" t="s">
        <v>16</v>
      </c>
      <c r="E2248" s="16">
        <v>513356</v>
      </c>
      <c r="F2248" s="15" t="s">
        <v>6978</v>
      </c>
      <c r="G2248" s="15" t="s">
        <v>746</v>
      </c>
      <c r="H2248" s="15" t="s">
        <v>6979</v>
      </c>
      <c r="I2248" s="16">
        <v>35.098230000000001</v>
      </c>
      <c r="J2248" s="16">
        <v>45.69688</v>
      </c>
      <c r="K2248" s="17" t="s">
        <v>1262</v>
      </c>
    </row>
    <row r="2249" spans="1:11" ht="12" hidden="1" customHeight="1">
      <c r="A2249" s="15" t="s">
        <v>64</v>
      </c>
      <c r="B2249" s="15" t="s">
        <v>45</v>
      </c>
      <c r="C2249" s="15" t="s">
        <v>135</v>
      </c>
      <c r="D2249" s="15" t="s">
        <v>16</v>
      </c>
      <c r="E2249" s="16">
        <v>513355</v>
      </c>
      <c r="F2249" s="15" t="s">
        <v>6980</v>
      </c>
      <c r="G2249" s="15" t="s">
        <v>748</v>
      </c>
      <c r="H2249" s="15" t="s">
        <v>6981</v>
      </c>
      <c r="I2249" s="16">
        <v>35.116689999999998</v>
      </c>
      <c r="J2249" s="16">
        <v>45.664949999999997</v>
      </c>
      <c r="K2249" s="15" t="s">
        <v>1364</v>
      </c>
    </row>
    <row r="2250" spans="1:11" ht="12" hidden="1" customHeight="1">
      <c r="A2250" s="15" t="s">
        <v>64</v>
      </c>
      <c r="B2250" s="15" t="s">
        <v>45</v>
      </c>
      <c r="C2250" s="15" t="s">
        <v>135</v>
      </c>
      <c r="D2250" s="15" t="s">
        <v>16</v>
      </c>
      <c r="E2250" s="16">
        <v>513354</v>
      </c>
      <c r="F2250" s="15" t="s">
        <v>6982</v>
      </c>
      <c r="G2250" s="15" t="s">
        <v>749</v>
      </c>
      <c r="H2250" s="15" t="s">
        <v>6983</v>
      </c>
      <c r="I2250" s="16">
        <v>35.113079999999997</v>
      </c>
      <c r="J2250" s="16">
        <v>45.689889999999998</v>
      </c>
      <c r="K2250" s="15" t="s">
        <v>1364</v>
      </c>
    </row>
    <row r="2251" spans="1:11" ht="12" hidden="1" customHeight="1">
      <c r="A2251" s="15" t="s">
        <v>64</v>
      </c>
      <c r="B2251" s="15" t="s">
        <v>45</v>
      </c>
      <c r="C2251" s="15" t="s">
        <v>152</v>
      </c>
      <c r="D2251" s="15" t="s">
        <v>150</v>
      </c>
      <c r="E2251" s="16">
        <v>513357</v>
      </c>
      <c r="F2251" s="15" t="s">
        <v>6984</v>
      </c>
      <c r="G2251" s="15" t="s">
        <v>765</v>
      </c>
      <c r="H2251" s="15" t="s">
        <v>6985</v>
      </c>
      <c r="I2251" s="16">
        <v>35.58952</v>
      </c>
      <c r="J2251" s="16">
        <v>45.264539999999997</v>
      </c>
      <c r="K2251" s="15" t="s">
        <v>1364</v>
      </c>
    </row>
    <row r="2252" spans="1:11" ht="12" hidden="1" customHeight="1">
      <c r="A2252" s="15" t="s">
        <v>64</v>
      </c>
      <c r="B2252" s="15" t="s">
        <v>45</v>
      </c>
      <c r="C2252" s="15" t="s">
        <v>152</v>
      </c>
      <c r="D2252" s="15" t="s">
        <v>150</v>
      </c>
      <c r="E2252" s="16">
        <v>513363</v>
      </c>
      <c r="F2252" s="15" t="s">
        <v>6986</v>
      </c>
      <c r="G2252" s="15" t="s">
        <v>767</v>
      </c>
      <c r="H2252" s="15" t="s">
        <v>6987</v>
      </c>
      <c r="I2252" s="16">
        <v>35.540570000000002</v>
      </c>
      <c r="J2252" s="16">
        <v>45.417110000000001</v>
      </c>
      <c r="K2252" s="15" t="s">
        <v>1364</v>
      </c>
    </row>
    <row r="2253" spans="1:11" ht="12" hidden="1" customHeight="1">
      <c r="A2253" s="15" t="s">
        <v>64</v>
      </c>
      <c r="B2253" s="15" t="s">
        <v>45</v>
      </c>
      <c r="C2253" s="15" t="s">
        <v>152</v>
      </c>
      <c r="D2253" s="15" t="s">
        <v>150</v>
      </c>
      <c r="E2253" s="16">
        <v>513360</v>
      </c>
      <c r="F2253" s="15" t="s">
        <v>6988</v>
      </c>
      <c r="G2253" s="15" t="s">
        <v>768</v>
      </c>
      <c r="H2253" s="15" t="s">
        <v>6989</v>
      </c>
      <c r="I2253" s="16">
        <v>35.558869999999999</v>
      </c>
      <c r="J2253" s="16">
        <v>45.445799999999998</v>
      </c>
      <c r="K2253" s="15" t="s">
        <v>1364</v>
      </c>
    </row>
    <row r="2254" spans="1:11" ht="12" hidden="1" customHeight="1">
      <c r="A2254" s="15" t="s">
        <v>64</v>
      </c>
      <c r="B2254" s="15" t="s">
        <v>45</v>
      </c>
      <c r="C2254" s="15" t="s">
        <v>152</v>
      </c>
      <c r="D2254" s="15" t="s">
        <v>150</v>
      </c>
      <c r="E2254" s="16">
        <v>513362</v>
      </c>
      <c r="F2254" s="15" t="s">
        <v>6990</v>
      </c>
      <c r="G2254" s="15" t="s">
        <v>777</v>
      </c>
      <c r="H2254" s="15" t="s">
        <v>6991</v>
      </c>
      <c r="I2254" s="16">
        <v>35.587069999999997</v>
      </c>
      <c r="J2254" s="16">
        <v>45.426450000000003</v>
      </c>
      <c r="K2254" s="15" t="s">
        <v>1364</v>
      </c>
    </row>
    <row r="2255" spans="1:11" ht="12" hidden="1" customHeight="1">
      <c r="A2255" s="15" t="s">
        <v>64</v>
      </c>
      <c r="B2255" s="15" t="s">
        <v>45</v>
      </c>
      <c r="C2255" s="15" t="s">
        <v>152</v>
      </c>
      <c r="D2255" s="15" t="s">
        <v>150</v>
      </c>
      <c r="E2255" s="16">
        <v>513359</v>
      </c>
      <c r="F2255" s="15" t="s">
        <v>6992</v>
      </c>
      <c r="G2255" s="15" t="s">
        <v>778</v>
      </c>
      <c r="H2255" s="15" t="s">
        <v>6993</v>
      </c>
      <c r="I2255" s="16">
        <v>35.548900000000003</v>
      </c>
      <c r="J2255" s="16">
        <v>45.457279999999997</v>
      </c>
      <c r="K2255" s="15" t="s">
        <v>1364</v>
      </c>
    </row>
    <row r="2256" spans="1:11" ht="12" hidden="1" customHeight="1">
      <c r="A2256" s="15" t="s">
        <v>64</v>
      </c>
      <c r="B2256" s="15" t="s">
        <v>45</v>
      </c>
      <c r="C2256" s="15" t="s">
        <v>152</v>
      </c>
      <c r="D2256" s="15" t="s">
        <v>150</v>
      </c>
      <c r="E2256" s="16">
        <v>513361</v>
      </c>
      <c r="F2256" s="15" t="s">
        <v>6994</v>
      </c>
      <c r="G2256" s="15" t="s">
        <v>780</v>
      </c>
      <c r="H2256" s="15" t="s">
        <v>6995</v>
      </c>
      <c r="I2256" s="16">
        <v>35.545659999999998</v>
      </c>
      <c r="J2256" s="16">
        <v>45.476289999999999</v>
      </c>
      <c r="K2256" s="15" t="s">
        <v>1364</v>
      </c>
    </row>
    <row r="2257" spans="1:11" ht="12" hidden="1" customHeight="1">
      <c r="A2257" s="15" t="s">
        <v>64</v>
      </c>
      <c r="B2257" s="15" t="s">
        <v>45</v>
      </c>
      <c r="C2257" s="15" t="s">
        <v>152</v>
      </c>
      <c r="D2257" s="15" t="s">
        <v>150</v>
      </c>
      <c r="E2257" s="16">
        <v>513358</v>
      </c>
      <c r="F2257" s="15" t="s">
        <v>6996</v>
      </c>
      <c r="G2257" s="15" t="s">
        <v>782</v>
      </c>
      <c r="H2257" s="15" t="s">
        <v>6997</v>
      </c>
      <c r="I2257" s="16">
        <v>35.583419999999997</v>
      </c>
      <c r="J2257" s="16">
        <v>45.416710000000002</v>
      </c>
      <c r="K2257" s="15" t="s">
        <v>1364</v>
      </c>
    </row>
    <row r="2258" spans="1:11" ht="12" hidden="1" customHeight="1">
      <c r="A2258" s="15" t="s">
        <v>50</v>
      </c>
      <c r="B2258" s="15" t="s">
        <v>39</v>
      </c>
      <c r="C2258" s="15" t="s">
        <v>155</v>
      </c>
      <c r="D2258" s="15" t="s">
        <v>153</v>
      </c>
      <c r="E2258" s="16">
        <v>610639</v>
      </c>
      <c r="F2258" s="15" t="s">
        <v>6998</v>
      </c>
      <c r="G2258" s="15" t="s">
        <v>416</v>
      </c>
      <c r="H2258" s="15" t="s">
        <v>6999</v>
      </c>
      <c r="I2258" s="16">
        <v>32.401930999999998</v>
      </c>
      <c r="J2258" s="16">
        <v>44.669592000000002</v>
      </c>
      <c r="K2258" s="15" t="s">
        <v>1364</v>
      </c>
    </row>
    <row r="2259" spans="1:11" ht="12" hidden="1" customHeight="1">
      <c r="A2259" s="15" t="s">
        <v>50</v>
      </c>
      <c r="B2259" s="15" t="s">
        <v>39</v>
      </c>
      <c r="C2259" s="15" t="s">
        <v>155</v>
      </c>
      <c r="D2259" s="15" t="s">
        <v>153</v>
      </c>
      <c r="E2259" s="16">
        <v>610638</v>
      </c>
      <c r="F2259" s="15" t="s">
        <v>7000</v>
      </c>
      <c r="G2259" s="15" t="s">
        <v>417</v>
      </c>
      <c r="H2259" s="15" t="s">
        <v>7001</v>
      </c>
      <c r="I2259" s="16">
        <v>32.400894000000001</v>
      </c>
      <c r="J2259" s="16">
        <v>44.667338000000001</v>
      </c>
      <c r="K2259" s="15" t="s">
        <v>1364</v>
      </c>
    </row>
    <row r="2260" spans="1:11" ht="12" hidden="1" customHeight="1">
      <c r="A2260" s="15" t="s">
        <v>50</v>
      </c>
      <c r="B2260" s="15" t="s">
        <v>39</v>
      </c>
      <c r="C2260" s="15" t="s">
        <v>155</v>
      </c>
      <c r="D2260" s="15" t="s">
        <v>153</v>
      </c>
      <c r="E2260" s="16">
        <v>610644</v>
      </c>
      <c r="F2260" s="15" t="s">
        <v>7002</v>
      </c>
      <c r="G2260" s="15" t="s">
        <v>7003</v>
      </c>
      <c r="H2260" s="15" t="s">
        <v>7004</v>
      </c>
      <c r="I2260" s="16">
        <v>32.297528</v>
      </c>
      <c r="J2260" s="16">
        <v>44.683025999999998</v>
      </c>
      <c r="K2260" s="15" t="s">
        <v>1364</v>
      </c>
    </row>
    <row r="2261" spans="1:11" ht="12" hidden="1" customHeight="1">
      <c r="A2261" s="15" t="s">
        <v>50</v>
      </c>
      <c r="B2261" s="15" t="s">
        <v>39</v>
      </c>
      <c r="C2261" s="15" t="s">
        <v>155</v>
      </c>
      <c r="D2261" s="15" t="s">
        <v>153</v>
      </c>
      <c r="E2261" s="16">
        <v>610636</v>
      </c>
      <c r="F2261" s="15" t="s">
        <v>7005</v>
      </c>
      <c r="G2261" s="15" t="s">
        <v>419</v>
      </c>
      <c r="H2261" s="15" t="s">
        <v>7006</v>
      </c>
      <c r="I2261" s="16">
        <v>32.373659000000004</v>
      </c>
      <c r="J2261" s="16">
        <v>44.645901000000002</v>
      </c>
      <c r="K2261" s="15" t="s">
        <v>1364</v>
      </c>
    </row>
    <row r="2262" spans="1:11" ht="12" hidden="1" customHeight="1">
      <c r="A2262" s="15" t="s">
        <v>50</v>
      </c>
      <c r="B2262" s="15" t="s">
        <v>39</v>
      </c>
      <c r="C2262" s="15" t="s">
        <v>155</v>
      </c>
      <c r="D2262" s="15" t="s">
        <v>153</v>
      </c>
      <c r="E2262" s="16">
        <v>610637</v>
      </c>
      <c r="F2262" s="15" t="s">
        <v>7007</v>
      </c>
      <c r="G2262" s="15" t="s">
        <v>421</v>
      </c>
      <c r="H2262" s="15" t="s">
        <v>7008</v>
      </c>
      <c r="I2262" s="16">
        <v>32.375031</v>
      </c>
      <c r="J2262" s="16">
        <v>44.659412000000003</v>
      </c>
      <c r="K2262" s="15" t="s">
        <v>1364</v>
      </c>
    </row>
    <row r="2263" spans="1:11" ht="12" hidden="1" customHeight="1">
      <c r="A2263" s="15" t="s">
        <v>50</v>
      </c>
      <c r="B2263" s="15" t="s">
        <v>39</v>
      </c>
      <c r="C2263" s="15" t="s">
        <v>158</v>
      </c>
      <c r="D2263" s="15" t="s">
        <v>156</v>
      </c>
      <c r="E2263" s="16">
        <v>610642</v>
      </c>
      <c r="F2263" s="15" t="s">
        <v>7009</v>
      </c>
      <c r="G2263" s="15" t="s">
        <v>425</v>
      </c>
      <c r="H2263" s="15" t="s">
        <v>7010</v>
      </c>
      <c r="I2263" s="16">
        <v>32.527673999999998</v>
      </c>
      <c r="J2263" s="16">
        <v>44.343245000000003</v>
      </c>
      <c r="K2263" s="15" t="s">
        <v>1364</v>
      </c>
    </row>
    <row r="2264" spans="1:11" ht="12" hidden="1" customHeight="1">
      <c r="A2264" s="15" t="s">
        <v>50</v>
      </c>
      <c r="B2264" s="15" t="s">
        <v>39</v>
      </c>
      <c r="C2264" s="15" t="s">
        <v>158</v>
      </c>
      <c r="D2264" s="15" t="s">
        <v>156</v>
      </c>
      <c r="E2264" s="16">
        <v>610645</v>
      </c>
      <c r="F2264" s="15" t="s">
        <v>7011</v>
      </c>
      <c r="G2264" s="15" t="s">
        <v>7012</v>
      </c>
      <c r="H2264" s="15" t="s">
        <v>7013</v>
      </c>
      <c r="I2264" s="16">
        <v>32.495066999999999</v>
      </c>
      <c r="J2264" s="16">
        <v>44.453494999999997</v>
      </c>
      <c r="K2264" s="15" t="s">
        <v>1364</v>
      </c>
    </row>
    <row r="2265" spans="1:11" ht="12" hidden="1" customHeight="1">
      <c r="A2265" s="15" t="s">
        <v>50</v>
      </c>
      <c r="B2265" s="15" t="s">
        <v>39</v>
      </c>
      <c r="C2265" s="15" t="s">
        <v>158</v>
      </c>
      <c r="D2265" s="15" t="s">
        <v>156</v>
      </c>
      <c r="E2265" s="16">
        <v>610641</v>
      </c>
      <c r="F2265" s="15" t="s">
        <v>7014</v>
      </c>
      <c r="G2265" s="15" t="s">
        <v>428</v>
      </c>
      <c r="H2265" s="15" t="s">
        <v>7015</v>
      </c>
      <c r="I2265" s="16">
        <v>32.526527999999999</v>
      </c>
      <c r="J2265" s="16">
        <v>44.433086000000003</v>
      </c>
      <c r="K2265" s="15" t="s">
        <v>1364</v>
      </c>
    </row>
    <row r="2266" spans="1:11" ht="12" hidden="1" customHeight="1">
      <c r="A2266" s="15" t="s">
        <v>50</v>
      </c>
      <c r="B2266" s="15" t="s">
        <v>39</v>
      </c>
      <c r="C2266" s="15" t="s">
        <v>158</v>
      </c>
      <c r="D2266" s="15" t="s">
        <v>156</v>
      </c>
      <c r="E2266" s="16">
        <v>610646</v>
      </c>
      <c r="F2266" s="15" t="s">
        <v>7016</v>
      </c>
      <c r="G2266" s="15" t="s">
        <v>7017</v>
      </c>
      <c r="H2266" s="15" t="s">
        <v>7018</v>
      </c>
      <c r="I2266" s="16">
        <v>32.231608000000001</v>
      </c>
      <c r="J2266" s="16">
        <v>44.384419999999999</v>
      </c>
      <c r="K2266" s="15" t="s">
        <v>1364</v>
      </c>
    </row>
    <row r="2267" spans="1:11" ht="12" hidden="1" customHeight="1">
      <c r="A2267" s="15" t="s">
        <v>50</v>
      </c>
      <c r="B2267" s="15" t="s">
        <v>39</v>
      </c>
      <c r="C2267" s="15" t="s">
        <v>158</v>
      </c>
      <c r="D2267" s="15" t="s">
        <v>156</v>
      </c>
      <c r="E2267" s="16">
        <v>610643</v>
      </c>
      <c r="F2267" s="15" t="s">
        <v>7019</v>
      </c>
      <c r="G2267" s="15" t="s">
        <v>435</v>
      </c>
      <c r="H2267" s="15" t="s">
        <v>7020</v>
      </c>
      <c r="I2267" s="16">
        <v>32.457444000000002</v>
      </c>
      <c r="J2267" s="16">
        <v>44.428649999999998</v>
      </c>
      <c r="K2267" s="15" t="s">
        <v>1364</v>
      </c>
    </row>
    <row r="2268" spans="1:11" ht="12" hidden="1" customHeight="1">
      <c r="A2268" s="15" t="s">
        <v>51</v>
      </c>
      <c r="B2268" s="15" t="s">
        <v>0</v>
      </c>
      <c r="C2268" s="15" t="s">
        <v>185</v>
      </c>
      <c r="D2268" s="15" t="s">
        <v>1840</v>
      </c>
      <c r="E2268" s="16">
        <v>767578</v>
      </c>
      <c r="F2268" s="15" t="s">
        <v>7021</v>
      </c>
      <c r="G2268" s="15" t="s">
        <v>453</v>
      </c>
      <c r="H2268" s="15" t="s">
        <v>7022</v>
      </c>
      <c r="I2268" s="16">
        <v>33.408791000000001</v>
      </c>
      <c r="J2268" s="16">
        <v>44.375419999999998</v>
      </c>
      <c r="K2268" s="15" t="s">
        <v>1364</v>
      </c>
    </row>
    <row r="2269" spans="1:11" ht="12" hidden="1" customHeight="1">
      <c r="A2269" s="15" t="s">
        <v>51</v>
      </c>
      <c r="B2269" s="15" t="s">
        <v>0</v>
      </c>
      <c r="C2269" s="15" t="s">
        <v>185</v>
      </c>
      <c r="D2269" s="15" t="s">
        <v>1840</v>
      </c>
      <c r="E2269" s="16">
        <v>767584</v>
      </c>
      <c r="F2269" s="15" t="s">
        <v>7023</v>
      </c>
      <c r="G2269" s="15" t="s">
        <v>455</v>
      </c>
      <c r="H2269" s="15" t="s">
        <v>7024</v>
      </c>
      <c r="I2269" s="16">
        <v>33.310932000000001</v>
      </c>
      <c r="J2269" s="16">
        <v>44.440359999999998</v>
      </c>
      <c r="K2269" s="15" t="s">
        <v>1364</v>
      </c>
    </row>
    <row r="2270" spans="1:11" ht="12" hidden="1" customHeight="1">
      <c r="A2270" s="15" t="s">
        <v>51</v>
      </c>
      <c r="B2270" s="15" t="s">
        <v>0</v>
      </c>
      <c r="C2270" s="15" t="s">
        <v>185</v>
      </c>
      <c r="D2270" s="15" t="s">
        <v>1840</v>
      </c>
      <c r="E2270" s="16">
        <v>767583</v>
      </c>
      <c r="F2270" s="15" t="s">
        <v>7025</v>
      </c>
      <c r="G2270" s="15" t="s">
        <v>1035</v>
      </c>
      <c r="H2270" s="15" t="s">
        <v>7026</v>
      </c>
      <c r="I2270" s="16">
        <v>33.403511000000002</v>
      </c>
      <c r="J2270" s="16">
        <v>44.452638999999998</v>
      </c>
      <c r="K2270" s="15" t="s">
        <v>1364</v>
      </c>
    </row>
    <row r="2271" spans="1:11" ht="12" hidden="1" customHeight="1">
      <c r="A2271" s="15" t="s">
        <v>51</v>
      </c>
      <c r="B2271" s="15" t="s">
        <v>0</v>
      </c>
      <c r="C2271" s="15" t="s">
        <v>185</v>
      </c>
      <c r="D2271" s="15" t="s">
        <v>1840</v>
      </c>
      <c r="E2271" s="16">
        <v>767585</v>
      </c>
      <c r="F2271" s="15" t="s">
        <v>7027</v>
      </c>
      <c r="G2271" s="15" t="s">
        <v>7028</v>
      </c>
      <c r="H2271" s="15" t="s">
        <v>7029</v>
      </c>
      <c r="I2271" s="16">
        <v>33.360801000000002</v>
      </c>
      <c r="J2271" s="16">
        <v>44.439991999999997</v>
      </c>
      <c r="K2271" s="15" t="s">
        <v>1364</v>
      </c>
    </row>
    <row r="2272" spans="1:11" ht="12" hidden="1" customHeight="1">
      <c r="A2272" s="15" t="s">
        <v>51</v>
      </c>
      <c r="B2272" s="15" t="s">
        <v>0</v>
      </c>
      <c r="C2272" s="15" t="s">
        <v>185</v>
      </c>
      <c r="D2272" s="15" t="s">
        <v>1840</v>
      </c>
      <c r="E2272" s="16">
        <v>767586</v>
      </c>
      <c r="F2272" s="15" t="s">
        <v>7030</v>
      </c>
      <c r="G2272" s="15" t="s">
        <v>7031</v>
      </c>
      <c r="H2272" s="15" t="s">
        <v>7032</v>
      </c>
      <c r="I2272" s="16">
        <v>33.389159999999997</v>
      </c>
      <c r="J2272" s="16">
        <v>44.437539000000001</v>
      </c>
      <c r="K2272" s="15" t="s">
        <v>1364</v>
      </c>
    </row>
    <row r="2273" spans="1:11" ht="12" hidden="1" customHeight="1">
      <c r="A2273" s="15" t="s">
        <v>51</v>
      </c>
      <c r="B2273" s="15" t="s">
        <v>0</v>
      </c>
      <c r="C2273" s="15" t="s">
        <v>185</v>
      </c>
      <c r="D2273" s="15" t="s">
        <v>1840</v>
      </c>
      <c r="E2273" s="16">
        <v>767016</v>
      </c>
      <c r="F2273" s="15" t="s">
        <v>7033</v>
      </c>
      <c r="G2273" s="15" t="s">
        <v>464</v>
      </c>
      <c r="H2273" s="15" t="s">
        <v>7034</v>
      </c>
      <c r="I2273" s="16">
        <v>33.438583000000001</v>
      </c>
      <c r="J2273" s="16">
        <v>44.439422999999998</v>
      </c>
      <c r="K2273" s="15" t="s">
        <v>1364</v>
      </c>
    </row>
    <row r="2274" spans="1:11" ht="12" customHeight="1">
      <c r="A2274" s="15" t="s">
        <v>53</v>
      </c>
      <c r="B2274" s="15" t="s">
        <v>1</v>
      </c>
      <c r="C2274" s="15" t="s">
        <v>199</v>
      </c>
      <c r="D2274" s="15" t="s">
        <v>1</v>
      </c>
      <c r="E2274" s="16">
        <v>811960</v>
      </c>
      <c r="F2274" s="15" t="s">
        <v>7035</v>
      </c>
      <c r="G2274" s="15" t="s">
        <v>543</v>
      </c>
      <c r="H2274" s="15" t="s">
        <v>7036</v>
      </c>
      <c r="I2274" s="16">
        <v>36.851021000000003</v>
      </c>
      <c r="J2274" s="16">
        <v>43.048211999999999</v>
      </c>
      <c r="K2274" s="15" t="s">
        <v>1364</v>
      </c>
    </row>
    <row r="2275" spans="1:11" ht="12" customHeight="1">
      <c r="A2275" s="15" t="s">
        <v>55</v>
      </c>
      <c r="B2275" s="15" t="s">
        <v>3</v>
      </c>
      <c r="C2275" s="15" t="s">
        <v>237</v>
      </c>
      <c r="D2275" s="15" t="s">
        <v>3</v>
      </c>
      <c r="E2275" s="16">
        <v>1112525</v>
      </c>
      <c r="F2275" s="15" t="s">
        <v>7037</v>
      </c>
      <c r="G2275" s="15" t="s">
        <v>567</v>
      </c>
      <c r="H2275" s="15" t="s">
        <v>7038</v>
      </c>
      <c r="I2275" s="16">
        <v>36.023440000000001</v>
      </c>
      <c r="J2275" s="16">
        <v>43.99</v>
      </c>
      <c r="K2275" s="15" t="s">
        <v>1364</v>
      </c>
    </row>
    <row r="2276" spans="1:11" ht="12" customHeight="1">
      <c r="A2276" s="15" t="s">
        <v>55</v>
      </c>
      <c r="B2276" s="15" t="s">
        <v>3</v>
      </c>
      <c r="C2276" s="15" t="s">
        <v>237</v>
      </c>
      <c r="D2276" s="15" t="s">
        <v>3</v>
      </c>
      <c r="E2276" s="16">
        <v>1112527</v>
      </c>
      <c r="F2276" s="15" t="s">
        <v>7039</v>
      </c>
      <c r="G2276" s="15" t="s">
        <v>7040</v>
      </c>
      <c r="H2276" s="15" t="s">
        <v>7041</v>
      </c>
      <c r="I2276" s="16">
        <v>36.1417</v>
      </c>
      <c r="J2276" s="16">
        <v>44.070900000000002</v>
      </c>
      <c r="K2276" s="15" t="s">
        <v>1364</v>
      </c>
    </row>
    <row r="2277" spans="1:11" ht="12" customHeight="1">
      <c r="A2277" s="15" t="s">
        <v>55</v>
      </c>
      <c r="B2277" s="15" t="s">
        <v>3</v>
      </c>
      <c r="C2277" s="15" t="s">
        <v>237</v>
      </c>
      <c r="D2277" s="15" t="s">
        <v>3</v>
      </c>
      <c r="E2277" s="16">
        <v>1112524</v>
      </c>
      <c r="F2277" s="15" t="s">
        <v>7042</v>
      </c>
      <c r="G2277" s="15" t="s">
        <v>577</v>
      </c>
      <c r="H2277" s="15" t="s">
        <v>7043</v>
      </c>
      <c r="I2277" s="16">
        <v>36.063192000000001</v>
      </c>
      <c r="J2277" s="16">
        <v>44.033895000000001</v>
      </c>
      <c r="K2277" s="15" t="s">
        <v>1364</v>
      </c>
    </row>
    <row r="2278" spans="1:11" ht="12" hidden="1" customHeight="1">
      <c r="A2278" s="15" t="s">
        <v>56</v>
      </c>
      <c r="B2278" s="15" t="s">
        <v>4</v>
      </c>
      <c r="C2278" s="15" t="s">
        <v>258</v>
      </c>
      <c r="D2278" s="15" t="s">
        <v>4</v>
      </c>
      <c r="E2278" s="16">
        <v>1208318</v>
      </c>
      <c r="F2278" s="15" t="s">
        <v>7044</v>
      </c>
      <c r="G2278" s="15" t="s">
        <v>590</v>
      </c>
      <c r="H2278" s="15" t="s">
        <v>5931</v>
      </c>
      <c r="I2278" s="16">
        <v>32.652323000000003</v>
      </c>
      <c r="J2278" s="16">
        <v>43.885724000000003</v>
      </c>
      <c r="K2278" s="15" t="s">
        <v>1364</v>
      </c>
    </row>
    <row r="2279" spans="1:11" ht="12" hidden="1" customHeight="1">
      <c r="A2279" s="15" t="s">
        <v>56</v>
      </c>
      <c r="B2279" s="15" t="s">
        <v>4</v>
      </c>
      <c r="C2279" s="15" t="s">
        <v>258</v>
      </c>
      <c r="D2279" s="15" t="s">
        <v>4</v>
      </c>
      <c r="E2279" s="16">
        <v>1208319</v>
      </c>
      <c r="F2279" s="15" t="s">
        <v>7045</v>
      </c>
      <c r="G2279" s="15" t="s">
        <v>593</v>
      </c>
      <c r="H2279" s="15" t="s">
        <v>7046</v>
      </c>
      <c r="I2279" s="16">
        <v>32.671714000000001</v>
      </c>
      <c r="J2279" s="16">
        <v>43.997473999999997</v>
      </c>
      <c r="K2279" s="15" t="s">
        <v>1364</v>
      </c>
    </row>
    <row r="2280" spans="1:11" ht="12" hidden="1" customHeight="1">
      <c r="A2280" s="15" t="s">
        <v>56</v>
      </c>
      <c r="B2280" s="15" t="s">
        <v>4</v>
      </c>
      <c r="C2280" s="15" t="s">
        <v>258</v>
      </c>
      <c r="D2280" s="15" t="s">
        <v>4</v>
      </c>
      <c r="E2280" s="16">
        <v>1208320</v>
      </c>
      <c r="F2280" s="15" t="s">
        <v>7047</v>
      </c>
      <c r="G2280" s="15" t="s">
        <v>600</v>
      </c>
      <c r="H2280" s="15" t="s">
        <v>7048</v>
      </c>
      <c r="I2280" s="16">
        <v>32.509922000000003</v>
      </c>
      <c r="J2280" s="16">
        <v>43.996898000000002</v>
      </c>
      <c r="K2280" s="15" t="s">
        <v>1364</v>
      </c>
    </row>
    <row r="2281" spans="1:11" ht="12" hidden="1" customHeight="1">
      <c r="A2281" s="15" t="s">
        <v>58</v>
      </c>
      <c r="B2281" s="15" t="s">
        <v>6</v>
      </c>
      <c r="C2281" s="15" t="s">
        <v>274</v>
      </c>
      <c r="D2281" s="15" t="s">
        <v>272</v>
      </c>
      <c r="E2281" s="16">
        <v>1409389</v>
      </c>
      <c r="F2281" s="15" t="s">
        <v>7049</v>
      </c>
      <c r="G2281" s="15" t="s">
        <v>643</v>
      </c>
      <c r="H2281" s="15" t="s">
        <v>7050</v>
      </c>
      <c r="I2281" s="16">
        <v>31.8934</v>
      </c>
      <c r="J2281" s="16">
        <v>47.124630000000003</v>
      </c>
      <c r="K2281" s="15" t="s">
        <v>1364</v>
      </c>
    </row>
    <row r="2282" spans="1:11" ht="12" hidden="1" customHeight="1">
      <c r="A2282" s="15" t="s">
        <v>58</v>
      </c>
      <c r="B2282" s="15" t="s">
        <v>6</v>
      </c>
      <c r="C2282" s="15" t="s">
        <v>274</v>
      </c>
      <c r="D2282" s="15" t="s">
        <v>272</v>
      </c>
      <c r="E2282" s="16">
        <v>1409390</v>
      </c>
      <c r="F2282" s="15" t="s">
        <v>7051</v>
      </c>
      <c r="G2282" s="15" t="s">
        <v>645</v>
      </c>
      <c r="H2282" s="15" t="s">
        <v>7052</v>
      </c>
      <c r="I2282" s="16">
        <v>31.871386000000001</v>
      </c>
      <c r="J2282" s="16">
        <v>47.157048000000003</v>
      </c>
      <c r="K2282" s="15" t="s">
        <v>1364</v>
      </c>
    </row>
    <row r="2283" spans="1:11" ht="12" hidden="1" customHeight="1">
      <c r="A2283" s="15" t="s">
        <v>58</v>
      </c>
      <c r="B2283" s="15" t="s">
        <v>6</v>
      </c>
      <c r="C2283" s="15" t="s">
        <v>274</v>
      </c>
      <c r="D2283" s="15" t="s">
        <v>272</v>
      </c>
      <c r="E2283" s="16">
        <v>1409388</v>
      </c>
      <c r="F2283" s="15" t="s">
        <v>7053</v>
      </c>
      <c r="G2283" s="15" t="s">
        <v>1164</v>
      </c>
      <c r="H2283" s="15" t="s">
        <v>7054</v>
      </c>
      <c r="I2283" s="16">
        <v>31.840917000000001</v>
      </c>
      <c r="J2283" s="16">
        <v>47.139442000000003</v>
      </c>
      <c r="K2283" s="15" t="s">
        <v>1364</v>
      </c>
    </row>
    <row r="2284" spans="1:11" ht="12" hidden="1" customHeight="1">
      <c r="A2284" s="15" t="s">
        <v>58</v>
      </c>
      <c r="B2284" s="15" t="s">
        <v>6</v>
      </c>
      <c r="C2284" s="15" t="s">
        <v>274</v>
      </c>
      <c r="D2284" s="15" t="s">
        <v>272</v>
      </c>
      <c r="E2284" s="16">
        <v>1409391</v>
      </c>
      <c r="F2284" s="15" t="s">
        <v>7055</v>
      </c>
      <c r="G2284" s="15" t="s">
        <v>649</v>
      </c>
      <c r="H2284" s="15" t="s">
        <v>2645</v>
      </c>
      <c r="I2284" s="16">
        <v>31.865666999999998</v>
      </c>
      <c r="J2284" s="16">
        <v>47.139094999999998</v>
      </c>
      <c r="K2284" s="15" t="s">
        <v>1364</v>
      </c>
    </row>
    <row r="2285" spans="1:11" ht="12" hidden="1" customHeight="1">
      <c r="A2285" s="15" t="s">
        <v>66</v>
      </c>
      <c r="B2285" s="15" t="s">
        <v>9</v>
      </c>
      <c r="C2285" s="15" t="s">
        <v>322</v>
      </c>
      <c r="D2285" s="15" t="s">
        <v>320</v>
      </c>
      <c r="E2285" s="16">
        <v>1610817</v>
      </c>
      <c r="F2285" s="15" t="s">
        <v>7056</v>
      </c>
      <c r="G2285" s="15" t="s">
        <v>818</v>
      </c>
      <c r="H2285" s="15" t="s">
        <v>7057</v>
      </c>
      <c r="I2285" s="16">
        <v>32.486055</v>
      </c>
      <c r="J2285" s="16">
        <v>45.851916000000003</v>
      </c>
      <c r="K2285" s="15" t="s">
        <v>1364</v>
      </c>
    </row>
    <row r="2286" spans="1:11" ht="12" hidden="1" customHeight="1">
      <c r="A2286" s="15" t="s">
        <v>66</v>
      </c>
      <c r="B2286" s="15" t="s">
        <v>9</v>
      </c>
      <c r="C2286" s="15" t="s">
        <v>322</v>
      </c>
      <c r="D2286" s="15" t="s">
        <v>320</v>
      </c>
      <c r="E2286" s="16">
        <v>1610818</v>
      </c>
      <c r="F2286" s="15" t="s">
        <v>7058</v>
      </c>
      <c r="G2286" s="15" t="s">
        <v>823</v>
      </c>
      <c r="H2286" s="15" t="s">
        <v>7059</v>
      </c>
      <c r="I2286" s="16">
        <v>32.518949999999997</v>
      </c>
      <c r="J2286" s="16">
        <v>45.863582000000001</v>
      </c>
      <c r="K2286" s="15" t="s">
        <v>1364</v>
      </c>
    </row>
    <row r="2287" spans="1:11" ht="12" hidden="1" customHeight="1">
      <c r="A2287" s="15" t="s">
        <v>66</v>
      </c>
      <c r="B2287" s="15" t="s">
        <v>9</v>
      </c>
      <c r="C2287" s="15" t="s">
        <v>325</v>
      </c>
      <c r="D2287" s="15" t="s">
        <v>6610</v>
      </c>
      <c r="E2287" s="16">
        <v>1610819</v>
      </c>
      <c r="F2287" s="15" t="s">
        <v>7060</v>
      </c>
      <c r="G2287" s="15" t="s">
        <v>7061</v>
      </c>
      <c r="H2287" s="15" t="s">
        <v>7062</v>
      </c>
      <c r="I2287" s="16">
        <v>32.530248</v>
      </c>
      <c r="J2287" s="16">
        <v>45.332152000000001</v>
      </c>
      <c r="K2287" s="15" t="s">
        <v>1364</v>
      </c>
    </row>
    <row r="2288" spans="1:11" ht="12" hidden="1" customHeight="1">
      <c r="A2288" s="15" t="s">
        <v>60</v>
      </c>
      <c r="B2288" s="15" t="s">
        <v>42</v>
      </c>
      <c r="C2288" s="15" t="s">
        <v>331</v>
      </c>
      <c r="D2288" s="15" t="s">
        <v>329</v>
      </c>
      <c r="E2288" s="16">
        <v>1710596</v>
      </c>
      <c r="F2288" s="15" t="s">
        <v>7063</v>
      </c>
      <c r="G2288" s="15" t="s">
        <v>668</v>
      </c>
      <c r="H2288" s="15" t="s">
        <v>7064</v>
      </c>
      <c r="I2288" s="16">
        <v>32.051237999999998</v>
      </c>
      <c r="J2288" s="16">
        <v>44.377769999999998</v>
      </c>
      <c r="K2288" s="15" t="s">
        <v>1364</v>
      </c>
    </row>
    <row r="2289" spans="1:11" ht="12" hidden="1" customHeight="1">
      <c r="A2289" s="15" t="s">
        <v>63</v>
      </c>
      <c r="B2289" s="15" t="s">
        <v>44</v>
      </c>
      <c r="C2289" s="15" t="s">
        <v>338</v>
      </c>
      <c r="D2289" s="15" t="s">
        <v>35</v>
      </c>
      <c r="E2289" s="16">
        <v>1811331</v>
      </c>
      <c r="F2289" s="15" t="s">
        <v>7065</v>
      </c>
      <c r="G2289" s="15" t="s">
        <v>725</v>
      </c>
      <c r="H2289" s="15" t="s">
        <v>7066</v>
      </c>
      <c r="I2289" s="16">
        <v>35.185783000000001</v>
      </c>
      <c r="J2289" s="16">
        <v>43.401864000000003</v>
      </c>
      <c r="K2289" s="15" t="s">
        <v>1364</v>
      </c>
    </row>
    <row r="2290" spans="1:11" ht="12" hidden="1" customHeight="1">
      <c r="A2290" s="15" t="s">
        <v>63</v>
      </c>
      <c r="B2290" s="15" t="s">
        <v>44</v>
      </c>
      <c r="C2290" s="15" t="s">
        <v>338</v>
      </c>
      <c r="D2290" s="15" t="s">
        <v>35</v>
      </c>
      <c r="E2290" s="16">
        <v>1811332</v>
      </c>
      <c r="F2290" s="15" t="s">
        <v>7067</v>
      </c>
      <c r="G2290" s="15" t="s">
        <v>7068</v>
      </c>
      <c r="H2290" s="15" t="s">
        <v>7069</v>
      </c>
      <c r="I2290" s="16">
        <v>35.335464000000002</v>
      </c>
      <c r="J2290" s="16">
        <v>43.350906000000002</v>
      </c>
      <c r="K2290" s="15" t="s">
        <v>1364</v>
      </c>
    </row>
    <row r="2291" spans="1:11" ht="12" hidden="1" customHeight="1">
      <c r="A2291" s="15" t="s">
        <v>63</v>
      </c>
      <c r="B2291" s="15" t="s">
        <v>44</v>
      </c>
      <c r="C2291" s="15" t="s">
        <v>351</v>
      </c>
      <c r="D2291" s="15" t="s">
        <v>2887</v>
      </c>
      <c r="E2291" s="21">
        <v>1811327</v>
      </c>
      <c r="F2291" s="15" t="s">
        <v>7070</v>
      </c>
      <c r="G2291" s="15" t="s">
        <v>724</v>
      </c>
      <c r="H2291" s="15" t="s">
        <v>7071</v>
      </c>
      <c r="I2291" s="16">
        <v>35.507100000000001</v>
      </c>
      <c r="J2291" s="16">
        <v>43.244100000000003</v>
      </c>
      <c r="K2291" s="15" t="s">
        <v>1364</v>
      </c>
    </row>
    <row r="2292" spans="1:11" ht="12" hidden="1" customHeight="1">
      <c r="A2292" s="15" t="s">
        <v>63</v>
      </c>
      <c r="B2292" s="15" t="s">
        <v>44</v>
      </c>
      <c r="C2292" s="15" t="s">
        <v>356</v>
      </c>
      <c r="D2292" s="15" t="s">
        <v>34</v>
      </c>
      <c r="E2292" s="16">
        <v>1811329</v>
      </c>
      <c r="F2292" s="15" t="s">
        <v>7072</v>
      </c>
      <c r="G2292" s="15" t="s">
        <v>732</v>
      </c>
      <c r="H2292" s="15" t="s">
        <v>7073</v>
      </c>
      <c r="I2292" s="16">
        <v>34.679099999999998</v>
      </c>
      <c r="J2292" s="16">
        <v>43.7164</v>
      </c>
      <c r="K2292" s="15" t="s">
        <v>1364</v>
      </c>
    </row>
    <row r="2293" spans="1:11" ht="12" hidden="1" customHeight="1">
      <c r="A2293" s="15" t="s">
        <v>63</v>
      </c>
      <c r="B2293" s="15" t="s">
        <v>44</v>
      </c>
      <c r="C2293" s="15" t="s">
        <v>356</v>
      </c>
      <c r="D2293" s="15" t="s">
        <v>34</v>
      </c>
      <c r="E2293" s="16">
        <v>1811328</v>
      </c>
      <c r="F2293" s="15" t="s">
        <v>7074</v>
      </c>
      <c r="G2293" s="15" t="s">
        <v>733</v>
      </c>
      <c r="H2293" s="15" t="s">
        <v>7075</v>
      </c>
      <c r="I2293" s="16">
        <v>34.688099999999999</v>
      </c>
      <c r="J2293" s="16">
        <v>43.712899999999998</v>
      </c>
      <c r="K2293" s="15" t="s">
        <v>1364</v>
      </c>
    </row>
    <row r="2294" spans="1:11" ht="12" hidden="1" customHeight="1">
      <c r="A2294" s="15" t="s">
        <v>63</v>
      </c>
      <c r="B2294" s="15" t="s">
        <v>44</v>
      </c>
      <c r="C2294" s="15" t="s">
        <v>359</v>
      </c>
      <c r="D2294" s="15" t="s">
        <v>357</v>
      </c>
      <c r="E2294" s="16">
        <v>1811330</v>
      </c>
      <c r="F2294" s="15" t="s">
        <v>7076</v>
      </c>
      <c r="G2294" s="15" t="s">
        <v>739</v>
      </c>
      <c r="H2294" s="15" t="s">
        <v>7077</v>
      </c>
      <c r="I2294" s="16">
        <v>34.883600000000001</v>
      </c>
      <c r="J2294" s="16">
        <v>44.628999999999998</v>
      </c>
      <c r="K2294" s="15" t="s">
        <v>1364</v>
      </c>
    </row>
    <row r="2295" spans="1:11" ht="12" hidden="1" customHeight="1">
      <c r="A2295" s="15" t="s">
        <v>49</v>
      </c>
      <c r="B2295" s="15" t="s">
        <v>38</v>
      </c>
      <c r="C2295" s="15" t="s">
        <v>86</v>
      </c>
      <c r="D2295" s="15" t="s">
        <v>1360</v>
      </c>
      <c r="E2295" s="16">
        <v>110361</v>
      </c>
      <c r="F2295" s="15" t="s">
        <v>1361</v>
      </c>
      <c r="G2295" s="15" t="s">
        <v>7078</v>
      </c>
      <c r="H2295" s="15" t="s">
        <v>7079</v>
      </c>
      <c r="I2295" s="16">
        <v>32.165700999999999</v>
      </c>
      <c r="J2295" s="16">
        <v>42.122835000000002</v>
      </c>
      <c r="K2295" s="15" t="s">
        <v>1364</v>
      </c>
    </row>
    <row r="2296" spans="1:11" ht="12" hidden="1" customHeight="1">
      <c r="A2296" s="15" t="s">
        <v>49</v>
      </c>
      <c r="B2296" s="15" t="s">
        <v>38</v>
      </c>
      <c r="C2296" s="15" t="s">
        <v>86</v>
      </c>
      <c r="D2296" s="15" t="s">
        <v>1360</v>
      </c>
      <c r="E2296" s="16">
        <v>110362</v>
      </c>
      <c r="F2296" s="15" t="s">
        <v>1365</v>
      </c>
      <c r="G2296" s="15" t="s">
        <v>7080</v>
      </c>
      <c r="H2296" s="15" t="s">
        <v>7081</v>
      </c>
      <c r="I2296" s="16">
        <v>32.273108999999998</v>
      </c>
      <c r="J2296" s="16">
        <v>42.050932000000003</v>
      </c>
      <c r="K2296" s="15" t="s">
        <v>1364</v>
      </c>
    </row>
  </sheetData>
  <sheetProtection selectLockedCells="1" selectUnlockedCells="1"/>
  <autoFilter ref="A1:K2296">
    <filterColumn colId="1">
      <filters>
        <filter val="Dahuk"/>
        <filter val="Erbil"/>
      </filters>
    </filterColumn>
  </autoFilter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3"/>
  <sheetViews>
    <sheetView showGridLines="0" zoomScale="80" zoomScaleNormal="80" workbookViewId="0">
      <pane ySplit="1" topLeftCell="A46" activePane="bottomLeft" state="frozen"/>
      <selection activeCell="S1" sqref="S1"/>
      <selection pane="bottomLeft" activeCell="A44" sqref="A44"/>
    </sheetView>
  </sheetViews>
  <sheetFormatPr defaultRowHeight="12.75"/>
  <cols>
    <col min="1" max="1" width="32.28515625" style="83" bestFit="1" customWidth="1"/>
    <col min="2" max="2" width="13.5703125" style="83" customWidth="1"/>
    <col min="3" max="3" width="18" style="83" customWidth="1"/>
    <col min="4" max="8" width="24.7109375" style="83" customWidth="1"/>
    <col min="9" max="16384" width="9.140625" style="83"/>
  </cols>
  <sheetData>
    <row r="1" spans="1:8" ht="59.25" customHeight="1">
      <c r="A1" s="86" t="s">
        <v>7293</v>
      </c>
      <c r="B1" s="83" t="s">
        <v>7400</v>
      </c>
      <c r="C1" s="83" t="s">
        <v>7401</v>
      </c>
      <c r="D1" s="338" t="s">
        <v>7402</v>
      </c>
      <c r="E1" s="338" t="s">
        <v>7403</v>
      </c>
      <c r="F1" s="338" t="s">
        <v>7404</v>
      </c>
      <c r="G1" s="338" t="s">
        <v>7405</v>
      </c>
      <c r="H1" s="338" t="s">
        <v>7437</v>
      </c>
    </row>
    <row r="2" spans="1:8">
      <c r="A2" s="84" t="s">
        <v>1349</v>
      </c>
      <c r="B2" s="85">
        <v>1458</v>
      </c>
      <c r="C2" s="85">
        <v>0</v>
      </c>
      <c r="D2" s="85">
        <v>850</v>
      </c>
      <c r="E2" s="85">
        <v>0</v>
      </c>
      <c r="F2" s="85">
        <v>19</v>
      </c>
      <c r="G2" s="85">
        <v>0</v>
      </c>
      <c r="H2" s="85">
        <v>0</v>
      </c>
    </row>
    <row r="3" spans="1:8">
      <c r="A3" s="84" t="s">
        <v>1289</v>
      </c>
      <c r="B3" s="85">
        <v>135</v>
      </c>
      <c r="C3" s="85">
        <v>0</v>
      </c>
      <c r="D3" s="85">
        <v>850</v>
      </c>
      <c r="E3" s="85">
        <v>0</v>
      </c>
      <c r="F3" s="85">
        <v>0</v>
      </c>
      <c r="G3" s="85">
        <v>0</v>
      </c>
      <c r="H3" s="85">
        <v>0</v>
      </c>
    </row>
    <row r="4" spans="1:8">
      <c r="A4" s="84" t="s">
        <v>1321</v>
      </c>
      <c r="B4" s="85">
        <v>1323</v>
      </c>
      <c r="C4" s="85">
        <v>0</v>
      </c>
      <c r="D4" s="85">
        <v>0</v>
      </c>
      <c r="E4" s="85">
        <v>0</v>
      </c>
      <c r="F4" s="85">
        <v>19</v>
      </c>
      <c r="G4" s="85">
        <v>0</v>
      </c>
      <c r="H4" s="85">
        <v>0</v>
      </c>
    </row>
    <row r="5" spans="1:8">
      <c r="A5" s="84" t="s">
        <v>7097</v>
      </c>
      <c r="B5" s="85">
        <v>0</v>
      </c>
      <c r="C5" s="85">
        <v>0</v>
      </c>
      <c r="D5" s="85">
        <v>0</v>
      </c>
      <c r="E5" s="85">
        <v>0</v>
      </c>
      <c r="F5" s="85">
        <v>77</v>
      </c>
      <c r="G5" s="85">
        <v>0</v>
      </c>
      <c r="H5" s="85">
        <v>0</v>
      </c>
    </row>
    <row r="6" spans="1:8">
      <c r="A6" s="84" t="s">
        <v>1321</v>
      </c>
      <c r="B6" s="85">
        <v>0</v>
      </c>
      <c r="C6" s="85">
        <v>0</v>
      </c>
      <c r="D6" s="85">
        <v>0</v>
      </c>
      <c r="E6" s="85">
        <v>0</v>
      </c>
      <c r="F6" s="85">
        <v>77</v>
      </c>
      <c r="G6" s="85">
        <v>0</v>
      </c>
      <c r="H6" s="85">
        <v>0</v>
      </c>
    </row>
    <row r="7" spans="1:8">
      <c r="A7" s="84" t="s">
        <v>7101</v>
      </c>
      <c r="B7" s="85">
        <v>1477</v>
      </c>
      <c r="C7" s="85">
        <v>6</v>
      </c>
      <c r="D7" s="85">
        <v>150</v>
      </c>
      <c r="E7" s="85">
        <v>0</v>
      </c>
      <c r="F7" s="85">
        <v>50</v>
      </c>
      <c r="G7" s="85">
        <v>546</v>
      </c>
      <c r="H7" s="85">
        <v>326</v>
      </c>
    </row>
    <row r="8" spans="1:8">
      <c r="A8" s="84" t="s">
        <v>1289</v>
      </c>
      <c r="B8" s="85">
        <v>260</v>
      </c>
      <c r="C8" s="85">
        <v>6</v>
      </c>
      <c r="D8" s="85">
        <v>150</v>
      </c>
      <c r="E8" s="85">
        <v>0</v>
      </c>
      <c r="F8" s="85">
        <v>0</v>
      </c>
      <c r="G8" s="85">
        <v>0</v>
      </c>
      <c r="H8" s="85">
        <v>0</v>
      </c>
    </row>
    <row r="9" spans="1:8">
      <c r="A9" s="84" t="s">
        <v>1340</v>
      </c>
      <c r="B9" s="85">
        <v>213</v>
      </c>
      <c r="C9" s="85">
        <v>0</v>
      </c>
      <c r="D9" s="85">
        <v>0</v>
      </c>
      <c r="E9" s="85">
        <v>0</v>
      </c>
      <c r="F9" s="85">
        <v>12</v>
      </c>
      <c r="G9" s="85">
        <v>0</v>
      </c>
      <c r="H9" s="85">
        <v>0</v>
      </c>
    </row>
    <row r="10" spans="1:8">
      <c r="A10" s="84" t="s">
        <v>1304</v>
      </c>
      <c r="B10" s="85">
        <v>0</v>
      </c>
      <c r="C10" s="85">
        <v>0</v>
      </c>
      <c r="D10" s="85">
        <v>0</v>
      </c>
      <c r="E10" s="85">
        <v>0</v>
      </c>
      <c r="F10" s="85">
        <v>19</v>
      </c>
      <c r="G10" s="85">
        <v>0</v>
      </c>
      <c r="H10" s="85">
        <v>0</v>
      </c>
    </row>
    <row r="11" spans="1:8">
      <c r="A11" s="84" t="s">
        <v>1321</v>
      </c>
      <c r="B11" s="85">
        <v>1004</v>
      </c>
      <c r="C11" s="85">
        <v>0</v>
      </c>
      <c r="D11" s="85">
        <v>0</v>
      </c>
      <c r="E11" s="85">
        <v>0</v>
      </c>
      <c r="F11" s="85">
        <v>19</v>
      </c>
      <c r="G11" s="85">
        <v>546</v>
      </c>
      <c r="H11" s="85">
        <v>326</v>
      </c>
    </row>
    <row r="12" spans="1:8">
      <c r="A12" s="84" t="s">
        <v>7228</v>
      </c>
      <c r="B12" s="85">
        <v>0</v>
      </c>
      <c r="C12" s="85">
        <v>0</v>
      </c>
      <c r="D12" s="85">
        <v>0</v>
      </c>
      <c r="E12" s="85">
        <v>45</v>
      </c>
      <c r="F12" s="85">
        <v>0</v>
      </c>
      <c r="G12" s="85">
        <v>0</v>
      </c>
      <c r="H12" s="85">
        <v>0</v>
      </c>
    </row>
    <row r="13" spans="1:8">
      <c r="A13" s="84" t="s">
        <v>1321</v>
      </c>
      <c r="B13" s="85">
        <v>0</v>
      </c>
      <c r="C13" s="85">
        <v>0</v>
      </c>
      <c r="D13" s="85">
        <v>0</v>
      </c>
      <c r="E13" s="85">
        <v>45</v>
      </c>
      <c r="F13" s="85">
        <v>0</v>
      </c>
      <c r="G13" s="85">
        <v>0</v>
      </c>
      <c r="H13" s="85">
        <v>0</v>
      </c>
    </row>
    <row r="14" spans="1:8">
      <c r="A14" s="84" t="s">
        <v>1347</v>
      </c>
      <c r="B14" s="85">
        <v>1913</v>
      </c>
      <c r="C14" s="85">
        <v>1245</v>
      </c>
      <c r="D14" s="85">
        <v>3650</v>
      </c>
      <c r="E14" s="85">
        <v>2453</v>
      </c>
      <c r="F14" s="85">
        <v>357</v>
      </c>
      <c r="G14" s="85">
        <v>0</v>
      </c>
      <c r="H14" s="85">
        <v>0</v>
      </c>
    </row>
    <row r="15" spans="1:8">
      <c r="A15" s="84" t="s">
        <v>1266</v>
      </c>
      <c r="B15" s="85">
        <v>0</v>
      </c>
      <c r="C15" s="85">
        <v>0</v>
      </c>
      <c r="D15" s="85">
        <v>0</v>
      </c>
      <c r="E15" s="85">
        <v>0</v>
      </c>
      <c r="F15" s="85">
        <v>121</v>
      </c>
      <c r="G15" s="85">
        <v>0</v>
      </c>
      <c r="H15" s="85">
        <v>0</v>
      </c>
    </row>
    <row r="16" spans="1:8">
      <c r="A16" s="84" t="s">
        <v>7333</v>
      </c>
      <c r="B16" s="85">
        <v>25</v>
      </c>
      <c r="C16" s="85">
        <v>0</v>
      </c>
      <c r="D16" s="85">
        <v>0</v>
      </c>
      <c r="E16" s="85">
        <v>0</v>
      </c>
      <c r="F16" s="85">
        <v>0</v>
      </c>
      <c r="G16" s="85">
        <v>0</v>
      </c>
      <c r="H16" s="85">
        <v>0</v>
      </c>
    </row>
    <row r="17" spans="1:8">
      <c r="A17" s="84" t="s">
        <v>1273</v>
      </c>
      <c r="B17" s="85">
        <v>0</v>
      </c>
      <c r="C17" s="85">
        <v>0</v>
      </c>
      <c r="D17" s="85">
        <v>0</v>
      </c>
      <c r="E17" s="85">
        <v>14</v>
      </c>
      <c r="F17" s="85">
        <v>24</v>
      </c>
      <c r="G17" s="85">
        <v>0</v>
      </c>
      <c r="H17" s="85">
        <v>0</v>
      </c>
    </row>
    <row r="18" spans="1:8">
      <c r="A18" s="84" t="s">
        <v>1345</v>
      </c>
      <c r="B18" s="85">
        <v>0</v>
      </c>
      <c r="C18" s="85">
        <v>0</v>
      </c>
      <c r="D18" s="85">
        <v>0</v>
      </c>
      <c r="E18" s="85">
        <v>0</v>
      </c>
      <c r="F18" s="85">
        <v>212</v>
      </c>
      <c r="G18" s="85">
        <v>0</v>
      </c>
      <c r="H18" s="85">
        <v>0</v>
      </c>
    </row>
    <row r="19" spans="1:8">
      <c r="A19" s="84" t="s">
        <v>7233</v>
      </c>
      <c r="B19" s="85">
        <v>500</v>
      </c>
      <c r="C19" s="85">
        <v>0</v>
      </c>
      <c r="D19" s="85">
        <v>0</v>
      </c>
      <c r="E19" s="85">
        <v>0</v>
      </c>
      <c r="F19" s="85">
        <v>0</v>
      </c>
      <c r="G19" s="85">
        <v>0</v>
      </c>
      <c r="H19" s="85">
        <v>0</v>
      </c>
    </row>
    <row r="20" spans="1:8">
      <c r="A20" s="84" t="s">
        <v>1289</v>
      </c>
      <c r="B20" s="85">
        <v>624</v>
      </c>
      <c r="C20" s="85">
        <v>845</v>
      </c>
      <c r="D20" s="85">
        <v>3650</v>
      </c>
      <c r="E20" s="85">
        <v>0</v>
      </c>
      <c r="F20" s="85">
        <v>0</v>
      </c>
      <c r="G20" s="85">
        <v>0</v>
      </c>
      <c r="H20" s="85">
        <v>0</v>
      </c>
    </row>
    <row r="21" spans="1:8">
      <c r="A21" s="84" t="s">
        <v>1304</v>
      </c>
      <c r="B21" s="85">
        <v>0</v>
      </c>
      <c r="C21" s="85">
        <v>0</v>
      </c>
      <c r="D21" s="85">
        <v>0</v>
      </c>
      <c r="E21" s="85">
        <v>1243</v>
      </c>
      <c r="F21" s="85">
        <v>0</v>
      </c>
      <c r="G21" s="85">
        <v>0</v>
      </c>
      <c r="H21" s="85">
        <v>0</v>
      </c>
    </row>
    <row r="22" spans="1:8">
      <c r="A22" s="84" t="s">
        <v>1308</v>
      </c>
      <c r="B22" s="85">
        <v>466</v>
      </c>
      <c r="C22" s="85">
        <v>0</v>
      </c>
      <c r="D22" s="85">
        <v>0</v>
      </c>
      <c r="E22" s="85">
        <v>0</v>
      </c>
      <c r="F22" s="85">
        <v>0</v>
      </c>
      <c r="G22" s="85">
        <v>0</v>
      </c>
      <c r="H22" s="85">
        <v>0</v>
      </c>
    </row>
    <row r="23" spans="1:8">
      <c r="A23" s="84" t="s">
        <v>1320</v>
      </c>
      <c r="B23" s="85">
        <v>0</v>
      </c>
      <c r="C23" s="85">
        <v>400</v>
      </c>
      <c r="D23" s="85">
        <v>0</v>
      </c>
      <c r="E23" s="85">
        <v>0</v>
      </c>
      <c r="F23" s="85">
        <v>0</v>
      </c>
      <c r="G23" s="85">
        <v>0</v>
      </c>
      <c r="H23" s="85">
        <v>0</v>
      </c>
    </row>
    <row r="24" spans="1:8">
      <c r="A24" s="84" t="s">
        <v>1321</v>
      </c>
      <c r="B24" s="85">
        <v>298</v>
      </c>
      <c r="C24" s="85">
        <v>0</v>
      </c>
      <c r="D24" s="85">
        <v>0</v>
      </c>
      <c r="E24" s="85">
        <v>1196</v>
      </c>
      <c r="F24" s="85">
        <v>0</v>
      </c>
      <c r="G24" s="85">
        <v>0</v>
      </c>
      <c r="H24" s="85">
        <v>0</v>
      </c>
    </row>
    <row r="25" spans="1:8">
      <c r="A25" s="84" t="s">
        <v>7082</v>
      </c>
      <c r="B25" s="85">
        <v>2624</v>
      </c>
      <c r="C25" s="85">
        <v>62</v>
      </c>
      <c r="D25" s="85">
        <v>0</v>
      </c>
      <c r="E25" s="85">
        <v>457</v>
      </c>
      <c r="F25" s="85">
        <v>82</v>
      </c>
      <c r="G25" s="85">
        <v>691</v>
      </c>
      <c r="H25" s="85">
        <v>0</v>
      </c>
    </row>
    <row r="26" spans="1:8">
      <c r="A26" s="84" t="s">
        <v>1289</v>
      </c>
      <c r="B26" s="85">
        <v>1600</v>
      </c>
      <c r="C26" s="85">
        <v>62</v>
      </c>
      <c r="D26" s="85">
        <v>0</v>
      </c>
      <c r="E26" s="85">
        <v>0</v>
      </c>
      <c r="F26" s="85">
        <v>0</v>
      </c>
      <c r="G26" s="85">
        <v>0</v>
      </c>
      <c r="H26" s="85">
        <v>0</v>
      </c>
    </row>
    <row r="27" spans="1:8">
      <c r="A27" s="84" t="s">
        <v>1309</v>
      </c>
      <c r="B27" s="85">
        <v>0</v>
      </c>
      <c r="C27" s="85">
        <v>0</v>
      </c>
      <c r="D27" s="85">
        <v>0</v>
      </c>
      <c r="E27" s="85">
        <v>228</v>
      </c>
      <c r="F27" s="85">
        <v>78</v>
      </c>
      <c r="G27" s="85">
        <v>0</v>
      </c>
      <c r="H27" s="85">
        <v>0</v>
      </c>
    </row>
    <row r="28" spans="1:8">
      <c r="A28" s="84" t="s">
        <v>1321</v>
      </c>
      <c r="B28" s="85">
        <v>1024</v>
      </c>
      <c r="C28" s="85">
        <v>0</v>
      </c>
      <c r="D28" s="85">
        <v>0</v>
      </c>
      <c r="E28" s="85">
        <v>229</v>
      </c>
      <c r="F28" s="85">
        <v>4</v>
      </c>
      <c r="G28" s="85">
        <v>691</v>
      </c>
      <c r="H28" s="85">
        <v>0</v>
      </c>
    </row>
    <row r="29" spans="1:8">
      <c r="A29" s="84" t="s">
        <v>7095</v>
      </c>
      <c r="B29" s="85">
        <v>1182</v>
      </c>
      <c r="C29" s="85">
        <v>424</v>
      </c>
      <c r="D29" s="85">
        <v>0</v>
      </c>
      <c r="E29" s="85">
        <v>0</v>
      </c>
      <c r="F29" s="85">
        <v>1</v>
      </c>
      <c r="G29" s="85">
        <v>0</v>
      </c>
      <c r="H29" s="85">
        <v>0</v>
      </c>
    </row>
    <row r="30" spans="1:8">
      <c r="A30" s="84" t="s">
        <v>1273</v>
      </c>
      <c r="B30" s="85"/>
      <c r="C30" s="85"/>
      <c r="D30" s="85"/>
      <c r="E30" s="85"/>
      <c r="F30" s="85"/>
      <c r="G30" s="85"/>
      <c r="H30" s="85"/>
    </row>
    <row r="31" spans="1:8">
      <c r="A31" s="84" t="s">
        <v>1289</v>
      </c>
      <c r="B31" s="85">
        <v>203</v>
      </c>
      <c r="C31" s="85">
        <v>120</v>
      </c>
      <c r="D31" s="85">
        <v>0</v>
      </c>
      <c r="E31" s="85">
        <v>0</v>
      </c>
      <c r="F31" s="85">
        <v>0</v>
      </c>
      <c r="G31" s="85">
        <v>0</v>
      </c>
      <c r="H31" s="85">
        <v>0</v>
      </c>
    </row>
    <row r="32" spans="1:8">
      <c r="A32" s="84" t="s">
        <v>1308</v>
      </c>
      <c r="B32" s="85">
        <v>7</v>
      </c>
      <c r="C32" s="85">
        <v>0</v>
      </c>
      <c r="D32" s="85">
        <v>0</v>
      </c>
      <c r="E32" s="85">
        <v>0</v>
      </c>
      <c r="F32" s="85">
        <v>1</v>
      </c>
      <c r="G32" s="85">
        <v>0</v>
      </c>
      <c r="H32" s="85">
        <v>0</v>
      </c>
    </row>
    <row r="33" spans="1:8">
      <c r="A33" s="84" t="s">
        <v>1309</v>
      </c>
      <c r="B33" s="85"/>
      <c r="C33" s="85"/>
      <c r="D33" s="85"/>
      <c r="E33" s="85"/>
      <c r="F33" s="85"/>
      <c r="G33" s="85"/>
      <c r="H33" s="85"/>
    </row>
    <row r="34" spans="1:8">
      <c r="A34" s="84" t="s">
        <v>7327</v>
      </c>
      <c r="B34" s="85">
        <v>180</v>
      </c>
      <c r="C34" s="85">
        <v>0</v>
      </c>
      <c r="D34" s="85">
        <v>0</v>
      </c>
      <c r="E34" s="85">
        <v>0</v>
      </c>
      <c r="F34" s="85">
        <v>0</v>
      </c>
      <c r="G34" s="85">
        <v>0</v>
      </c>
      <c r="H34" s="85">
        <v>0</v>
      </c>
    </row>
    <row r="35" spans="1:8">
      <c r="A35" s="84" t="s">
        <v>1320</v>
      </c>
      <c r="B35" s="85">
        <v>0</v>
      </c>
      <c r="C35" s="85">
        <v>304</v>
      </c>
      <c r="D35" s="85">
        <v>0</v>
      </c>
      <c r="E35" s="85">
        <v>0</v>
      </c>
      <c r="F35" s="85">
        <v>0</v>
      </c>
      <c r="G35" s="85">
        <v>0</v>
      </c>
      <c r="H35" s="85">
        <v>0</v>
      </c>
    </row>
    <row r="36" spans="1:8">
      <c r="A36" s="84" t="s">
        <v>1321</v>
      </c>
      <c r="B36" s="85">
        <v>792</v>
      </c>
      <c r="C36" s="85">
        <v>0</v>
      </c>
      <c r="D36" s="85">
        <v>0</v>
      </c>
      <c r="E36" s="85">
        <v>0</v>
      </c>
      <c r="F36" s="85">
        <v>0</v>
      </c>
      <c r="G36" s="85">
        <v>0</v>
      </c>
      <c r="H36" s="85">
        <v>0</v>
      </c>
    </row>
    <row r="37" spans="1:8">
      <c r="A37" s="84" t="s">
        <v>1337</v>
      </c>
      <c r="B37" s="332"/>
      <c r="C37" s="332"/>
      <c r="D37" s="332"/>
      <c r="E37" s="332"/>
      <c r="F37" s="332"/>
      <c r="G37" s="332"/>
      <c r="H37" s="332"/>
    </row>
    <row r="38" spans="1:8">
      <c r="A38" s="84" t="s">
        <v>7108</v>
      </c>
      <c r="B38" s="85">
        <v>60</v>
      </c>
      <c r="C38" s="85">
        <v>12</v>
      </c>
      <c r="D38" s="85">
        <v>0</v>
      </c>
      <c r="E38" s="85">
        <v>0</v>
      </c>
      <c r="F38" s="85">
        <v>230</v>
      </c>
      <c r="G38" s="85">
        <v>0</v>
      </c>
      <c r="H38" s="85">
        <v>0</v>
      </c>
    </row>
    <row r="39" spans="1:8">
      <c r="A39" s="84" t="s">
        <v>1289</v>
      </c>
      <c r="B39" s="85">
        <v>60</v>
      </c>
      <c r="C39" s="85">
        <v>12</v>
      </c>
      <c r="D39" s="85">
        <v>0</v>
      </c>
      <c r="E39" s="85">
        <v>0</v>
      </c>
      <c r="F39" s="85">
        <v>0</v>
      </c>
      <c r="G39" s="85">
        <v>0</v>
      </c>
      <c r="H39" s="85">
        <v>0</v>
      </c>
    </row>
    <row r="40" spans="1:8">
      <c r="A40" s="84" t="s">
        <v>1321</v>
      </c>
      <c r="B40" s="85">
        <v>0</v>
      </c>
      <c r="C40" s="85">
        <v>0</v>
      </c>
      <c r="D40" s="85">
        <v>0</v>
      </c>
      <c r="E40" s="85">
        <v>0</v>
      </c>
      <c r="F40" s="85">
        <v>230</v>
      </c>
      <c r="G40" s="85">
        <v>0</v>
      </c>
      <c r="H40" s="85">
        <v>0</v>
      </c>
    </row>
    <row r="41" spans="1:8">
      <c r="A41" s="84" t="s">
        <v>7085</v>
      </c>
      <c r="B41" s="85">
        <v>9743</v>
      </c>
      <c r="C41" s="85">
        <v>0</v>
      </c>
      <c r="D41" s="85">
        <v>480</v>
      </c>
      <c r="E41" s="85">
        <v>3333</v>
      </c>
      <c r="F41" s="85">
        <v>1</v>
      </c>
      <c r="G41" s="85">
        <v>0</v>
      </c>
      <c r="H41" s="85">
        <v>0</v>
      </c>
    </row>
    <row r="42" spans="1:8">
      <c r="A42" s="84" t="s">
        <v>1289</v>
      </c>
      <c r="B42" s="85">
        <v>2213</v>
      </c>
      <c r="C42" s="85">
        <v>0</v>
      </c>
      <c r="D42" s="85">
        <v>480</v>
      </c>
      <c r="E42" s="85">
        <v>0</v>
      </c>
      <c r="F42" s="85">
        <v>0</v>
      </c>
      <c r="G42" s="85">
        <v>0</v>
      </c>
      <c r="H42" s="85">
        <v>0</v>
      </c>
    </row>
    <row r="43" spans="1:8">
      <c r="A43" s="84" t="s">
        <v>1292</v>
      </c>
      <c r="B43" s="85">
        <v>10</v>
      </c>
      <c r="C43" s="85">
        <v>0</v>
      </c>
      <c r="D43" s="85">
        <v>0</v>
      </c>
      <c r="E43" s="85">
        <v>0</v>
      </c>
      <c r="F43" s="85">
        <v>0</v>
      </c>
      <c r="G43" s="85">
        <v>0</v>
      </c>
      <c r="H43" s="85">
        <v>0</v>
      </c>
    </row>
    <row r="44" spans="1:8">
      <c r="A44" s="84" t="s">
        <v>1309</v>
      </c>
      <c r="B44" s="85">
        <v>3534</v>
      </c>
      <c r="C44" s="85">
        <v>0</v>
      </c>
      <c r="D44" s="85">
        <v>0</v>
      </c>
      <c r="E44" s="85">
        <v>2887</v>
      </c>
      <c r="F44" s="85">
        <v>1</v>
      </c>
      <c r="G44" s="85">
        <v>0</v>
      </c>
      <c r="H44" s="85">
        <v>0</v>
      </c>
    </row>
    <row r="45" spans="1:8">
      <c r="A45" s="84" t="s">
        <v>1321</v>
      </c>
      <c r="B45" s="85">
        <v>3986</v>
      </c>
      <c r="C45" s="85">
        <v>0</v>
      </c>
      <c r="D45" s="85">
        <v>0</v>
      </c>
      <c r="E45" s="85">
        <v>446</v>
      </c>
      <c r="F45" s="85">
        <v>0</v>
      </c>
      <c r="G45" s="85">
        <v>0</v>
      </c>
      <c r="H45" s="85">
        <v>0</v>
      </c>
    </row>
    <row r="46" spans="1:8">
      <c r="A46" s="84" t="s">
        <v>7087</v>
      </c>
      <c r="B46" s="85">
        <v>250</v>
      </c>
      <c r="C46" s="85">
        <v>19</v>
      </c>
      <c r="D46" s="85">
        <v>0</v>
      </c>
      <c r="E46" s="85">
        <v>0</v>
      </c>
      <c r="F46" s="85">
        <v>0</v>
      </c>
      <c r="G46" s="85">
        <v>0</v>
      </c>
      <c r="H46" s="85">
        <v>0</v>
      </c>
    </row>
    <row r="47" spans="1:8">
      <c r="A47" s="84" t="s">
        <v>1289</v>
      </c>
      <c r="B47" s="85">
        <v>250</v>
      </c>
      <c r="C47" s="85">
        <v>4</v>
      </c>
      <c r="D47" s="85">
        <v>0</v>
      </c>
      <c r="E47" s="85">
        <v>0</v>
      </c>
      <c r="F47" s="85">
        <v>0</v>
      </c>
      <c r="G47" s="85">
        <v>0</v>
      </c>
      <c r="H47" s="85">
        <v>0</v>
      </c>
    </row>
    <row r="48" spans="1:8">
      <c r="A48" s="84" t="s">
        <v>1268</v>
      </c>
      <c r="B48" s="332">
        <v>0</v>
      </c>
      <c r="C48" s="332">
        <v>15</v>
      </c>
      <c r="D48" s="332">
        <v>0</v>
      </c>
      <c r="E48" s="332">
        <v>0</v>
      </c>
      <c r="F48" s="332">
        <v>0</v>
      </c>
      <c r="G48" s="332">
        <v>0</v>
      </c>
      <c r="H48" s="332">
        <v>0</v>
      </c>
    </row>
    <row r="49" spans="1:8">
      <c r="A49" s="84" t="s">
        <v>7089</v>
      </c>
      <c r="B49" s="85">
        <v>40</v>
      </c>
      <c r="C49" s="85">
        <v>3</v>
      </c>
      <c r="D49" s="85">
        <v>0</v>
      </c>
      <c r="E49" s="85">
        <v>0</v>
      </c>
      <c r="F49" s="85">
        <v>428</v>
      </c>
      <c r="G49" s="85">
        <v>0</v>
      </c>
      <c r="H49" s="85">
        <v>0</v>
      </c>
    </row>
    <row r="50" spans="1:8">
      <c r="A50" s="84" t="s">
        <v>1289</v>
      </c>
      <c r="B50" s="85">
        <v>40</v>
      </c>
      <c r="C50" s="85">
        <v>3</v>
      </c>
      <c r="D50" s="85">
        <v>0</v>
      </c>
      <c r="E50" s="85">
        <v>0</v>
      </c>
      <c r="F50" s="85">
        <v>0</v>
      </c>
      <c r="G50" s="85">
        <v>0</v>
      </c>
      <c r="H50" s="85">
        <v>0</v>
      </c>
    </row>
    <row r="51" spans="1:8">
      <c r="A51" s="84" t="s">
        <v>1304</v>
      </c>
      <c r="B51" s="85"/>
      <c r="C51" s="85"/>
      <c r="D51" s="85"/>
      <c r="E51" s="85"/>
      <c r="F51" s="85"/>
      <c r="G51" s="85"/>
      <c r="H51" s="85"/>
    </row>
    <row r="52" spans="1:8">
      <c r="A52" s="84" t="s">
        <v>1321</v>
      </c>
      <c r="B52" s="85">
        <v>0</v>
      </c>
      <c r="C52" s="85">
        <v>0</v>
      </c>
      <c r="D52" s="85">
        <v>0</v>
      </c>
      <c r="E52" s="85">
        <v>0</v>
      </c>
      <c r="F52" s="85">
        <v>428</v>
      </c>
      <c r="G52" s="85">
        <v>0</v>
      </c>
      <c r="H52" s="85">
        <v>0</v>
      </c>
    </row>
    <row r="53" spans="1:8">
      <c r="A53" s="84" t="s">
        <v>7111</v>
      </c>
      <c r="B53" s="85">
        <v>403</v>
      </c>
      <c r="C53" s="85">
        <v>0</v>
      </c>
      <c r="D53" s="85">
        <v>0</v>
      </c>
      <c r="E53" s="85">
        <v>514</v>
      </c>
      <c r="F53" s="85">
        <v>384</v>
      </c>
      <c r="G53" s="85">
        <v>0</v>
      </c>
      <c r="H53" s="85">
        <v>0</v>
      </c>
    </row>
    <row r="54" spans="1:8">
      <c r="A54" s="84" t="s">
        <v>1273</v>
      </c>
      <c r="B54" s="332">
        <v>0</v>
      </c>
      <c r="C54" s="332">
        <v>0</v>
      </c>
      <c r="D54" s="332">
        <v>0</v>
      </c>
      <c r="E54" s="332">
        <v>104</v>
      </c>
      <c r="F54" s="332">
        <v>0</v>
      </c>
      <c r="G54" s="332">
        <v>0</v>
      </c>
      <c r="H54" s="332">
        <v>0</v>
      </c>
    </row>
    <row r="55" spans="1:8">
      <c r="A55" s="84" t="s">
        <v>1345</v>
      </c>
      <c r="B55" s="85">
        <v>0</v>
      </c>
      <c r="C55" s="85">
        <v>0</v>
      </c>
      <c r="D55" s="85">
        <v>0</v>
      </c>
      <c r="E55" s="85">
        <v>410</v>
      </c>
      <c r="F55" s="85">
        <v>384</v>
      </c>
      <c r="G55" s="85">
        <v>0</v>
      </c>
      <c r="H55" s="85">
        <v>0</v>
      </c>
    </row>
    <row r="56" spans="1:8">
      <c r="A56" s="84" t="s">
        <v>1289</v>
      </c>
      <c r="B56" s="85">
        <v>1</v>
      </c>
      <c r="C56" s="85">
        <v>0</v>
      </c>
      <c r="D56" s="85">
        <v>0</v>
      </c>
      <c r="E56" s="85">
        <v>0</v>
      </c>
      <c r="F56" s="85">
        <v>0</v>
      </c>
      <c r="G56" s="85">
        <v>0</v>
      </c>
      <c r="H56" s="85">
        <v>0</v>
      </c>
    </row>
    <row r="57" spans="1:8">
      <c r="A57" s="84" t="s">
        <v>7327</v>
      </c>
      <c r="B57" s="85">
        <v>45</v>
      </c>
      <c r="C57" s="85">
        <v>0</v>
      </c>
      <c r="D57" s="85">
        <v>0</v>
      </c>
      <c r="E57" s="85">
        <v>0</v>
      </c>
      <c r="F57" s="85">
        <v>0</v>
      </c>
      <c r="G57" s="85">
        <v>0</v>
      </c>
      <c r="H57" s="85">
        <v>0</v>
      </c>
    </row>
    <row r="58" spans="1:8">
      <c r="A58" s="84" t="s">
        <v>1272</v>
      </c>
      <c r="B58" s="332">
        <v>357</v>
      </c>
      <c r="C58" s="332">
        <v>0</v>
      </c>
      <c r="D58" s="332">
        <v>0</v>
      </c>
      <c r="E58" s="332">
        <v>0</v>
      </c>
      <c r="F58" s="332">
        <v>0</v>
      </c>
      <c r="G58" s="332">
        <v>0</v>
      </c>
      <c r="H58" s="332">
        <v>0</v>
      </c>
    </row>
    <row r="59" spans="1:8">
      <c r="A59" s="84" t="s">
        <v>7231</v>
      </c>
      <c r="B59" s="85">
        <v>2673</v>
      </c>
      <c r="C59" s="85">
        <v>0</v>
      </c>
      <c r="D59" s="85">
        <v>850</v>
      </c>
      <c r="E59" s="85">
        <v>0</v>
      </c>
      <c r="F59" s="85">
        <v>18</v>
      </c>
      <c r="G59" s="85">
        <v>0</v>
      </c>
      <c r="H59" s="85">
        <v>0</v>
      </c>
    </row>
    <row r="60" spans="1:8">
      <c r="A60" s="84" t="s">
        <v>1289</v>
      </c>
      <c r="B60" s="85">
        <v>2673</v>
      </c>
      <c r="C60" s="85">
        <v>0</v>
      </c>
      <c r="D60" s="85">
        <v>850</v>
      </c>
      <c r="E60" s="85">
        <v>0</v>
      </c>
      <c r="F60" s="85">
        <v>0</v>
      </c>
      <c r="G60" s="85">
        <v>0</v>
      </c>
      <c r="H60" s="85">
        <v>0</v>
      </c>
    </row>
    <row r="61" spans="1:8">
      <c r="A61" s="84" t="s">
        <v>1321</v>
      </c>
      <c r="B61" s="85">
        <v>0</v>
      </c>
      <c r="C61" s="85">
        <v>0</v>
      </c>
      <c r="D61" s="85">
        <v>0</v>
      </c>
      <c r="E61" s="85">
        <v>0</v>
      </c>
      <c r="F61" s="85">
        <v>18</v>
      </c>
      <c r="G61" s="85">
        <v>0</v>
      </c>
      <c r="H61" s="85">
        <v>0</v>
      </c>
    </row>
    <row r="62" spans="1:8">
      <c r="A62" s="84" t="s">
        <v>7104</v>
      </c>
      <c r="B62" s="85">
        <v>2335</v>
      </c>
      <c r="C62" s="85">
        <v>150</v>
      </c>
      <c r="D62" s="85">
        <v>0</v>
      </c>
      <c r="E62" s="85">
        <v>0</v>
      </c>
      <c r="F62" s="85">
        <v>0</v>
      </c>
      <c r="G62" s="85">
        <v>0</v>
      </c>
      <c r="H62" s="85">
        <v>0</v>
      </c>
    </row>
    <row r="63" spans="1:8">
      <c r="A63" s="84" t="s">
        <v>1289</v>
      </c>
      <c r="B63" s="85">
        <v>656</v>
      </c>
      <c r="C63" s="85">
        <v>0</v>
      </c>
      <c r="D63" s="85">
        <v>0</v>
      </c>
      <c r="E63" s="85">
        <v>0</v>
      </c>
      <c r="F63" s="85">
        <v>0</v>
      </c>
      <c r="G63" s="85">
        <v>0</v>
      </c>
      <c r="H63" s="85">
        <v>0</v>
      </c>
    </row>
    <row r="64" spans="1:8">
      <c r="A64" s="84" t="s">
        <v>1311</v>
      </c>
      <c r="B64" s="85">
        <v>9</v>
      </c>
      <c r="C64" s="85">
        <v>0</v>
      </c>
      <c r="D64" s="85">
        <v>0</v>
      </c>
      <c r="E64" s="85">
        <v>0</v>
      </c>
      <c r="F64" s="85">
        <v>0</v>
      </c>
      <c r="G64" s="85">
        <v>0</v>
      </c>
      <c r="H64" s="85">
        <v>0</v>
      </c>
    </row>
    <row r="65" spans="1:8">
      <c r="A65" s="84" t="s">
        <v>1320</v>
      </c>
      <c r="B65" s="85">
        <v>0</v>
      </c>
      <c r="C65" s="85">
        <v>150</v>
      </c>
      <c r="D65" s="85">
        <v>0</v>
      </c>
      <c r="E65" s="85">
        <v>0</v>
      </c>
      <c r="F65" s="85">
        <v>0</v>
      </c>
      <c r="G65" s="85">
        <v>0</v>
      </c>
      <c r="H65" s="85">
        <v>0</v>
      </c>
    </row>
    <row r="66" spans="1:8">
      <c r="A66" s="84" t="s">
        <v>1321</v>
      </c>
      <c r="B66" s="85">
        <v>1408</v>
      </c>
      <c r="C66" s="85">
        <v>0</v>
      </c>
      <c r="D66" s="85">
        <v>0</v>
      </c>
      <c r="E66" s="85">
        <v>0</v>
      </c>
      <c r="F66" s="85">
        <v>0</v>
      </c>
      <c r="G66" s="85">
        <v>0</v>
      </c>
      <c r="H66" s="85">
        <v>0</v>
      </c>
    </row>
    <row r="67" spans="1:8">
      <c r="A67" s="84" t="s">
        <v>1325</v>
      </c>
      <c r="B67" s="85">
        <v>262</v>
      </c>
      <c r="C67" s="85">
        <v>0</v>
      </c>
      <c r="D67" s="85">
        <v>0</v>
      </c>
      <c r="E67" s="85">
        <v>0</v>
      </c>
      <c r="F67" s="85">
        <v>0</v>
      </c>
      <c r="G67" s="85">
        <v>0</v>
      </c>
      <c r="H67" s="85">
        <v>0</v>
      </c>
    </row>
    <row r="68" spans="1:8">
      <c r="A68" s="84" t="s">
        <v>1337</v>
      </c>
      <c r="B68" s="332"/>
      <c r="C68" s="332"/>
      <c r="D68" s="332"/>
      <c r="E68" s="332"/>
      <c r="F68" s="332"/>
      <c r="G68" s="332"/>
      <c r="H68" s="332"/>
    </row>
    <row r="69" spans="1:8">
      <c r="A69" s="84" t="s">
        <v>7099</v>
      </c>
      <c r="B69" s="85">
        <v>0</v>
      </c>
      <c r="C69" s="85">
        <v>0</v>
      </c>
      <c r="D69" s="85">
        <v>0</v>
      </c>
      <c r="E69" s="85">
        <v>0</v>
      </c>
      <c r="F69" s="85">
        <v>110</v>
      </c>
      <c r="G69" s="85">
        <v>0</v>
      </c>
      <c r="H69" s="85">
        <v>0</v>
      </c>
    </row>
    <row r="70" spans="1:8">
      <c r="A70" s="84" t="s">
        <v>1321</v>
      </c>
      <c r="B70" s="85">
        <v>0</v>
      </c>
      <c r="C70" s="85">
        <v>0</v>
      </c>
      <c r="D70" s="85">
        <v>0</v>
      </c>
      <c r="E70" s="85">
        <v>0</v>
      </c>
      <c r="F70" s="85">
        <v>110</v>
      </c>
      <c r="G70" s="85">
        <v>0</v>
      </c>
      <c r="H70" s="85">
        <v>0</v>
      </c>
    </row>
    <row r="71" spans="1:8">
      <c r="A71" s="480" t="s">
        <v>7291</v>
      </c>
      <c r="B71" s="337">
        <v>24158</v>
      </c>
      <c r="C71" s="337">
        <v>1921</v>
      </c>
      <c r="D71" s="337">
        <v>5980</v>
      </c>
      <c r="E71" s="337">
        <v>6802</v>
      </c>
      <c r="F71" s="337">
        <v>1757</v>
      </c>
      <c r="G71" s="337">
        <v>1237</v>
      </c>
      <c r="H71" s="337">
        <v>326</v>
      </c>
    </row>
    <row r="72" spans="1:8" hidden="1">
      <c r="A72" s="84" t="s">
        <v>7291</v>
      </c>
      <c r="B72" s="332">
        <v>24158</v>
      </c>
      <c r="C72" s="332">
        <v>1921</v>
      </c>
      <c r="D72" s="332">
        <v>5980</v>
      </c>
      <c r="E72" s="332">
        <v>6802</v>
      </c>
      <c r="F72" s="332">
        <v>1757</v>
      </c>
      <c r="G72" s="332">
        <v>1237</v>
      </c>
      <c r="H72" s="332">
        <v>326</v>
      </c>
    </row>
    <row r="73" spans="1:8" hidden="1">
      <c r="A73" s="84" t="s">
        <v>7292</v>
      </c>
      <c r="B73" s="332">
        <v>48316</v>
      </c>
      <c r="C73" s="332">
        <v>3842</v>
      </c>
      <c r="D73" s="332">
        <v>11960</v>
      </c>
      <c r="E73" s="332">
        <v>13604</v>
      </c>
      <c r="F73" s="332">
        <v>3514</v>
      </c>
      <c r="G73" s="332">
        <v>2474</v>
      </c>
      <c r="H73" s="332">
        <v>652</v>
      </c>
    </row>
  </sheetData>
  <pageMargins left="0.7" right="0.7" top="0.75" bottom="0.75" header="0.3" footer="0.3"/>
  <pageSetup paperSize="9" orientation="portrait" verticalDpi="0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133"/>
  <sheetViews>
    <sheetView zoomScale="80" zoomScaleNormal="80" workbookViewId="0">
      <pane ySplit="2" topLeftCell="A3" activePane="bottomLeft" state="frozen"/>
      <selection activeCell="A133" sqref="A133"/>
      <selection pane="bottomLeft" activeCell="E135" sqref="E135"/>
    </sheetView>
  </sheetViews>
  <sheetFormatPr defaultRowHeight="12.75"/>
  <cols>
    <col min="1" max="5" width="22.85546875" style="83" customWidth="1"/>
    <col min="6" max="6" width="23.140625" style="83" customWidth="1"/>
    <col min="7" max="7" width="18.42578125" style="83" customWidth="1"/>
    <col min="8" max="8" width="17.28515625" style="83" customWidth="1"/>
    <col min="9" max="9" width="14.42578125" style="83" customWidth="1"/>
    <col min="10" max="10" width="7.5703125" style="83" customWidth="1"/>
    <col min="11" max="11" width="11.5703125" style="83" customWidth="1"/>
    <col min="12" max="12" width="14" style="83" customWidth="1"/>
    <col min="13" max="13" width="7.140625" style="83" customWidth="1"/>
    <col min="14" max="14" width="18.85546875" style="83" customWidth="1"/>
    <col min="15" max="15" width="16.7109375" style="83" customWidth="1"/>
    <col min="16" max="16384" width="9.140625" style="83"/>
  </cols>
  <sheetData>
    <row r="1" spans="1:14">
      <c r="A1" s="481"/>
      <c r="B1" s="482"/>
      <c r="C1" s="482"/>
      <c r="D1" s="482"/>
      <c r="E1" s="482"/>
      <c r="F1" s="482"/>
    </row>
    <row r="2" spans="1:14" ht="17.25" customHeight="1" thickBot="1">
      <c r="A2" s="483" t="s">
        <v>7438</v>
      </c>
      <c r="B2" s="484"/>
      <c r="C2" s="482"/>
      <c r="D2" s="482"/>
      <c r="E2" s="482"/>
      <c r="F2" s="482"/>
    </row>
    <row r="3" spans="1:14" ht="15" hidden="1" customHeight="1"/>
    <row r="4" spans="1:14" ht="18" hidden="1" customHeight="1">
      <c r="B4" s="676" t="s">
        <v>7439</v>
      </c>
      <c r="C4" s="677"/>
      <c r="D4" s="678"/>
      <c r="E4" s="485"/>
      <c r="F4" s="679" t="s">
        <v>7440</v>
      </c>
      <c r="G4" s="680"/>
      <c r="H4" s="681"/>
      <c r="I4" s="486"/>
      <c r="J4" s="485"/>
      <c r="K4" s="682" t="s">
        <v>7441</v>
      </c>
      <c r="L4" s="683"/>
      <c r="M4" s="684"/>
    </row>
    <row r="5" spans="1:14" ht="47.25" hidden="1" customHeight="1">
      <c r="B5" s="487" t="s">
        <v>7442</v>
      </c>
      <c r="C5" s="685" t="s">
        <v>7443</v>
      </c>
      <c r="D5" s="686"/>
      <c r="E5" s="485"/>
      <c r="F5" s="487" t="s">
        <v>7444</v>
      </c>
      <c r="G5" s="685" t="s">
        <v>7445</v>
      </c>
      <c r="H5" s="686"/>
      <c r="I5" s="486"/>
      <c r="J5" s="485"/>
      <c r="K5" s="487" t="s">
        <v>7446</v>
      </c>
      <c r="L5" s="685" t="s">
        <v>7447</v>
      </c>
      <c r="M5" s="686"/>
    </row>
    <row r="6" spans="1:14" ht="13.5" hidden="1" thickBot="1">
      <c r="A6" s="488" t="s">
        <v>1352</v>
      </c>
      <c r="B6" s="489" t="s">
        <v>7448</v>
      </c>
      <c r="C6" s="490" t="s">
        <v>7449</v>
      </c>
      <c r="D6" s="491" t="s">
        <v>7450</v>
      </c>
      <c r="E6" s="492" t="s">
        <v>1352</v>
      </c>
      <c r="F6" s="489" t="s">
        <v>7448</v>
      </c>
      <c r="G6" s="490" t="s">
        <v>7449</v>
      </c>
      <c r="H6" s="491" t="s">
        <v>7450</v>
      </c>
      <c r="I6" s="493"/>
      <c r="J6" s="492" t="s">
        <v>1352</v>
      </c>
      <c r="K6" s="489" t="s">
        <v>7448</v>
      </c>
      <c r="L6" s="490" t="s">
        <v>7449</v>
      </c>
      <c r="M6" s="491" t="s">
        <v>7450</v>
      </c>
      <c r="N6" s="83" t="s">
        <v>7451</v>
      </c>
    </row>
    <row r="7" spans="1:14" ht="13.5" hidden="1" thickBot="1">
      <c r="A7" s="494" t="s">
        <v>38</v>
      </c>
      <c r="B7" s="495">
        <f>'[12]09Dec14'!G25</f>
        <v>377988</v>
      </c>
      <c r="C7" s="496">
        <f>B7/B24*C24</f>
        <v>216230.99695379203</v>
      </c>
      <c r="D7" s="497">
        <f>B7/B24*D24</f>
        <v>102709.72355305121</v>
      </c>
      <c r="E7" s="498"/>
      <c r="F7" s="495"/>
      <c r="G7" s="496"/>
      <c r="H7" s="497"/>
      <c r="I7" s="499"/>
      <c r="J7" s="498" t="s">
        <v>38</v>
      </c>
      <c r="K7" s="495">
        <f>'[12]26Oct14'!G25</f>
        <v>362238</v>
      </c>
      <c r="L7" s="496">
        <f>K7/K24*L24</f>
        <v>179321.58723939408</v>
      </c>
      <c r="M7" s="497">
        <f>K7/K24*M24</f>
        <v>152614.1167994843</v>
      </c>
    </row>
    <row r="8" spans="1:14" ht="13.5" hidden="1" thickBot="1">
      <c r="A8" s="494" t="s">
        <v>39</v>
      </c>
      <c r="B8" s="495">
        <f>'[12]09Dec14'!G26</f>
        <v>34968</v>
      </c>
      <c r="C8" s="496">
        <f>B8/B24*C24</f>
        <v>20003.718375927809</v>
      </c>
      <c r="D8" s="497">
        <f>B8/B24*D24</f>
        <v>9501.7662285657079</v>
      </c>
      <c r="E8" s="498"/>
      <c r="F8" s="495"/>
      <c r="G8" s="496"/>
      <c r="H8" s="497"/>
      <c r="I8" s="499"/>
      <c r="J8" s="498" t="s">
        <v>39</v>
      </c>
      <c r="K8" s="495">
        <f>'[12]26Oct14'!G26</f>
        <v>31806</v>
      </c>
      <c r="L8" s="496">
        <f>K8/K24*L24</f>
        <v>15745.179698806221</v>
      </c>
      <c r="M8" s="497">
        <f>K8/K24*M24</f>
        <v>13400.15293515423</v>
      </c>
    </row>
    <row r="9" spans="1:14" ht="13.5" hidden="1" thickBot="1">
      <c r="A9" s="494" t="s">
        <v>0</v>
      </c>
      <c r="B9" s="495">
        <f>'[12]09Dec14'!G27</f>
        <v>135864</v>
      </c>
      <c r="C9" s="496">
        <f>B9/B24*C24</f>
        <v>77722.065700842359</v>
      </c>
      <c r="D9" s="497">
        <f>B9/B24*D24</f>
        <v>36917.98120790012</v>
      </c>
      <c r="E9" s="498"/>
      <c r="F9" s="495"/>
      <c r="G9" s="496"/>
      <c r="H9" s="497"/>
      <c r="I9" s="499"/>
      <c r="J9" s="498" t="s">
        <v>0</v>
      </c>
      <c r="K9" s="495">
        <f>'[12]26Oct14'!G27</f>
        <v>127446</v>
      </c>
      <c r="L9" s="496">
        <f>K9/K24*L24</f>
        <v>63090.617238698906</v>
      </c>
      <c r="M9" s="497">
        <f>K9/K24*M24</f>
        <v>53694.142330807583</v>
      </c>
    </row>
    <row r="10" spans="1:14" ht="13.5" hidden="1" thickBot="1">
      <c r="A10" s="494" t="s">
        <v>40</v>
      </c>
      <c r="B10" s="495">
        <f>'[12]09Dec14'!G28</f>
        <v>10596</v>
      </c>
      <c r="C10" s="496">
        <f>B10/B24*C24</f>
        <v>6061.5248201593186</v>
      </c>
      <c r="D10" s="497">
        <f>B10/B24*D24</f>
        <v>2879.2242895756763</v>
      </c>
      <c r="E10" s="498"/>
      <c r="F10" s="495"/>
      <c r="G10" s="496"/>
      <c r="H10" s="497"/>
      <c r="I10" s="499"/>
      <c r="J10" s="498" t="s">
        <v>40</v>
      </c>
      <c r="K10" s="495">
        <f>'[12]26Oct14'!G28</f>
        <v>8712</v>
      </c>
      <c r="L10" s="496">
        <f>K10/K24*L24</f>
        <v>4312.771349305156</v>
      </c>
      <c r="M10" s="497">
        <f>K10/K24*M24</f>
        <v>3670.4437015363028</v>
      </c>
    </row>
    <row r="11" spans="1:14" ht="13.5" hidden="1" thickBot="1">
      <c r="A11" s="500"/>
      <c r="B11" s="501"/>
      <c r="C11" s="502"/>
      <c r="D11" s="503"/>
      <c r="E11" s="504" t="s">
        <v>1</v>
      </c>
      <c r="F11" s="501">
        <f>'[12]25Nov14'!G29</f>
        <v>429948</v>
      </c>
      <c r="G11" s="502">
        <v>384000</v>
      </c>
      <c r="H11" s="503">
        <v>342000</v>
      </c>
      <c r="I11" s="499"/>
      <c r="J11" s="498" t="s">
        <v>1</v>
      </c>
      <c r="K11" s="495">
        <f>'[12]26Oct14'!G29</f>
        <v>452004</v>
      </c>
      <c r="L11" s="496">
        <f>K11/K24*L24</f>
        <v>223759.17136952799</v>
      </c>
      <c r="M11" s="497">
        <f>K11/K24*M24</f>
        <v>190433.3373357685</v>
      </c>
    </row>
    <row r="12" spans="1:14" ht="13.5" hidden="1" thickBot="1">
      <c r="A12" s="494" t="s">
        <v>2</v>
      </c>
      <c r="B12" s="495">
        <f>'[12]09Dec14'!G30</f>
        <v>83508</v>
      </c>
      <c r="C12" s="496">
        <f>B12/B24*C24</f>
        <v>47771.40568911517</v>
      </c>
      <c r="D12" s="497">
        <f>B12/B24*D24</f>
        <v>22691.417702329705</v>
      </c>
      <c r="E12" s="498"/>
      <c r="F12" s="495"/>
      <c r="G12" s="496"/>
      <c r="H12" s="497"/>
      <c r="I12" s="499"/>
      <c r="J12" s="498" t="s">
        <v>2</v>
      </c>
      <c r="K12" s="495">
        <f>'[12]26Oct14'!G30</f>
        <v>75498</v>
      </c>
      <c r="L12" s="496">
        <f>K12/K24*L24</f>
        <v>37374.381465776023</v>
      </c>
      <c r="M12" s="497">
        <f>K12/K24*M24</f>
        <v>31807.984226192359</v>
      </c>
    </row>
    <row r="13" spans="1:14" ht="13.5" hidden="1" thickBot="1">
      <c r="A13" s="500"/>
      <c r="B13" s="501"/>
      <c r="C13" s="502"/>
      <c r="D13" s="503"/>
      <c r="E13" s="504" t="s">
        <v>3</v>
      </c>
      <c r="F13" s="501">
        <f>'[12]25Nov14'!G31</f>
        <v>195624</v>
      </c>
      <c r="G13" s="502">
        <v>102000</v>
      </c>
      <c r="H13" s="503">
        <v>33000</v>
      </c>
      <c r="I13" s="499"/>
      <c r="J13" s="498" t="s">
        <v>3</v>
      </c>
      <c r="K13" s="495">
        <f>'[12]26Oct14'!G31</f>
        <v>156522</v>
      </c>
      <c r="L13" s="496">
        <f>K13/K24*L24</f>
        <v>77484.343105594773</v>
      </c>
      <c r="M13" s="497">
        <f>K13/K24*M24</f>
        <v>65944.121791995552</v>
      </c>
    </row>
    <row r="14" spans="1:14" ht="13.5" hidden="1" thickBot="1">
      <c r="A14" s="494" t="s">
        <v>4</v>
      </c>
      <c r="B14" s="495">
        <f>'[12]09Dec14'!G32</f>
        <v>66750</v>
      </c>
      <c r="C14" s="496">
        <f>B14/B24*C24</f>
        <v>38184.860489395476</v>
      </c>
      <c r="D14" s="497">
        <f>B14/B24*D24</f>
        <v>18137.808732462854</v>
      </c>
      <c r="E14" s="498"/>
      <c r="F14" s="495"/>
      <c r="G14" s="496"/>
      <c r="H14" s="497"/>
      <c r="I14" s="499"/>
      <c r="J14" s="498" t="s">
        <v>4</v>
      </c>
      <c r="K14" s="495">
        <f>'[12]26Oct14'!G32</f>
        <v>63528</v>
      </c>
      <c r="L14" s="496">
        <f>K14/K24*L24</f>
        <v>31448.776202784429</v>
      </c>
      <c r="M14" s="497">
        <f>K14/K24*M24</f>
        <v>26764.915917263344</v>
      </c>
    </row>
    <row r="15" spans="1:14" ht="13.5" hidden="1" thickBot="1">
      <c r="A15" s="494" t="s">
        <v>5</v>
      </c>
      <c r="B15" s="495">
        <f>'[12]09Dec14'!G33</f>
        <v>190242</v>
      </c>
      <c r="C15" s="496">
        <f>B15/B24*C24</f>
        <v>108829.42665503484</v>
      </c>
      <c r="D15" s="497">
        <f>B15/B24*D24</f>
        <v>51693.977661141544</v>
      </c>
      <c r="E15" s="498"/>
      <c r="F15" s="495"/>
      <c r="G15" s="496"/>
      <c r="H15" s="497"/>
      <c r="I15" s="499"/>
      <c r="J15" s="498" t="s">
        <v>5</v>
      </c>
      <c r="K15" s="495">
        <f>'[12]26Oct14'!G33</f>
        <v>171204</v>
      </c>
      <c r="L15" s="496">
        <f>K15/K24*L24</f>
        <v>84752.49151589071</v>
      </c>
      <c r="M15" s="497">
        <f>K15/K24*M24</f>
        <v>72129.78001352401</v>
      </c>
    </row>
    <row r="16" spans="1:14" ht="13.5" hidden="1" thickBot="1">
      <c r="A16" s="494" t="s">
        <v>6</v>
      </c>
      <c r="B16" s="495">
        <f>'[12]09Dec14'!G34</f>
        <v>7290</v>
      </c>
      <c r="C16" s="496">
        <f>B16/B24*C24</f>
        <v>4170.3016174935283</v>
      </c>
      <c r="D16" s="497">
        <f>B16/B24*D24</f>
        <v>1980.893268309426</v>
      </c>
      <c r="E16" s="498"/>
      <c r="F16" s="495"/>
      <c r="G16" s="496"/>
      <c r="H16" s="497"/>
      <c r="I16" s="499"/>
      <c r="J16" s="498" t="s">
        <v>6</v>
      </c>
      <c r="K16" s="495">
        <f>'[12]26Oct14'!G34</f>
        <v>6750</v>
      </c>
      <c r="L16" s="496">
        <f>K16/K24*L24</f>
        <v>3341.5067272508959</v>
      </c>
      <c r="M16" s="497">
        <f>K16/K24*M24</f>
        <v>2843.8355125539538</v>
      </c>
    </row>
    <row r="17" spans="1:13" ht="13.5" hidden="1" thickBot="1">
      <c r="A17" s="494" t="s">
        <v>42</v>
      </c>
      <c r="B17" s="495">
        <f>'[12]09Dec14'!G35</f>
        <v>81612</v>
      </c>
      <c r="C17" s="496">
        <f>B17/B24*C24</f>
        <v>46686.784033865828</v>
      </c>
      <c r="D17" s="497">
        <f>B17/B24*D24</f>
        <v>22176.222416086268</v>
      </c>
      <c r="E17" s="498"/>
      <c r="F17" s="495"/>
      <c r="G17" s="496"/>
      <c r="H17" s="497"/>
      <c r="I17" s="499"/>
      <c r="J17" s="498" t="s">
        <v>42</v>
      </c>
      <c r="K17" s="495">
        <f>'[12]26Oct14'!G35</f>
        <v>80232</v>
      </c>
      <c r="L17" s="496">
        <f>K17/K24*L24</f>
        <v>39717.891517154647</v>
      </c>
      <c r="M17" s="497">
        <f>K17/K24*M24</f>
        <v>33802.460865663532</v>
      </c>
    </row>
    <row r="18" spans="1:13" ht="13.5" hidden="1" thickBot="1">
      <c r="A18" s="494" t="s">
        <v>7</v>
      </c>
      <c r="B18" s="495">
        <f>'[12]09Dec14'!G36</f>
        <v>163680</v>
      </c>
      <c r="C18" s="496">
        <f>B18/B24*C24</f>
        <v>93634.426440513125</v>
      </c>
      <c r="D18" s="497">
        <f>B18/B24*D24</f>
        <v>44476.352559243736</v>
      </c>
      <c r="E18" s="498"/>
      <c r="F18" s="495"/>
      <c r="G18" s="496"/>
      <c r="H18" s="497"/>
      <c r="I18" s="499"/>
      <c r="J18" s="498" t="s">
        <v>7</v>
      </c>
      <c r="K18" s="495">
        <f>'[12]26Oct14'!G36</f>
        <v>165858</v>
      </c>
      <c r="L18" s="496">
        <f>K18/K24*L24</f>
        <v>82106.018187908005</v>
      </c>
      <c r="M18" s="497">
        <f>K18/K24*M24</f>
        <v>69877.462287581278</v>
      </c>
    </row>
    <row r="19" spans="1:13" ht="13.5" hidden="1" thickBot="1">
      <c r="A19" s="494" t="s">
        <v>43</v>
      </c>
      <c r="B19" s="495">
        <f>'[12]09Dec14'!G37</f>
        <v>18414</v>
      </c>
      <c r="C19" s="496">
        <f>B19/B24*C24</f>
        <v>10533.872974557728</v>
      </c>
      <c r="D19" s="497">
        <f>B19/B24*D24</f>
        <v>5003.5896629149211</v>
      </c>
      <c r="E19" s="498"/>
      <c r="F19" s="495"/>
      <c r="G19" s="496"/>
      <c r="H19" s="497"/>
      <c r="I19" s="499"/>
      <c r="J19" s="498" t="s">
        <v>43</v>
      </c>
      <c r="K19" s="495">
        <f>'[12]26Oct14'!G37</f>
        <v>16302</v>
      </c>
      <c r="L19" s="496">
        <f>K19/K24*L24</f>
        <v>8070.1100248361636</v>
      </c>
      <c r="M19" s="497">
        <f>K19/K24*M24</f>
        <v>6868.1787445414157</v>
      </c>
    </row>
    <row r="20" spans="1:13" ht="13.5" hidden="1" thickBot="1">
      <c r="A20" s="494" t="s">
        <v>44</v>
      </c>
      <c r="B20" s="495">
        <f>'[12]09Dec14'!G38</f>
        <v>50502</v>
      </c>
      <c r="C20" s="496">
        <f>B20/B24*C24</f>
        <v>28890.064785549821</v>
      </c>
      <c r="D20" s="497">
        <f>B20/B24*D24</f>
        <v>13722.780773136164</v>
      </c>
      <c r="E20" s="498"/>
      <c r="F20" s="495"/>
      <c r="G20" s="496"/>
      <c r="H20" s="497"/>
      <c r="I20" s="499"/>
      <c r="J20" s="498" t="s">
        <v>44</v>
      </c>
      <c r="K20" s="495">
        <f>'[12]26Oct14'!G38</f>
        <v>43086</v>
      </c>
      <c r="L20" s="496">
        <f>K20/K24*L24</f>
        <v>21329.208718567719</v>
      </c>
      <c r="M20" s="497">
        <f>K20/K24*M24</f>
        <v>18152.518058355505</v>
      </c>
    </row>
    <row r="21" spans="1:13" ht="13.5" hidden="1" thickBot="1">
      <c r="A21" s="500"/>
      <c r="B21" s="501"/>
      <c r="C21" s="502"/>
      <c r="D21" s="503"/>
      <c r="E21" s="504" t="s">
        <v>45</v>
      </c>
      <c r="F21" s="501">
        <f>'[12]25Nov14'!G39</f>
        <v>128118</v>
      </c>
      <c r="G21" s="502">
        <v>111000</v>
      </c>
      <c r="H21" s="503">
        <v>45000</v>
      </c>
      <c r="I21" s="499"/>
      <c r="J21" s="498" t="s">
        <v>45</v>
      </c>
      <c r="K21" s="495">
        <f>'[12]26Oct14'!G39</f>
        <v>100968</v>
      </c>
      <c r="L21" s="496">
        <f>K21/K24*L24</f>
        <v>49983.000183269396</v>
      </c>
      <c r="M21" s="497">
        <f>K21/K24*M24</f>
        <v>42538.723560229271</v>
      </c>
    </row>
    <row r="22" spans="1:13" ht="13.5" hidden="1" thickBot="1">
      <c r="A22" s="494" t="s">
        <v>8</v>
      </c>
      <c r="B22" s="495">
        <f>'[12]09Dec14'!G40</f>
        <v>8844</v>
      </c>
      <c r="C22" s="496">
        <f>B22/B24*C24</f>
        <v>5059.2794931567578</v>
      </c>
      <c r="D22" s="497">
        <f>B22/B24*D24</f>
        <v>2403.15775924946</v>
      </c>
      <c r="E22" s="498"/>
      <c r="F22" s="495"/>
      <c r="G22" s="496"/>
      <c r="H22" s="497"/>
      <c r="I22" s="499"/>
      <c r="J22" s="498" t="s">
        <v>8</v>
      </c>
      <c r="K22" s="495">
        <f>'[12]26Oct14'!G40</f>
        <v>8790</v>
      </c>
      <c r="L22" s="496">
        <f>K22/K24*L24</f>
        <v>4351.3843159311664</v>
      </c>
      <c r="M22" s="497">
        <f>K22/K24*M24</f>
        <v>3703.3058007924819</v>
      </c>
    </row>
    <row r="23" spans="1:13" ht="13.5" hidden="1" thickBot="1">
      <c r="A23" s="494" t="s">
        <v>9</v>
      </c>
      <c r="B23" s="505">
        <f>'[12]09Dec14'!G41</f>
        <v>28356</v>
      </c>
      <c r="C23" s="496">
        <f>B23/B24*C24</f>
        <v>16221.271970596226</v>
      </c>
      <c r="D23" s="497">
        <f>B23/B24*D24</f>
        <v>7705.104186033207</v>
      </c>
      <c r="E23" s="498"/>
      <c r="F23" s="506"/>
      <c r="G23" s="496"/>
      <c r="H23" s="497"/>
      <c r="I23" s="499"/>
      <c r="J23" s="498" t="s">
        <v>9</v>
      </c>
      <c r="K23" s="507">
        <f>'[12]26Oct14'!G41</f>
        <v>27900</v>
      </c>
      <c r="L23" s="496">
        <f>K23/K24*L24</f>
        <v>13811.561139303703</v>
      </c>
      <c r="M23" s="497">
        <f>K23/K24*M24</f>
        <v>11754.520118556342</v>
      </c>
    </row>
    <row r="24" spans="1:13" ht="13.5" hidden="1" thickBot="1">
      <c r="B24" s="508">
        <f>SUM(B7:B23)</f>
        <v>1258614</v>
      </c>
      <c r="C24" s="509">
        <f>C26*6</f>
        <v>720000</v>
      </c>
      <c r="D24" s="510">
        <f>D26*6</f>
        <v>342000</v>
      </c>
      <c r="E24" s="485"/>
      <c r="F24" s="508">
        <f>SUM(F7:F23)</f>
        <v>753690</v>
      </c>
      <c r="G24" s="509">
        <f>SUM(G7:G23)</f>
        <v>597000</v>
      </c>
      <c r="H24" s="510">
        <f>SUM(H7:H23)</f>
        <v>420000</v>
      </c>
      <c r="I24" s="511"/>
      <c r="J24" s="485"/>
      <c r="K24" s="508">
        <f>SUM(K7:K23)</f>
        <v>1898844</v>
      </c>
      <c r="L24" s="509">
        <v>940000</v>
      </c>
      <c r="M24" s="510">
        <v>800000</v>
      </c>
    </row>
    <row r="25" spans="1:13" ht="13.5" hidden="1" thickBot="1">
      <c r="C25" s="512" t="s">
        <v>7452</v>
      </c>
      <c r="D25" s="513" t="s">
        <v>7452</v>
      </c>
      <c r="E25" s="485"/>
      <c r="G25" s="512" t="s">
        <v>7452</v>
      </c>
      <c r="H25" s="513" t="s">
        <v>7452</v>
      </c>
      <c r="I25" s="514"/>
      <c r="J25" s="515"/>
      <c r="L25" s="512" t="s">
        <v>7452</v>
      </c>
      <c r="M25" s="516" t="s">
        <v>7452</v>
      </c>
    </row>
    <row r="26" spans="1:13" ht="13.5" hidden="1" thickBot="1">
      <c r="C26" s="517">
        <v>120000</v>
      </c>
      <c r="D26" s="517">
        <v>57000</v>
      </c>
      <c r="E26" s="485"/>
      <c r="G26" s="517">
        <f>G24/6</f>
        <v>99500</v>
      </c>
      <c r="H26" s="518">
        <f>H24/6</f>
        <v>70000</v>
      </c>
      <c r="I26" s="519"/>
      <c r="J26" s="515"/>
      <c r="L26" s="517">
        <f>L24/6</f>
        <v>156666.66666666666</v>
      </c>
      <c r="M26" s="520">
        <f>M24/6</f>
        <v>133333.33333333334</v>
      </c>
    </row>
    <row r="27" spans="1:13" ht="13.5" hidden="1" thickBot="1">
      <c r="C27" s="521" t="s">
        <v>7453</v>
      </c>
      <c r="D27" s="521" t="s">
        <v>7453</v>
      </c>
      <c r="E27" s="485"/>
      <c r="G27" s="521" t="s">
        <v>7453</v>
      </c>
      <c r="H27" s="522" t="s">
        <v>7453</v>
      </c>
      <c r="I27" s="523"/>
      <c r="J27" s="515"/>
      <c r="L27" s="521" t="s">
        <v>7453</v>
      </c>
      <c r="M27" s="524" t="s">
        <v>7453</v>
      </c>
    </row>
    <row r="28" spans="1:13" ht="13.5" hidden="1" thickBot="1"/>
    <row r="29" spans="1:13" ht="13.5" hidden="1" thickBot="1"/>
    <row r="30" spans="1:13" ht="27.75" hidden="1" customHeight="1">
      <c r="B30" s="661" t="s">
        <v>7454</v>
      </c>
      <c r="C30" s="662"/>
      <c r="E30" s="525"/>
      <c r="F30" s="663"/>
      <c r="G30" s="663"/>
    </row>
    <row r="31" spans="1:13" ht="13.5" hidden="1" thickBot="1">
      <c r="A31" s="526" t="s">
        <v>1352</v>
      </c>
      <c r="B31" s="526" t="s">
        <v>7449</v>
      </c>
      <c r="C31" s="526" t="s">
        <v>7450</v>
      </c>
      <c r="E31" s="527"/>
      <c r="F31" s="527"/>
      <c r="G31" s="527"/>
    </row>
    <row r="32" spans="1:13" ht="13.5" hidden="1" thickBot="1">
      <c r="A32" s="61" t="s">
        <v>38</v>
      </c>
      <c r="B32" s="528">
        <f>C7</f>
        <v>216230.99695379203</v>
      </c>
      <c r="C32" s="528">
        <v>102710</v>
      </c>
      <c r="E32" s="525"/>
      <c r="F32" s="525"/>
      <c r="G32" s="525"/>
    </row>
    <row r="33" spans="1:11" ht="13.5" hidden="1" thickBot="1">
      <c r="A33" s="61" t="s">
        <v>39</v>
      </c>
      <c r="B33" s="528">
        <f>C8</f>
        <v>20003.718375927809</v>
      </c>
      <c r="C33" s="528">
        <v>9502</v>
      </c>
      <c r="E33" s="525"/>
      <c r="F33" s="525"/>
      <c r="G33" s="525"/>
    </row>
    <row r="34" spans="1:11" ht="13.5" hidden="1" thickBot="1">
      <c r="A34" s="61" t="s">
        <v>0</v>
      </c>
      <c r="B34" s="528">
        <f>C9</f>
        <v>77722.065700842359</v>
      </c>
      <c r="C34" s="528">
        <v>36918</v>
      </c>
      <c r="E34" s="525"/>
      <c r="F34" s="525"/>
      <c r="G34" s="525"/>
    </row>
    <row r="35" spans="1:11" ht="13.5" hidden="1" thickBot="1">
      <c r="A35" s="61" t="s">
        <v>40</v>
      </c>
      <c r="B35" s="528">
        <f>C10</f>
        <v>6061.5248201593186</v>
      </c>
      <c r="C35" s="528">
        <v>2879</v>
      </c>
      <c r="E35" s="525"/>
      <c r="F35" s="511"/>
      <c r="G35" s="511"/>
    </row>
    <row r="36" spans="1:11" ht="13.5" hidden="1" thickBot="1">
      <c r="A36" s="61" t="s">
        <v>1</v>
      </c>
      <c r="B36" s="529">
        <v>384000</v>
      </c>
      <c r="C36" s="529">
        <v>342000</v>
      </c>
      <c r="E36" s="525"/>
      <c r="F36" s="511"/>
      <c r="G36" s="511"/>
    </row>
    <row r="37" spans="1:11" ht="13.5" hidden="1" thickBot="1">
      <c r="A37" s="61" t="s">
        <v>2</v>
      </c>
      <c r="B37" s="528">
        <f>C12</f>
        <v>47771.40568911517</v>
      </c>
      <c r="C37" s="528">
        <v>22691</v>
      </c>
      <c r="E37" s="525"/>
      <c r="F37" s="38"/>
      <c r="G37" s="38"/>
      <c r="H37" s="85"/>
      <c r="I37" s="85"/>
      <c r="J37" s="85"/>
      <c r="K37" s="85"/>
    </row>
    <row r="38" spans="1:11" ht="13.5" hidden="1" thickBot="1">
      <c r="A38" s="61" t="s">
        <v>3</v>
      </c>
      <c r="B38" s="529">
        <v>102000</v>
      </c>
      <c r="C38" s="529">
        <v>33000</v>
      </c>
      <c r="E38" s="525"/>
      <c r="F38" s="38"/>
      <c r="G38" s="38"/>
      <c r="H38" s="85"/>
      <c r="I38" s="85"/>
      <c r="J38" s="85"/>
      <c r="K38" s="85"/>
    </row>
    <row r="39" spans="1:11" ht="13.5" hidden="1" thickBot="1">
      <c r="A39" s="61" t="s">
        <v>4</v>
      </c>
      <c r="B39" s="528">
        <f t="shared" ref="B39:B45" si="0">C14</f>
        <v>38184.860489395476</v>
      </c>
      <c r="C39" s="528">
        <v>18138</v>
      </c>
      <c r="E39" s="525"/>
      <c r="F39" s="511"/>
      <c r="G39" s="511"/>
      <c r="H39" s="85"/>
      <c r="I39" s="85"/>
      <c r="J39" s="85"/>
      <c r="K39" s="85"/>
    </row>
    <row r="40" spans="1:11" ht="13.5" hidden="1" thickBot="1">
      <c r="A40" s="61" t="s">
        <v>5</v>
      </c>
      <c r="B40" s="528">
        <f t="shared" si="0"/>
        <v>108829.42665503484</v>
      </c>
      <c r="C40" s="528">
        <v>51694</v>
      </c>
      <c r="E40" s="525"/>
      <c r="F40" s="530"/>
      <c r="G40" s="530"/>
    </row>
    <row r="41" spans="1:11" ht="13.5" hidden="1" thickBot="1">
      <c r="A41" s="61" t="s">
        <v>6</v>
      </c>
      <c r="B41" s="528">
        <f t="shared" si="0"/>
        <v>4170.3016174935283</v>
      </c>
      <c r="C41" s="528">
        <v>1981</v>
      </c>
      <c r="E41" s="525"/>
      <c r="F41" s="525"/>
      <c r="G41" s="525"/>
    </row>
    <row r="42" spans="1:11" ht="13.5" hidden="1" thickBot="1">
      <c r="A42" s="61" t="s">
        <v>42</v>
      </c>
      <c r="B42" s="528">
        <f t="shared" si="0"/>
        <v>46686.784033865828</v>
      </c>
      <c r="C42" s="528">
        <v>22176</v>
      </c>
    </row>
    <row r="43" spans="1:11" ht="13.5" hidden="1" thickBot="1">
      <c r="A43" s="61" t="s">
        <v>7</v>
      </c>
      <c r="B43" s="528">
        <f t="shared" si="0"/>
        <v>93634.426440513125</v>
      </c>
      <c r="C43" s="528">
        <v>44476</v>
      </c>
    </row>
    <row r="44" spans="1:11" ht="13.5" hidden="1" thickBot="1">
      <c r="A44" s="61" t="s">
        <v>43</v>
      </c>
      <c r="B44" s="528">
        <f t="shared" si="0"/>
        <v>10533.872974557728</v>
      </c>
      <c r="C44" s="528">
        <v>5004</v>
      </c>
    </row>
    <row r="45" spans="1:11" ht="13.5" hidden="1" thickBot="1">
      <c r="A45" s="61" t="s">
        <v>44</v>
      </c>
      <c r="B45" s="528">
        <f t="shared" si="0"/>
        <v>28890.064785549821</v>
      </c>
      <c r="C45" s="528">
        <v>13723</v>
      </c>
    </row>
    <row r="46" spans="1:11" ht="13.5" hidden="1" thickBot="1">
      <c r="A46" s="61" t="s">
        <v>45</v>
      </c>
      <c r="B46" s="529">
        <v>111000</v>
      </c>
      <c r="C46" s="529">
        <v>45000</v>
      </c>
    </row>
    <row r="47" spans="1:11" ht="13.5" hidden="1" thickBot="1">
      <c r="A47" s="61" t="s">
        <v>8</v>
      </c>
      <c r="B47" s="528">
        <f>C22</f>
        <v>5059.2794931567578</v>
      </c>
      <c r="C47" s="528">
        <v>2403</v>
      </c>
    </row>
    <row r="48" spans="1:11" ht="13.5" hidden="1" thickBot="1">
      <c r="A48" s="61" t="s">
        <v>9</v>
      </c>
      <c r="B48" s="531">
        <f>C23</f>
        <v>16221.271970596226</v>
      </c>
      <c r="C48" s="531">
        <v>7705</v>
      </c>
    </row>
    <row r="49" spans="1:15" ht="13.5" hidden="1" thickBot="1">
      <c r="B49" s="532">
        <f>SUM(B32:B48)</f>
        <v>1317000.0000000002</v>
      </c>
      <c r="C49" s="532">
        <f>SUM(C32:C48)</f>
        <v>762000</v>
      </c>
    </row>
    <row r="50" spans="1:15" s="533" customFormat="1" ht="13.5" hidden="1" thickBot="1">
      <c r="B50" s="534" t="s">
        <v>7452</v>
      </c>
      <c r="C50" s="534" t="s">
        <v>7452</v>
      </c>
    </row>
    <row r="51" spans="1:15" s="535" customFormat="1" ht="13.5" hidden="1" thickBot="1">
      <c r="B51" s="517">
        <f>B49/6</f>
        <v>219500.00000000003</v>
      </c>
      <c r="C51" s="518">
        <f>C49/6</f>
        <v>127000</v>
      </c>
    </row>
    <row r="52" spans="1:15" ht="13.5" hidden="1" thickBot="1">
      <c r="B52" s="536" t="s">
        <v>7453</v>
      </c>
      <c r="C52" s="534" t="s">
        <v>7453</v>
      </c>
    </row>
    <row r="53" spans="1:15" ht="13.5" hidden="1" thickBot="1"/>
    <row r="54" spans="1:15" ht="13.5" hidden="1" thickBot="1"/>
    <row r="55" spans="1:15" ht="13.5" hidden="1" thickBot="1">
      <c r="B55" s="537"/>
    </row>
    <row r="56" spans="1:15" ht="13.5" hidden="1" thickBot="1"/>
    <row r="57" spans="1:15" ht="13.5" hidden="1" thickBot="1">
      <c r="C57" s="664" t="s">
        <v>7455</v>
      </c>
      <c r="D57" s="665"/>
      <c r="E57" s="666"/>
      <c r="F57" s="667" t="s">
        <v>7456</v>
      </c>
      <c r="G57" s="668"/>
      <c r="H57" s="669"/>
      <c r="I57" s="538"/>
      <c r="J57" s="538"/>
      <c r="K57" s="538"/>
    </row>
    <row r="58" spans="1:15" ht="13.5" hidden="1" thickBot="1">
      <c r="A58" s="539" t="s">
        <v>1352</v>
      </c>
      <c r="B58" s="540" t="s">
        <v>7457</v>
      </c>
      <c r="C58" s="541" t="s">
        <v>7458</v>
      </c>
      <c r="D58" s="541" t="s">
        <v>7459</v>
      </c>
      <c r="E58" s="542" t="s">
        <v>7456</v>
      </c>
      <c r="F58" s="543" t="s">
        <v>7460</v>
      </c>
      <c r="G58" s="544" t="s">
        <v>7461</v>
      </c>
      <c r="H58" s="545" t="s">
        <v>7462</v>
      </c>
      <c r="I58" s="546"/>
      <c r="J58" s="546"/>
      <c r="K58" s="546"/>
    </row>
    <row r="59" spans="1:15" ht="13.5" hidden="1" thickBot="1">
      <c r="A59" s="547" t="s">
        <v>38</v>
      </c>
      <c r="B59" s="548">
        <v>377988</v>
      </c>
      <c r="C59" s="85">
        <v>7970</v>
      </c>
      <c r="D59" s="85">
        <v>800</v>
      </c>
      <c r="E59" s="85">
        <f>SUM(F59:H59)</f>
        <v>858</v>
      </c>
      <c r="F59" s="485"/>
      <c r="G59" s="549"/>
      <c r="H59" s="550">
        <v>858</v>
      </c>
      <c r="I59" s="551"/>
      <c r="J59" s="551"/>
      <c r="K59" s="551"/>
    </row>
    <row r="60" spans="1:15" ht="13.5" hidden="1" thickBot="1">
      <c r="A60" s="552" t="s">
        <v>39</v>
      </c>
      <c r="B60" s="553">
        <v>34968</v>
      </c>
      <c r="C60" s="85">
        <v>2158</v>
      </c>
      <c r="D60" s="85">
        <v>1500</v>
      </c>
      <c r="E60" s="85">
        <f t="shared" ref="E60:E76" si="1">SUM(F60:H60)</f>
        <v>0</v>
      </c>
      <c r="F60" s="485"/>
      <c r="G60" s="549">
        <v>0</v>
      </c>
      <c r="H60" s="554"/>
      <c r="I60" s="515"/>
      <c r="J60" s="515"/>
      <c r="K60" s="515"/>
      <c r="M60" s="83" t="s">
        <v>7463</v>
      </c>
    </row>
    <row r="61" spans="1:15" ht="13.5" hidden="1" thickBot="1">
      <c r="A61" s="552" t="s">
        <v>0</v>
      </c>
      <c r="B61" s="553">
        <v>135864</v>
      </c>
      <c r="C61" s="85">
        <v>8918</v>
      </c>
      <c r="D61" s="85">
        <v>2727</v>
      </c>
      <c r="E61" s="85">
        <f t="shared" si="1"/>
        <v>2018</v>
      </c>
      <c r="F61" s="555">
        <v>466</v>
      </c>
      <c r="G61" s="549">
        <v>466</v>
      </c>
      <c r="H61" s="550">
        <v>1086</v>
      </c>
      <c r="I61" s="551"/>
      <c r="J61" s="551"/>
      <c r="K61" s="551"/>
    </row>
    <row r="62" spans="1:15" ht="13.5" hidden="1" thickBot="1">
      <c r="A62" s="552" t="s">
        <v>40</v>
      </c>
      <c r="B62" s="553">
        <v>10596</v>
      </c>
      <c r="C62" s="85">
        <v>918</v>
      </c>
      <c r="D62" s="85">
        <v>250</v>
      </c>
      <c r="E62" s="85">
        <f t="shared" si="1"/>
        <v>133.33333333333334</v>
      </c>
      <c r="F62" s="485"/>
      <c r="G62" s="549"/>
      <c r="H62" s="550">
        <v>133.33333333333334</v>
      </c>
      <c r="I62" s="551"/>
      <c r="J62" s="551"/>
      <c r="K62" s="551"/>
      <c r="L62" s="556" t="s">
        <v>7464</v>
      </c>
      <c r="M62" s="557">
        <v>61372</v>
      </c>
      <c r="N62" s="558">
        <f>M62/C26</f>
        <v>0.5114333333333333</v>
      </c>
      <c r="O62" s="559" t="s">
        <v>7465</v>
      </c>
    </row>
    <row r="63" spans="1:15" ht="13.5" hidden="1" thickBot="1">
      <c r="A63" s="560" t="s">
        <v>1</v>
      </c>
      <c r="B63" s="561">
        <v>429948</v>
      </c>
      <c r="C63" s="333">
        <f>10169+43470</f>
        <v>53639</v>
      </c>
      <c r="D63" s="333">
        <f>4600+31100</f>
        <v>35700</v>
      </c>
      <c r="E63" s="85">
        <f t="shared" si="1"/>
        <v>29908.000000000004</v>
      </c>
      <c r="F63" s="562">
        <v>21207.666666666668</v>
      </c>
      <c r="G63" s="549">
        <v>5933.6666666666679</v>
      </c>
      <c r="H63" s="550">
        <v>2766.6666666666665</v>
      </c>
      <c r="I63" s="551"/>
      <c r="J63" s="551"/>
      <c r="K63" s="551"/>
      <c r="L63" s="533" t="s">
        <v>7466</v>
      </c>
      <c r="M63" s="85">
        <v>94966</v>
      </c>
      <c r="N63" s="563">
        <f>M63/G26</f>
        <v>0.95443216080402005</v>
      </c>
      <c r="O63" s="83" t="s">
        <v>7465</v>
      </c>
    </row>
    <row r="64" spans="1:15" ht="13.5" hidden="1" thickBot="1">
      <c r="A64" s="552" t="s">
        <v>2</v>
      </c>
      <c r="B64" s="553">
        <v>83508</v>
      </c>
      <c r="C64" s="85">
        <v>7134</v>
      </c>
      <c r="D64" s="85">
        <v>5888</v>
      </c>
      <c r="E64" s="85">
        <f t="shared" si="1"/>
        <v>2509.8333333333335</v>
      </c>
      <c r="F64" s="562">
        <v>2509.8333333333335</v>
      </c>
      <c r="G64" s="549"/>
      <c r="H64" s="554"/>
      <c r="I64" s="515"/>
      <c r="J64" s="515"/>
      <c r="K64" s="515"/>
      <c r="M64" s="85"/>
    </row>
    <row r="65" spans="1:15" ht="13.5" hidden="1" thickBot="1">
      <c r="A65" s="560" t="s">
        <v>3</v>
      </c>
      <c r="B65" s="561">
        <v>195624</v>
      </c>
      <c r="C65" s="333">
        <f>12961+13800</f>
        <v>26761</v>
      </c>
      <c r="D65" s="333">
        <f>1380+10000</f>
        <v>11380</v>
      </c>
      <c r="E65" s="85">
        <f t="shared" si="1"/>
        <v>1481.8333333333333</v>
      </c>
      <c r="F65" s="562">
        <v>709.16666666666663</v>
      </c>
      <c r="G65" s="549"/>
      <c r="H65" s="550">
        <v>772.66666666666663</v>
      </c>
      <c r="I65" s="551"/>
      <c r="J65" s="551"/>
      <c r="K65" s="551"/>
      <c r="L65" s="556" t="s">
        <v>7464</v>
      </c>
      <c r="M65" s="557">
        <v>13635</v>
      </c>
      <c r="N65" s="558">
        <f>M65/D26</f>
        <v>0.23921052631578948</v>
      </c>
      <c r="O65" s="559" t="s">
        <v>7467</v>
      </c>
    </row>
    <row r="66" spans="1:15" ht="13.5" hidden="1" thickBot="1">
      <c r="A66" s="552" t="s">
        <v>4</v>
      </c>
      <c r="B66" s="553">
        <v>66750</v>
      </c>
      <c r="C66" s="85">
        <v>3148</v>
      </c>
      <c r="D66" s="85">
        <v>1650</v>
      </c>
      <c r="E66" s="85">
        <f t="shared" si="1"/>
        <v>59.166666666666664</v>
      </c>
      <c r="F66" s="485"/>
      <c r="G66" s="549"/>
      <c r="H66" s="550">
        <v>59.166666666666664</v>
      </c>
      <c r="I66" s="551"/>
      <c r="J66" s="551"/>
      <c r="K66" s="551"/>
      <c r="L66" s="533" t="s">
        <v>7466</v>
      </c>
      <c r="M66" s="85">
        <v>31899</v>
      </c>
      <c r="N66" s="563">
        <f>M66/H26</f>
        <v>0.45569999999999999</v>
      </c>
      <c r="O66" s="83" t="s">
        <v>7467</v>
      </c>
    </row>
    <row r="67" spans="1:15" ht="13.5" hidden="1" thickBot="1">
      <c r="A67" s="552" t="s">
        <v>5</v>
      </c>
      <c r="B67" s="553">
        <v>190242</v>
      </c>
      <c r="C67" s="85">
        <v>10675</v>
      </c>
      <c r="D67" s="85">
        <v>5300</v>
      </c>
      <c r="E67" s="85">
        <f t="shared" si="1"/>
        <v>1790.3333333333335</v>
      </c>
      <c r="F67" s="562">
        <v>1377.6666666666667</v>
      </c>
      <c r="G67" s="549">
        <v>412.66666666666674</v>
      </c>
      <c r="H67" s="554"/>
      <c r="I67" s="515"/>
      <c r="J67" s="515"/>
      <c r="K67" s="515"/>
    </row>
    <row r="68" spans="1:15" ht="13.5" hidden="1" thickBot="1">
      <c r="A68" s="552" t="s">
        <v>6</v>
      </c>
      <c r="B68" s="553">
        <v>7290</v>
      </c>
      <c r="C68" s="85">
        <v>824</v>
      </c>
      <c r="D68" s="85">
        <v>426</v>
      </c>
      <c r="E68" s="85">
        <f>SUM(F68:H68)</f>
        <v>93.166666666666671</v>
      </c>
      <c r="F68" s="562">
        <v>93.166666666666671</v>
      </c>
      <c r="G68" s="549"/>
      <c r="H68" s="554"/>
      <c r="I68" s="515"/>
      <c r="J68" s="515"/>
      <c r="K68" s="515"/>
    </row>
    <row r="69" spans="1:15" ht="13.5" hidden="1" thickBot="1">
      <c r="A69" s="552" t="s">
        <v>41</v>
      </c>
      <c r="B69" s="553"/>
      <c r="C69" s="85">
        <v>599</v>
      </c>
      <c r="D69" s="85">
        <v>250</v>
      </c>
      <c r="E69" s="85">
        <f t="shared" si="1"/>
        <v>0</v>
      </c>
      <c r="F69" s="485"/>
      <c r="G69" s="549">
        <v>0</v>
      </c>
      <c r="H69" s="554"/>
      <c r="I69" s="515"/>
      <c r="J69" s="515"/>
      <c r="K69" s="515"/>
    </row>
    <row r="70" spans="1:15" ht="13.5" hidden="1" thickBot="1">
      <c r="A70" s="552" t="s">
        <v>42</v>
      </c>
      <c r="B70" s="553">
        <v>81612</v>
      </c>
      <c r="C70" s="85">
        <v>4867</v>
      </c>
      <c r="D70" s="85">
        <v>1650</v>
      </c>
      <c r="E70" s="85">
        <f t="shared" si="1"/>
        <v>299</v>
      </c>
      <c r="F70" s="485"/>
      <c r="G70" s="549"/>
      <c r="H70" s="550">
        <v>299</v>
      </c>
      <c r="I70" s="551"/>
      <c r="J70" s="551"/>
      <c r="K70" s="551"/>
    </row>
    <row r="71" spans="1:15" ht="13.5" hidden="1" thickBot="1">
      <c r="A71" s="552" t="s">
        <v>7</v>
      </c>
      <c r="B71" s="553">
        <v>163680</v>
      </c>
      <c r="C71" s="85">
        <v>7127</v>
      </c>
      <c r="D71" s="85">
        <v>150</v>
      </c>
      <c r="E71" s="85">
        <f t="shared" si="1"/>
        <v>5814</v>
      </c>
      <c r="F71" s="562">
        <v>2907</v>
      </c>
      <c r="G71" s="549">
        <v>2907</v>
      </c>
      <c r="H71" s="554"/>
      <c r="I71" s="515"/>
      <c r="J71" s="515"/>
      <c r="K71" s="515"/>
    </row>
    <row r="72" spans="1:15" ht="13.5" hidden="1" thickBot="1">
      <c r="A72" s="552" t="s">
        <v>43</v>
      </c>
      <c r="B72" s="553">
        <v>18414</v>
      </c>
      <c r="C72" s="85">
        <v>1421</v>
      </c>
      <c r="D72" s="85">
        <v>400</v>
      </c>
      <c r="E72" s="85">
        <f t="shared" si="1"/>
        <v>0</v>
      </c>
      <c r="F72" s="485"/>
      <c r="G72" s="549">
        <v>0</v>
      </c>
      <c r="H72" s="554"/>
      <c r="I72" s="515"/>
      <c r="J72" s="515"/>
      <c r="K72" s="515"/>
    </row>
    <row r="73" spans="1:15" ht="13.5" hidden="1" thickBot="1">
      <c r="A73" s="552" t="s">
        <v>44</v>
      </c>
      <c r="B73" s="553">
        <v>50502</v>
      </c>
      <c r="C73" s="85">
        <v>3150</v>
      </c>
      <c r="D73" s="85">
        <v>1000</v>
      </c>
      <c r="E73" s="85">
        <f t="shared" si="1"/>
        <v>0</v>
      </c>
      <c r="F73" s="485"/>
      <c r="G73" s="549">
        <v>0</v>
      </c>
      <c r="H73" s="554"/>
      <c r="I73" s="515"/>
      <c r="J73" s="515"/>
      <c r="K73" s="515"/>
    </row>
    <row r="74" spans="1:15" ht="13.5" hidden="1" thickBot="1">
      <c r="A74" s="560" t="s">
        <v>45</v>
      </c>
      <c r="B74" s="561">
        <v>128118</v>
      </c>
      <c r="C74" s="333">
        <f>2836+11730</f>
        <v>14566</v>
      </c>
      <c r="D74" s="333">
        <f>1000+8900</f>
        <v>9900</v>
      </c>
      <c r="E74" s="85">
        <f t="shared" si="1"/>
        <v>509.5</v>
      </c>
      <c r="F74" s="562">
        <v>509.5</v>
      </c>
      <c r="G74" s="549"/>
      <c r="H74" s="554"/>
      <c r="I74" s="515"/>
      <c r="J74" s="515"/>
      <c r="K74" s="515"/>
    </row>
    <row r="75" spans="1:15" ht="13.5" hidden="1" thickBot="1">
      <c r="A75" s="552" t="s">
        <v>8</v>
      </c>
      <c r="B75" s="553">
        <v>8844</v>
      </c>
      <c r="C75" s="85">
        <v>1039</v>
      </c>
      <c r="D75" s="85">
        <v>350</v>
      </c>
      <c r="E75" s="85">
        <f t="shared" si="1"/>
        <v>0</v>
      </c>
      <c r="F75" s="485"/>
      <c r="G75" s="549">
        <v>0</v>
      </c>
      <c r="H75" s="554"/>
      <c r="I75" s="515"/>
      <c r="J75" s="515"/>
      <c r="K75" s="515"/>
    </row>
    <row r="76" spans="1:15" ht="13.5" hidden="1" thickBot="1">
      <c r="A76" s="552" t="s">
        <v>9</v>
      </c>
      <c r="B76" s="564">
        <v>28356</v>
      </c>
      <c r="C76" s="565">
        <v>1424</v>
      </c>
      <c r="D76" s="565">
        <v>650</v>
      </c>
      <c r="E76" s="565">
        <f t="shared" si="1"/>
        <v>60</v>
      </c>
      <c r="F76" s="566">
        <v>30</v>
      </c>
      <c r="G76" s="567">
        <v>30</v>
      </c>
      <c r="H76" s="568"/>
      <c r="I76" s="515"/>
      <c r="J76" s="515"/>
      <c r="K76" s="515"/>
    </row>
    <row r="77" spans="1:15" s="535" customFormat="1" ht="13.5" hidden="1" thickBot="1">
      <c r="B77" s="569">
        <f t="shared" ref="B77:H77" si="2">SUM(B59:B76)</f>
        <v>2012304</v>
      </c>
      <c r="C77" s="570">
        <f t="shared" si="2"/>
        <v>156338</v>
      </c>
      <c r="D77" s="570">
        <f t="shared" si="2"/>
        <v>79971</v>
      </c>
      <c r="E77" s="570">
        <f t="shared" si="2"/>
        <v>45534.166666666672</v>
      </c>
      <c r="F77" s="571">
        <f t="shared" si="2"/>
        <v>29810.000000000004</v>
      </c>
      <c r="G77" s="572">
        <f t="shared" si="2"/>
        <v>9749.3333333333358</v>
      </c>
      <c r="H77" s="573">
        <f t="shared" si="2"/>
        <v>5974.8333333333339</v>
      </c>
      <c r="I77" s="574"/>
      <c r="J77" s="574"/>
      <c r="K77" s="574"/>
    </row>
    <row r="78" spans="1:15" ht="13.5" hidden="1" thickBot="1">
      <c r="F78" s="85"/>
      <c r="G78" s="85"/>
      <c r="H78" s="85"/>
      <c r="I78" s="85"/>
      <c r="J78" s="85"/>
      <c r="K78" s="85"/>
    </row>
    <row r="79" spans="1:15" ht="13.5" hidden="1" thickBot="1">
      <c r="F79" s="85"/>
      <c r="G79" s="85"/>
      <c r="H79" s="85"/>
      <c r="I79" s="85"/>
      <c r="J79" s="85"/>
      <c r="K79" s="85"/>
    </row>
    <row r="80" spans="1:15" ht="13.5" hidden="1" thickBot="1">
      <c r="F80" s="85"/>
      <c r="G80" s="85"/>
      <c r="H80" s="85"/>
      <c r="I80" s="85"/>
      <c r="J80" s="85"/>
      <c r="K80" s="85"/>
    </row>
    <row r="81" spans="1:16" ht="13.5" hidden="1" thickBot="1">
      <c r="F81" s="85"/>
      <c r="G81" s="85"/>
      <c r="H81" s="85"/>
      <c r="I81" s="85"/>
      <c r="J81" s="85"/>
      <c r="K81" s="85"/>
    </row>
    <row r="82" spans="1:16" ht="15" customHeight="1" thickBot="1">
      <c r="B82" s="670" t="s">
        <v>7468</v>
      </c>
      <c r="C82" s="671"/>
      <c r="D82" s="671"/>
      <c r="E82" s="672"/>
      <c r="F82" s="673" t="s">
        <v>7469</v>
      </c>
      <c r="G82" s="674"/>
      <c r="H82" s="674"/>
      <c r="I82" s="674"/>
      <c r="J82" s="674"/>
      <c r="K82" s="674"/>
      <c r="L82" s="675"/>
    </row>
    <row r="83" spans="1:16" ht="51" customHeight="1">
      <c r="A83" s="575" t="s">
        <v>1352</v>
      </c>
      <c r="B83" s="576" t="s">
        <v>7470</v>
      </c>
      <c r="C83" s="577" t="s">
        <v>7471</v>
      </c>
      <c r="D83" s="576" t="s">
        <v>7472</v>
      </c>
      <c r="E83" s="577" t="s">
        <v>7473</v>
      </c>
      <c r="F83" s="578" t="s">
        <v>7474</v>
      </c>
      <c r="G83" s="579" t="s">
        <v>7475</v>
      </c>
      <c r="H83" s="580" t="s">
        <v>7476</v>
      </c>
      <c r="I83" s="581" t="s">
        <v>7477</v>
      </c>
      <c r="J83" s="581" t="s">
        <v>7478</v>
      </c>
      <c r="K83" s="580" t="s">
        <v>7479</v>
      </c>
      <c r="L83" s="582" t="s">
        <v>7480</v>
      </c>
      <c r="M83" s="338" t="s">
        <v>7481</v>
      </c>
    </row>
    <row r="84" spans="1:16">
      <c r="A84" s="583" t="s">
        <v>38</v>
      </c>
      <c r="B84" s="584">
        <v>36038.499492298673</v>
      </c>
      <c r="C84" s="585">
        <v>12469</v>
      </c>
      <c r="D84" s="584">
        <v>17118.333333333332</v>
      </c>
      <c r="E84" s="586">
        <f t="shared" ref="E84:E101" si="3">SUM(F84:L84)</f>
        <v>4935</v>
      </c>
      <c r="F84" s="555">
        <f>'[12]Shelter Sol. Dec.15'!D6</f>
        <v>3197</v>
      </c>
      <c r="G84" s="549">
        <f>'[12]Shelter Sol. Dec.15'!F6</f>
        <v>698</v>
      </c>
      <c r="H84" s="587">
        <v>0</v>
      </c>
      <c r="I84" s="588">
        <v>190</v>
      </c>
      <c r="J84" s="588">
        <v>0</v>
      </c>
      <c r="K84" s="589"/>
      <c r="L84" s="590">
        <v>850</v>
      </c>
      <c r="M84" s="591">
        <v>850</v>
      </c>
      <c r="N84" s="331"/>
      <c r="P84" s="331"/>
    </row>
    <row r="85" spans="1:16">
      <c r="A85" s="494" t="s">
        <v>39</v>
      </c>
      <c r="B85" s="584">
        <v>3333.9530626546348</v>
      </c>
      <c r="C85" s="585">
        <v>4170</v>
      </c>
      <c r="D85" s="584">
        <v>1583.6666666666667</v>
      </c>
      <c r="E85" s="586">
        <f t="shared" si="3"/>
        <v>486</v>
      </c>
      <c r="F85" s="555">
        <f>'[12]Shelter Sol. Dec.15'!D7</f>
        <v>0</v>
      </c>
      <c r="G85" s="549">
        <f>'[12]Shelter Sol. Dec.15'!F7</f>
        <v>0</v>
      </c>
      <c r="H85" s="587">
        <v>0</v>
      </c>
      <c r="I85" s="588">
        <v>486</v>
      </c>
      <c r="J85" s="588">
        <v>0</v>
      </c>
      <c r="K85" s="589"/>
      <c r="L85" s="592"/>
      <c r="M85" s="479"/>
      <c r="N85" s="331"/>
      <c r="P85" s="331"/>
    </row>
    <row r="86" spans="1:16">
      <c r="A86" s="494" t="s">
        <v>0</v>
      </c>
      <c r="B86" s="584">
        <v>12953.677616807059</v>
      </c>
      <c r="C86" s="585">
        <v>24866</v>
      </c>
      <c r="D86" s="584">
        <v>6153</v>
      </c>
      <c r="E86" s="586">
        <f t="shared" si="3"/>
        <v>4749.5</v>
      </c>
      <c r="F86" s="555">
        <f>'[12]Shelter Sol. Dec.15'!D8</f>
        <v>3231.5</v>
      </c>
      <c r="G86" s="549">
        <f>'[12]Shelter Sol. Dec.15'!F8</f>
        <v>130</v>
      </c>
      <c r="H86" s="593">
        <v>0</v>
      </c>
      <c r="I86" s="594">
        <v>686</v>
      </c>
      <c r="J86" s="594">
        <v>6</v>
      </c>
      <c r="K86" s="595">
        <v>546</v>
      </c>
      <c r="L86" s="596">
        <v>150</v>
      </c>
      <c r="M86" s="597">
        <v>150</v>
      </c>
      <c r="N86" s="598">
        <v>806</v>
      </c>
      <c r="O86" s="599" t="s">
        <v>7482</v>
      </c>
      <c r="P86" s="331"/>
    </row>
    <row r="87" spans="1:16">
      <c r="A87" s="494" t="s">
        <v>40</v>
      </c>
      <c r="B87" s="584">
        <v>1010.2541366932197</v>
      </c>
      <c r="C87" s="585">
        <v>1122</v>
      </c>
      <c r="D87" s="584">
        <v>479.83333333333331</v>
      </c>
      <c r="E87" s="586">
        <f t="shared" si="3"/>
        <v>45</v>
      </c>
      <c r="F87" s="555">
        <f>'[12]Shelter Sol. Dec.15'!D9</f>
        <v>0</v>
      </c>
      <c r="G87" s="549">
        <f>'[12]Shelter Sol. Dec.15'!F9</f>
        <v>0</v>
      </c>
      <c r="H87" s="587">
        <v>45</v>
      </c>
      <c r="I87" s="588">
        <v>0</v>
      </c>
      <c r="J87" s="588">
        <v>0</v>
      </c>
      <c r="K87" s="589"/>
      <c r="L87" s="600"/>
      <c r="M87" s="479"/>
      <c r="N87" s="331"/>
      <c r="P87" s="331"/>
    </row>
    <row r="88" spans="1:16">
      <c r="A88" s="504" t="s">
        <v>1</v>
      </c>
      <c r="B88" s="601">
        <v>64000</v>
      </c>
      <c r="C88" s="602">
        <v>41357</v>
      </c>
      <c r="D88" s="601">
        <v>57000</v>
      </c>
      <c r="E88" s="603">
        <f t="shared" si="3"/>
        <v>12866.333333333332</v>
      </c>
      <c r="F88" s="555">
        <f>'[12]Shelter Sol. Dec.15'!D10</f>
        <v>4011.3333333333321</v>
      </c>
      <c r="G88" s="549">
        <f>'[12]Shelter Sol. Dec.15'!F10</f>
        <v>0</v>
      </c>
      <c r="H88" s="604">
        <v>2863</v>
      </c>
      <c r="I88" s="588">
        <v>444</v>
      </c>
      <c r="J88" s="588">
        <v>1245</v>
      </c>
      <c r="K88" s="589"/>
      <c r="L88" s="600">
        <v>4303</v>
      </c>
      <c r="M88" s="479">
        <v>3650</v>
      </c>
      <c r="N88" s="331"/>
      <c r="P88" s="331"/>
    </row>
    <row r="89" spans="1:16">
      <c r="A89" s="494" t="s">
        <v>2</v>
      </c>
      <c r="B89" s="584">
        <v>7961.900948185862</v>
      </c>
      <c r="C89" s="585">
        <v>24217</v>
      </c>
      <c r="D89" s="584">
        <v>3781.8333333333335</v>
      </c>
      <c r="E89" s="586">
        <f t="shared" si="3"/>
        <v>4762</v>
      </c>
      <c r="F89" s="555">
        <f>'[12]Shelter Sol. Dec.15'!D11</f>
        <v>1139.5</v>
      </c>
      <c r="G89" s="549">
        <f>'[12]Shelter Sol. Dec.15'!F11</f>
        <v>1484.5</v>
      </c>
      <c r="H89" s="593">
        <v>1179</v>
      </c>
      <c r="I89" s="594">
        <v>206</v>
      </c>
      <c r="J89" s="588">
        <v>62</v>
      </c>
      <c r="K89" s="589">
        <v>691</v>
      </c>
      <c r="L89" s="592"/>
      <c r="M89" s="479"/>
      <c r="N89" s="331"/>
      <c r="P89" s="331"/>
    </row>
    <row r="90" spans="1:16">
      <c r="A90" s="504" t="s">
        <v>3</v>
      </c>
      <c r="B90" s="601">
        <v>17000</v>
      </c>
      <c r="C90" s="602">
        <v>27620</v>
      </c>
      <c r="D90" s="601">
        <v>5500</v>
      </c>
      <c r="E90" s="603">
        <f t="shared" si="3"/>
        <v>1903.1666666666665</v>
      </c>
      <c r="F90" s="555">
        <f>'[12]Shelter Sol. Dec.15'!D12</f>
        <v>1230.1666666666665</v>
      </c>
      <c r="G90" s="549">
        <f>'[12]Shelter Sol. Dec.15'!F12</f>
        <v>245</v>
      </c>
      <c r="H90" s="587">
        <v>0</v>
      </c>
      <c r="I90" s="588">
        <v>4</v>
      </c>
      <c r="J90" s="588">
        <v>424</v>
      </c>
      <c r="K90" s="589"/>
      <c r="L90" s="600"/>
      <c r="M90" s="479"/>
      <c r="N90" s="331"/>
      <c r="P90" s="331"/>
    </row>
    <row r="91" spans="1:16">
      <c r="A91" s="494" t="s">
        <v>4</v>
      </c>
      <c r="B91" s="584">
        <v>6364.1434148992457</v>
      </c>
      <c r="C91" s="585">
        <v>4127</v>
      </c>
      <c r="D91" s="584">
        <v>3023</v>
      </c>
      <c r="E91" s="586">
        <f t="shared" si="3"/>
        <v>2292.166666666667</v>
      </c>
      <c r="F91" s="555">
        <f>'[12]Shelter Sol. Dec.15'!D13</f>
        <v>1077.1666666666667</v>
      </c>
      <c r="G91" s="549">
        <f>'[12]Shelter Sol. Dec.15'!F13</f>
        <v>60</v>
      </c>
      <c r="H91" s="593">
        <v>0</v>
      </c>
      <c r="I91" s="594">
        <v>1143</v>
      </c>
      <c r="J91" s="588">
        <v>12</v>
      </c>
      <c r="K91" s="589"/>
      <c r="L91" s="600"/>
      <c r="M91" s="479"/>
      <c r="N91" s="331"/>
      <c r="P91" s="331"/>
    </row>
    <row r="92" spans="1:16">
      <c r="A92" s="494" t="s">
        <v>5</v>
      </c>
      <c r="B92" s="584">
        <v>18138.237775839141</v>
      </c>
      <c r="C92" s="585">
        <v>24959</v>
      </c>
      <c r="D92" s="584">
        <v>8615.6666666666661</v>
      </c>
      <c r="E92" s="586">
        <f t="shared" si="3"/>
        <v>14241.5</v>
      </c>
      <c r="F92" s="555">
        <f>'[12]Shelter Sol. Dec.15'!D14</f>
        <v>1683.5</v>
      </c>
      <c r="G92" s="549">
        <f>'[12]Shelter Sol. Dec.15'!F14</f>
        <v>8060</v>
      </c>
      <c r="H92" s="605">
        <v>3808</v>
      </c>
      <c r="I92" s="594">
        <v>210</v>
      </c>
      <c r="J92" s="594">
        <v>0</v>
      </c>
      <c r="K92" s="595"/>
      <c r="L92" s="590">
        <v>480</v>
      </c>
      <c r="M92" s="479">
        <v>480</v>
      </c>
      <c r="N92" s="331"/>
      <c r="P92" s="331"/>
    </row>
    <row r="93" spans="1:16">
      <c r="A93" s="494" t="s">
        <v>6</v>
      </c>
      <c r="B93" s="584">
        <v>695.05026958225471</v>
      </c>
      <c r="C93" s="585">
        <v>840</v>
      </c>
      <c r="D93" s="584">
        <v>330.16666666666669</v>
      </c>
      <c r="E93" s="586">
        <f t="shared" si="3"/>
        <v>269</v>
      </c>
      <c r="F93" s="555">
        <f>'[12]Shelter Sol. Dec.15'!D15</f>
        <v>0</v>
      </c>
      <c r="G93" s="549">
        <f>'[12]Shelter Sol. Dec.15'!F15</f>
        <v>250</v>
      </c>
      <c r="H93" s="587">
        <v>0</v>
      </c>
      <c r="I93" s="588">
        <v>0</v>
      </c>
      <c r="J93" s="588">
        <v>19</v>
      </c>
      <c r="K93" s="589"/>
      <c r="L93" s="600"/>
      <c r="M93" s="479"/>
      <c r="N93" s="331"/>
      <c r="P93" s="331"/>
    </row>
    <row r="94" spans="1:16">
      <c r="A94" s="494" t="s">
        <v>41</v>
      </c>
      <c r="B94" s="584"/>
      <c r="C94" s="585">
        <v>1056</v>
      </c>
      <c r="D94" s="584"/>
      <c r="E94" s="586">
        <f t="shared" si="3"/>
        <v>0</v>
      </c>
      <c r="F94" s="555">
        <f>'[12]Shelter Sol. Dec.15'!D16</f>
        <v>0</v>
      </c>
      <c r="G94" s="549">
        <f>'[12]Shelter Sol. Dec.15'!F16</f>
        <v>0</v>
      </c>
      <c r="H94" s="587">
        <v>0</v>
      </c>
      <c r="I94" s="588">
        <v>0</v>
      </c>
      <c r="J94" s="588">
        <v>0</v>
      </c>
      <c r="K94" s="589"/>
      <c r="L94" s="600"/>
      <c r="M94" s="479"/>
      <c r="N94" s="331"/>
      <c r="P94" s="331"/>
    </row>
    <row r="95" spans="1:16">
      <c r="A95" s="494" t="s">
        <v>42</v>
      </c>
      <c r="B95" s="584">
        <v>7781.130672310971</v>
      </c>
      <c r="C95" s="585">
        <v>8337</v>
      </c>
      <c r="D95" s="584">
        <v>3696</v>
      </c>
      <c r="E95" s="586">
        <f t="shared" si="3"/>
        <v>2341</v>
      </c>
      <c r="F95" s="555">
        <f>'[12]Shelter Sol. Dec.15'!D17</f>
        <v>0</v>
      </c>
      <c r="G95" s="549">
        <f>'[12]Shelter Sol. Dec.15'!F17</f>
        <v>40</v>
      </c>
      <c r="H95" s="593">
        <v>0</v>
      </c>
      <c r="I95" s="594">
        <v>2298</v>
      </c>
      <c r="J95" s="588">
        <v>3</v>
      </c>
      <c r="K95" s="589"/>
      <c r="L95" s="600"/>
      <c r="M95" s="479"/>
      <c r="N95" s="331"/>
      <c r="P95" s="331"/>
    </row>
    <row r="96" spans="1:16">
      <c r="A96" s="494" t="s">
        <v>7</v>
      </c>
      <c r="B96" s="584">
        <v>15605.73774008552</v>
      </c>
      <c r="C96" s="585">
        <v>6997</v>
      </c>
      <c r="D96" s="584">
        <v>7412.666666666667</v>
      </c>
      <c r="E96" s="586">
        <f t="shared" si="3"/>
        <v>7737.3333333333339</v>
      </c>
      <c r="F96" s="555">
        <f>'[12]Shelter Sol. Dec.15'!D18</f>
        <v>5721.3333333333339</v>
      </c>
      <c r="G96" s="549">
        <f>'[12]Shelter Sol. Dec.15'!F18</f>
        <v>357</v>
      </c>
      <c r="H96" s="604">
        <v>540</v>
      </c>
      <c r="I96" s="588">
        <v>1119</v>
      </c>
      <c r="J96" s="588">
        <v>0</v>
      </c>
      <c r="K96" s="589"/>
      <c r="L96" s="600"/>
      <c r="M96" s="479"/>
      <c r="N96" s="331"/>
      <c r="P96" s="331"/>
    </row>
    <row r="97" spans="1:16">
      <c r="A97" s="494" t="s">
        <v>43</v>
      </c>
      <c r="B97" s="584">
        <v>1755.6454957596213</v>
      </c>
      <c r="C97" s="585">
        <v>2300</v>
      </c>
      <c r="D97" s="584">
        <v>834</v>
      </c>
      <c r="E97" s="586">
        <f t="shared" si="3"/>
        <v>0</v>
      </c>
      <c r="F97" s="555">
        <f>'[12]Shelter Sol. Dec.15'!D19</f>
        <v>0</v>
      </c>
      <c r="G97" s="549">
        <f>'[12]Shelter Sol. Dec.15'!F19</f>
        <v>0</v>
      </c>
      <c r="H97" s="587">
        <v>0</v>
      </c>
      <c r="I97" s="588">
        <v>0</v>
      </c>
      <c r="J97" s="588">
        <v>0</v>
      </c>
      <c r="K97" s="589"/>
      <c r="L97" s="600"/>
      <c r="M97" s="479"/>
      <c r="N97" s="331"/>
      <c r="P97" s="331"/>
    </row>
    <row r="98" spans="1:16">
      <c r="A98" s="494" t="s">
        <v>44</v>
      </c>
      <c r="B98" s="584">
        <v>4815.0107975916371</v>
      </c>
      <c r="C98" s="585">
        <v>13349</v>
      </c>
      <c r="D98" s="584">
        <v>2287.1666666666665</v>
      </c>
      <c r="E98" s="586">
        <f t="shared" si="3"/>
        <v>4512</v>
      </c>
      <c r="F98" s="555">
        <f>'[12]Shelter Sol. Dec.15'!D20</f>
        <v>180</v>
      </c>
      <c r="G98" s="549">
        <f>'[12]Shelter Sol. Dec.15'!F20</f>
        <v>2893</v>
      </c>
      <c r="H98" s="587">
        <v>0</v>
      </c>
      <c r="I98" s="588">
        <v>589</v>
      </c>
      <c r="J98" s="588">
        <v>0</v>
      </c>
      <c r="K98" s="589"/>
      <c r="L98" s="590">
        <v>850</v>
      </c>
      <c r="M98" s="479">
        <v>850</v>
      </c>
      <c r="N98" s="331"/>
      <c r="P98" s="331"/>
    </row>
    <row r="99" spans="1:16">
      <c r="A99" s="504" t="s">
        <v>45</v>
      </c>
      <c r="B99" s="601">
        <v>18500</v>
      </c>
      <c r="C99" s="602">
        <v>14434</v>
      </c>
      <c r="D99" s="601">
        <v>7500</v>
      </c>
      <c r="E99" s="603">
        <f t="shared" si="3"/>
        <v>4150.1666666666661</v>
      </c>
      <c r="F99" s="555">
        <f>'[12]Shelter Sol. Dec.15'!D21</f>
        <v>4000.1666666666665</v>
      </c>
      <c r="G99" s="549">
        <f>'[12]Shelter Sol. Dec.15'!F21</f>
        <v>0</v>
      </c>
      <c r="H99" s="587">
        <v>0</v>
      </c>
      <c r="I99" s="588">
        <v>0</v>
      </c>
      <c r="J99" s="588">
        <v>150</v>
      </c>
      <c r="K99" s="589"/>
      <c r="L99" s="600"/>
      <c r="M99" s="479"/>
      <c r="N99" s="331"/>
      <c r="P99" s="331"/>
    </row>
    <row r="100" spans="1:16">
      <c r="A100" s="494" t="s">
        <v>8</v>
      </c>
      <c r="B100" s="584">
        <v>843.21324885945967</v>
      </c>
      <c r="C100" s="585">
        <v>1230</v>
      </c>
      <c r="D100" s="584">
        <v>400.5</v>
      </c>
      <c r="E100" s="586">
        <f t="shared" si="3"/>
        <v>0</v>
      </c>
      <c r="F100" s="555">
        <f>'[12]Shelter Sol. Dec.15'!D22</f>
        <v>0</v>
      </c>
      <c r="G100" s="549">
        <f>'[12]Shelter Sol. Dec.15'!F22</f>
        <v>0</v>
      </c>
      <c r="H100" s="587">
        <v>0</v>
      </c>
      <c r="I100" s="588">
        <v>0</v>
      </c>
      <c r="J100" s="588">
        <v>0</v>
      </c>
      <c r="K100" s="589"/>
      <c r="L100" s="600"/>
      <c r="M100" s="479"/>
      <c r="N100" s="331"/>
      <c r="P100" s="331"/>
    </row>
    <row r="101" spans="1:16" ht="13.5" thickBot="1">
      <c r="A101" s="494" t="s">
        <v>9</v>
      </c>
      <c r="B101" s="606">
        <v>2703.5453284327045</v>
      </c>
      <c r="C101" s="607">
        <v>2800</v>
      </c>
      <c r="D101" s="606">
        <v>1284.1666666666667</v>
      </c>
      <c r="E101" s="608">
        <f t="shared" si="3"/>
        <v>499</v>
      </c>
      <c r="F101" s="555">
        <f>'[12]Shelter Sol. Dec.15'!D23</f>
        <v>0</v>
      </c>
      <c r="G101" s="549">
        <f>'[12]Shelter Sol. Dec.15'!F23</f>
        <v>0</v>
      </c>
      <c r="H101" s="609">
        <v>0</v>
      </c>
      <c r="I101" s="610">
        <f>217+282</f>
        <v>499</v>
      </c>
      <c r="J101" s="610">
        <v>0</v>
      </c>
      <c r="K101" s="611"/>
      <c r="L101" s="612"/>
      <c r="M101" s="479"/>
      <c r="N101" s="331"/>
      <c r="P101" s="331"/>
    </row>
    <row r="102" spans="1:16" s="535" customFormat="1" ht="13.5" thickBot="1">
      <c r="B102" s="613">
        <f t="shared" ref="B102:L102" si="4">SUM(B84:B101)</f>
        <v>219500</v>
      </c>
      <c r="C102" s="614">
        <f t="shared" si="4"/>
        <v>216250</v>
      </c>
      <c r="D102" s="615">
        <f t="shared" si="4"/>
        <v>127000.00000000001</v>
      </c>
      <c r="E102" s="616">
        <f t="shared" si="4"/>
        <v>65789.166666666672</v>
      </c>
      <c r="F102" s="617">
        <f t="shared" si="4"/>
        <v>25471.666666666668</v>
      </c>
      <c r="G102" s="618">
        <f t="shared" si="4"/>
        <v>14217.5</v>
      </c>
      <c r="H102" s="619">
        <f t="shared" si="4"/>
        <v>8435</v>
      </c>
      <c r="I102" s="618">
        <f>SUM(I84:I101)</f>
        <v>7874</v>
      </c>
      <c r="J102" s="618">
        <f>SUM(J84:J101)</f>
        <v>1921</v>
      </c>
      <c r="K102" s="618">
        <f>SUM(K84:K101)</f>
        <v>1237</v>
      </c>
      <c r="L102" s="620">
        <f t="shared" si="4"/>
        <v>6633</v>
      </c>
      <c r="M102" s="570">
        <f>SUM(M84:M101)</f>
        <v>5980</v>
      </c>
      <c r="O102" s="621"/>
      <c r="P102" s="621"/>
    </row>
    <row r="103" spans="1:16">
      <c r="C103" s="85">
        <v>186965</v>
      </c>
      <c r="E103" s="85">
        <v>58822.333333333328</v>
      </c>
      <c r="F103" s="85"/>
      <c r="G103" s="85"/>
      <c r="H103" s="85"/>
      <c r="I103" s="85"/>
      <c r="J103" s="85"/>
      <c r="K103" s="85"/>
      <c r="L103" s="85"/>
    </row>
    <row r="104" spans="1:16">
      <c r="C104" s="622">
        <f>C102-C103</f>
        <v>29285</v>
      </c>
      <c r="D104" s="622" t="s">
        <v>7483</v>
      </c>
      <c r="E104" s="622">
        <f>E102-E103</f>
        <v>6966.833333333343</v>
      </c>
      <c r="F104" s="622" t="s">
        <v>7484</v>
      </c>
      <c r="G104" s="85"/>
      <c r="H104" s="85"/>
      <c r="I104" s="85"/>
      <c r="J104" s="85"/>
      <c r="K104" s="85"/>
      <c r="L104" s="85"/>
      <c r="M104" s="85"/>
    </row>
    <row r="105" spans="1:16">
      <c r="C105" s="563">
        <f>C102/B102</f>
        <v>0.98519362186788151</v>
      </c>
      <c r="D105" s="563"/>
      <c r="E105" s="563">
        <f>E102/D102</f>
        <v>0.51802493438320207</v>
      </c>
      <c r="H105" s="85"/>
      <c r="I105" s="85"/>
      <c r="M105" s="85"/>
    </row>
    <row r="106" spans="1:16">
      <c r="H106" s="85"/>
      <c r="I106" s="85"/>
    </row>
    <row r="107" spans="1:16">
      <c r="A107" s="539" t="s">
        <v>7485</v>
      </c>
      <c r="B107" s="539" t="s">
        <v>7486</v>
      </c>
      <c r="C107" s="539" t="s">
        <v>7487</v>
      </c>
      <c r="E107" s="623" t="s">
        <v>7488</v>
      </c>
      <c r="F107" s="623" t="s">
        <v>7489</v>
      </c>
      <c r="I107" s="535" t="s">
        <v>7490</v>
      </c>
      <c r="J107" s="535">
        <v>1234</v>
      </c>
    </row>
    <row r="108" spans="1:16">
      <c r="A108" s="624" t="s">
        <v>38</v>
      </c>
      <c r="B108" s="625">
        <f>C84</f>
        <v>12469</v>
      </c>
      <c r="C108" s="626">
        <f>B108*6</f>
        <v>74814</v>
      </c>
      <c r="D108" s="627"/>
      <c r="E108" s="626">
        <f>E84</f>
        <v>4935</v>
      </c>
      <c r="F108" s="626">
        <f>E108*6</f>
        <v>29610</v>
      </c>
    </row>
    <row r="109" spans="1:16">
      <c r="A109" s="628" t="s">
        <v>39</v>
      </c>
      <c r="B109" s="629">
        <f>C85</f>
        <v>4170</v>
      </c>
      <c r="C109" s="630">
        <f t="shared" ref="C109:C122" si="5">B109*6</f>
        <v>25020</v>
      </c>
      <c r="D109" s="631"/>
      <c r="E109" s="630">
        <f>E85</f>
        <v>486</v>
      </c>
      <c r="F109" s="630">
        <f t="shared" ref="F109:F122" si="6">E109*6</f>
        <v>2916</v>
      </c>
    </row>
    <row r="110" spans="1:16">
      <c r="A110" s="628" t="s">
        <v>0</v>
      </c>
      <c r="B110" s="629">
        <f>C86</f>
        <v>24866</v>
      </c>
      <c r="C110" s="630">
        <f t="shared" si="5"/>
        <v>149196</v>
      </c>
      <c r="D110" s="631"/>
      <c r="E110" s="630">
        <f>E86</f>
        <v>4749.5</v>
      </c>
      <c r="F110" s="630">
        <f t="shared" si="6"/>
        <v>28497</v>
      </c>
    </row>
    <row r="111" spans="1:16">
      <c r="A111" s="628" t="s">
        <v>40</v>
      </c>
      <c r="B111" s="629">
        <f>C87</f>
        <v>1122</v>
      </c>
      <c r="C111" s="630">
        <f t="shared" si="5"/>
        <v>6732</v>
      </c>
      <c r="D111" s="631"/>
      <c r="E111" s="630">
        <f>E87</f>
        <v>45</v>
      </c>
      <c r="F111" s="630">
        <f t="shared" si="6"/>
        <v>270</v>
      </c>
    </row>
    <row r="112" spans="1:16">
      <c r="A112" s="628" t="s">
        <v>2</v>
      </c>
      <c r="B112" s="629">
        <f>C89</f>
        <v>24217</v>
      </c>
      <c r="C112" s="630">
        <f t="shared" si="5"/>
        <v>145302</v>
      </c>
      <c r="D112" s="631"/>
      <c r="E112" s="630">
        <f>E89</f>
        <v>4762</v>
      </c>
      <c r="F112" s="630">
        <f t="shared" si="6"/>
        <v>28572</v>
      </c>
    </row>
    <row r="113" spans="1:13">
      <c r="A113" s="628" t="s">
        <v>4</v>
      </c>
      <c r="B113" s="629">
        <f t="shared" ref="B113:B120" si="7">C91</f>
        <v>4127</v>
      </c>
      <c r="C113" s="630">
        <f t="shared" si="5"/>
        <v>24762</v>
      </c>
      <c r="D113" s="631"/>
      <c r="E113" s="630">
        <f t="shared" ref="E113:E120" si="8">E91</f>
        <v>2292.166666666667</v>
      </c>
      <c r="F113" s="630">
        <f t="shared" si="6"/>
        <v>13753.000000000002</v>
      </c>
    </row>
    <row r="114" spans="1:13">
      <c r="A114" s="628" t="s">
        <v>5</v>
      </c>
      <c r="B114" s="629">
        <f t="shared" si="7"/>
        <v>24959</v>
      </c>
      <c r="C114" s="630">
        <f t="shared" si="5"/>
        <v>149754</v>
      </c>
      <c r="D114" s="631"/>
      <c r="E114" s="630">
        <f t="shared" si="8"/>
        <v>14241.5</v>
      </c>
      <c r="F114" s="630">
        <f t="shared" si="6"/>
        <v>85449</v>
      </c>
    </row>
    <row r="115" spans="1:13">
      <c r="A115" s="628" t="s">
        <v>6</v>
      </c>
      <c r="B115" s="629">
        <f t="shared" si="7"/>
        <v>840</v>
      </c>
      <c r="C115" s="630">
        <f t="shared" si="5"/>
        <v>5040</v>
      </c>
      <c r="D115" s="631"/>
      <c r="E115" s="630">
        <f t="shared" si="8"/>
        <v>269</v>
      </c>
      <c r="F115" s="630">
        <f t="shared" si="6"/>
        <v>1614</v>
      </c>
    </row>
    <row r="116" spans="1:13">
      <c r="A116" s="628" t="s">
        <v>41</v>
      </c>
      <c r="B116" s="629">
        <f t="shared" si="7"/>
        <v>1056</v>
      </c>
      <c r="C116" s="630">
        <f t="shared" si="5"/>
        <v>6336</v>
      </c>
      <c r="D116" s="631"/>
      <c r="E116" s="630">
        <f t="shared" si="8"/>
        <v>0</v>
      </c>
      <c r="F116" s="630">
        <f t="shared" si="6"/>
        <v>0</v>
      </c>
    </row>
    <row r="117" spans="1:13">
      <c r="A117" s="628" t="s">
        <v>42</v>
      </c>
      <c r="B117" s="629">
        <f t="shared" si="7"/>
        <v>8337</v>
      </c>
      <c r="C117" s="630">
        <f t="shared" si="5"/>
        <v>50022</v>
      </c>
      <c r="D117" s="631"/>
      <c r="E117" s="630">
        <f t="shared" si="8"/>
        <v>2341</v>
      </c>
      <c r="F117" s="630">
        <f t="shared" si="6"/>
        <v>14046</v>
      </c>
    </row>
    <row r="118" spans="1:13">
      <c r="A118" s="628" t="s">
        <v>7</v>
      </c>
      <c r="B118" s="629">
        <f t="shared" si="7"/>
        <v>6997</v>
      </c>
      <c r="C118" s="630">
        <f t="shared" si="5"/>
        <v>41982</v>
      </c>
      <c r="D118" s="631"/>
      <c r="E118" s="630">
        <f t="shared" si="8"/>
        <v>7737.3333333333339</v>
      </c>
      <c r="F118" s="630">
        <f t="shared" si="6"/>
        <v>46424</v>
      </c>
    </row>
    <row r="119" spans="1:13">
      <c r="A119" s="628" t="s">
        <v>43</v>
      </c>
      <c r="B119" s="629">
        <f t="shared" si="7"/>
        <v>2300</v>
      </c>
      <c r="C119" s="630">
        <f t="shared" si="5"/>
        <v>13800</v>
      </c>
      <c r="D119" s="631"/>
      <c r="E119" s="630">
        <f t="shared" si="8"/>
        <v>0</v>
      </c>
      <c r="F119" s="630">
        <f t="shared" si="6"/>
        <v>0</v>
      </c>
    </row>
    <row r="120" spans="1:13">
      <c r="A120" s="628" t="s">
        <v>44</v>
      </c>
      <c r="B120" s="629">
        <f t="shared" si="7"/>
        <v>13349</v>
      </c>
      <c r="C120" s="630">
        <f t="shared" si="5"/>
        <v>80094</v>
      </c>
      <c r="D120" s="631"/>
      <c r="E120" s="630">
        <f t="shared" si="8"/>
        <v>4512</v>
      </c>
      <c r="F120" s="630">
        <f t="shared" si="6"/>
        <v>27072</v>
      </c>
    </row>
    <row r="121" spans="1:13">
      <c r="A121" s="628" t="s">
        <v>8</v>
      </c>
      <c r="B121" s="629">
        <f>C100</f>
        <v>1230</v>
      </c>
      <c r="C121" s="630">
        <f t="shared" si="5"/>
        <v>7380</v>
      </c>
      <c r="D121" s="631"/>
      <c r="E121" s="630">
        <f>E100</f>
        <v>0</v>
      </c>
      <c r="F121" s="630">
        <f t="shared" si="6"/>
        <v>0</v>
      </c>
    </row>
    <row r="122" spans="1:13">
      <c r="A122" s="632" t="s">
        <v>9</v>
      </c>
      <c r="B122" s="633">
        <f>C101</f>
        <v>2800</v>
      </c>
      <c r="C122" s="634">
        <f t="shared" si="5"/>
        <v>16800</v>
      </c>
      <c r="D122" s="635"/>
      <c r="E122" s="634">
        <f>E101</f>
        <v>499</v>
      </c>
      <c r="F122" s="634">
        <f t="shared" si="6"/>
        <v>2994</v>
      </c>
      <c r="L122" s="537"/>
      <c r="M122" s="537"/>
    </row>
    <row r="123" spans="1:13" s="535" customFormat="1">
      <c r="B123" s="570">
        <f>SUM(B108:B122)</f>
        <v>132839</v>
      </c>
      <c r="C123" s="636">
        <f>SUM(C108:C122)</f>
        <v>797034</v>
      </c>
      <c r="D123" s="637">
        <f>C123/C24</f>
        <v>1.1069916666666666</v>
      </c>
      <c r="E123" s="570">
        <f>SUM(E108:E122)</f>
        <v>46869.500000000007</v>
      </c>
      <c r="F123" s="636">
        <f>SUM(F108:F122)</f>
        <v>281217</v>
      </c>
      <c r="G123" s="637">
        <f>F123/D24</f>
        <v>0.82227192982456143</v>
      </c>
    </row>
    <row r="124" spans="1:13">
      <c r="B124" s="85">
        <v>111450</v>
      </c>
      <c r="E124" s="85">
        <v>40816.333333333336</v>
      </c>
    </row>
    <row r="125" spans="1:13">
      <c r="B125" s="622">
        <f>B123-B124</f>
        <v>21389</v>
      </c>
      <c r="C125" s="622" t="s">
        <v>7483</v>
      </c>
      <c r="E125" s="622">
        <f>E123-E124</f>
        <v>6053.1666666666715</v>
      </c>
      <c r="F125" s="622" t="s">
        <v>7484</v>
      </c>
    </row>
    <row r="127" spans="1:13">
      <c r="A127" s="539" t="s">
        <v>7491</v>
      </c>
      <c r="B127" s="539" t="s">
        <v>7486</v>
      </c>
      <c r="C127" s="539" t="s">
        <v>7487</v>
      </c>
      <c r="E127" s="638" t="s">
        <v>7488</v>
      </c>
      <c r="F127" s="623" t="s">
        <v>7489</v>
      </c>
    </row>
    <row r="128" spans="1:13">
      <c r="A128" s="639" t="s">
        <v>1</v>
      </c>
      <c r="B128" s="640">
        <f>C88</f>
        <v>41357</v>
      </c>
      <c r="C128" s="626">
        <f>B128*6</f>
        <v>248142</v>
      </c>
      <c r="D128" s="627"/>
      <c r="E128" s="641">
        <f>E88</f>
        <v>12866.333333333332</v>
      </c>
      <c r="F128" s="626">
        <f>E128*6</f>
        <v>77198</v>
      </c>
    </row>
    <row r="129" spans="1:7">
      <c r="A129" s="642" t="s">
        <v>3</v>
      </c>
      <c r="B129" s="643">
        <f>C90</f>
        <v>27620</v>
      </c>
      <c r="C129" s="630">
        <f>B129*6</f>
        <v>165720</v>
      </c>
      <c r="D129" s="631"/>
      <c r="E129" s="644">
        <f>E90</f>
        <v>1903.1666666666665</v>
      </c>
      <c r="F129" s="630">
        <f t="shared" ref="F129:F130" si="9">E129*6</f>
        <v>11419</v>
      </c>
    </row>
    <row r="130" spans="1:7">
      <c r="A130" s="645" t="s">
        <v>45</v>
      </c>
      <c r="B130" s="646">
        <f>C99</f>
        <v>14434</v>
      </c>
      <c r="C130" s="634">
        <f>B130*6</f>
        <v>86604</v>
      </c>
      <c r="D130" s="635"/>
      <c r="E130" s="647">
        <f>E99</f>
        <v>4150.1666666666661</v>
      </c>
      <c r="F130" s="634">
        <f t="shared" si="9"/>
        <v>24900.999999999996</v>
      </c>
    </row>
    <row r="131" spans="1:7" s="535" customFormat="1">
      <c r="B131" s="570">
        <f>SUM(B128:B130)</f>
        <v>83411</v>
      </c>
      <c r="C131" s="636">
        <f>SUM(C128:C130)</f>
        <v>500466</v>
      </c>
      <c r="D131" s="637">
        <f>C131/G24</f>
        <v>0.8383015075376884</v>
      </c>
      <c r="E131" s="570">
        <f>SUM(E128:E130)</f>
        <v>18919.666666666664</v>
      </c>
      <c r="F131" s="636">
        <f>SUM(F128:F130)</f>
        <v>113518</v>
      </c>
      <c r="G131" s="637">
        <f>F131/H24</f>
        <v>0.2702809523809524</v>
      </c>
    </row>
    <row r="132" spans="1:7">
      <c r="B132" s="85">
        <v>75515</v>
      </c>
      <c r="E132" s="85">
        <v>18006</v>
      </c>
      <c r="F132" s="85"/>
    </row>
    <row r="133" spans="1:7">
      <c r="B133" s="622">
        <f>B131-B132</f>
        <v>7896</v>
      </c>
      <c r="C133" s="622" t="s">
        <v>7483</v>
      </c>
      <c r="D133" s="570"/>
      <c r="E133" s="622">
        <f>E131-E132</f>
        <v>913.66666666666424</v>
      </c>
      <c r="F133" s="622" t="s">
        <v>7484</v>
      </c>
    </row>
  </sheetData>
  <sheetProtection password="CC3D" sheet="1" objects="1" scenarios="1"/>
  <mergeCells count="12">
    <mergeCell ref="B4:D4"/>
    <mergeCell ref="F4:H4"/>
    <mergeCell ref="K4:M4"/>
    <mergeCell ref="C5:D5"/>
    <mergeCell ref="G5:H5"/>
    <mergeCell ref="L5:M5"/>
    <mergeCell ref="B30:C30"/>
    <mergeCell ref="F30:G30"/>
    <mergeCell ref="C57:E57"/>
    <mergeCell ref="F57:H57"/>
    <mergeCell ref="B82:E82"/>
    <mergeCell ref="F82:L8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R55"/>
  <sheetViews>
    <sheetView tabSelected="1" zoomScale="80" zoomScaleNormal="80" workbookViewId="0">
      <selection activeCell="A28" sqref="A28"/>
    </sheetView>
  </sheetViews>
  <sheetFormatPr defaultRowHeight="12.75"/>
  <cols>
    <col min="1" max="3" width="20.7109375" style="652" customWidth="1"/>
    <col min="4" max="4" width="19.85546875" style="652" customWidth="1"/>
    <col min="5" max="5" width="17.28515625" style="652" customWidth="1"/>
    <col min="6" max="6" width="19" style="652" customWidth="1"/>
    <col min="7" max="7" width="13.5703125" style="652" customWidth="1"/>
    <col min="8" max="10" width="20.7109375" style="652" customWidth="1"/>
    <col min="11" max="16384" width="9.140625" style="652"/>
  </cols>
  <sheetData>
    <row r="1" spans="1:18" s="649" customFormat="1" ht="22.5" customHeight="1">
      <c r="A1" s="648" t="s">
        <v>7492</v>
      </c>
      <c r="B1" s="648" t="s">
        <v>7493</v>
      </c>
      <c r="C1" s="648"/>
      <c r="D1" s="648"/>
      <c r="E1" s="648"/>
      <c r="F1" s="648"/>
      <c r="G1" s="648"/>
      <c r="H1" s="648"/>
      <c r="I1" s="648"/>
      <c r="J1" s="648"/>
      <c r="K1" s="648"/>
      <c r="L1" s="648"/>
      <c r="M1" s="648"/>
      <c r="N1" s="648"/>
      <c r="O1" s="648"/>
      <c r="P1" s="648"/>
      <c r="Q1" s="648"/>
      <c r="R1" s="648"/>
    </row>
    <row r="3" spans="1:18" s="650" customFormat="1">
      <c r="A3" s="648" t="s">
        <v>7465</v>
      </c>
      <c r="B3" s="648"/>
      <c r="C3" s="648"/>
      <c r="H3" s="648" t="s">
        <v>7494</v>
      </c>
      <c r="I3" s="648"/>
      <c r="J3" s="648"/>
    </row>
    <row r="5" spans="1:18">
      <c r="A5" s="658" t="s">
        <v>1352</v>
      </c>
      <c r="B5" s="659" t="s">
        <v>7495</v>
      </c>
      <c r="C5" s="660" t="s">
        <v>7496</v>
      </c>
      <c r="H5" s="658" t="s">
        <v>1352</v>
      </c>
      <c r="I5" s="659" t="s">
        <v>7495</v>
      </c>
      <c r="J5" s="660" t="s">
        <v>7496</v>
      </c>
    </row>
    <row r="6" spans="1:18">
      <c r="A6" s="651" t="s">
        <v>41</v>
      </c>
      <c r="B6" s="653">
        <f>'[12]Cluster Cov. Dec.15'!C116</f>
        <v>6336</v>
      </c>
      <c r="C6" s="654">
        <v>0</v>
      </c>
      <c r="H6" s="651" t="s">
        <v>41</v>
      </c>
      <c r="I6" s="653">
        <f>'[12]Cluster Cov. Dec.15'!F116</f>
        <v>0</v>
      </c>
      <c r="J6" s="654">
        <v>0</v>
      </c>
    </row>
    <row r="7" spans="1:18">
      <c r="A7" s="651" t="s">
        <v>6</v>
      </c>
      <c r="B7" s="653">
        <f>'[12]Cluster Cov. Dec.15'!C115</f>
        <v>5040</v>
      </c>
      <c r="C7" s="653">
        <v>4170</v>
      </c>
      <c r="H7" s="651" t="s">
        <v>6</v>
      </c>
      <c r="I7" s="653">
        <f>'[12]Cluster Cov. Dec.15'!F115</f>
        <v>1614</v>
      </c>
      <c r="J7" s="653">
        <v>1981</v>
      </c>
    </row>
    <row r="8" spans="1:18">
      <c r="A8" s="651" t="s">
        <v>8</v>
      </c>
      <c r="B8" s="653">
        <f>'[12]Cluster Cov. Dec.15'!C121</f>
        <v>7380</v>
      </c>
      <c r="C8" s="653">
        <v>5059</v>
      </c>
      <c r="H8" s="651" t="s">
        <v>8</v>
      </c>
      <c r="I8" s="653">
        <f>'[12]Cluster Cov. Dec.15'!F121</f>
        <v>0</v>
      </c>
      <c r="J8" s="653">
        <v>2403</v>
      </c>
    </row>
    <row r="9" spans="1:18">
      <c r="A9" s="651" t="s">
        <v>40</v>
      </c>
      <c r="B9" s="653">
        <f>'[12]Cluster Cov. Dec.15'!C111</f>
        <v>6732</v>
      </c>
      <c r="C9" s="653">
        <v>6062</v>
      </c>
      <c r="H9" s="651" t="s">
        <v>40</v>
      </c>
      <c r="I9" s="653">
        <f>'[12]Cluster Cov. Dec.15'!F111</f>
        <v>270</v>
      </c>
      <c r="J9" s="653">
        <v>2879</v>
      </c>
    </row>
    <row r="10" spans="1:18">
      <c r="A10" s="651" t="s">
        <v>43</v>
      </c>
      <c r="B10" s="653">
        <f>'[12]Cluster Cov. Dec.15'!C119</f>
        <v>13800</v>
      </c>
      <c r="C10" s="653">
        <v>10534</v>
      </c>
      <c r="H10" s="651" t="s">
        <v>43</v>
      </c>
      <c r="I10" s="653">
        <f>'[12]Cluster Cov. Dec.15'!F119</f>
        <v>0</v>
      </c>
      <c r="J10" s="653">
        <v>5004</v>
      </c>
    </row>
    <row r="11" spans="1:18">
      <c r="A11" s="651" t="s">
        <v>9</v>
      </c>
      <c r="B11" s="653">
        <f>'[12]Cluster Cov. Dec.15'!C122</f>
        <v>16800</v>
      </c>
      <c r="C11" s="653">
        <v>16221</v>
      </c>
      <c r="H11" s="651" t="s">
        <v>9</v>
      </c>
      <c r="I11" s="653">
        <f>'[12]Cluster Cov. Dec.15'!F122</f>
        <v>2994</v>
      </c>
      <c r="J11" s="653">
        <v>7705</v>
      </c>
    </row>
    <row r="12" spans="1:18">
      <c r="A12" s="651" t="s">
        <v>39</v>
      </c>
      <c r="B12" s="653">
        <f>'[12]Cluster Cov. Dec.15'!C109</f>
        <v>25020</v>
      </c>
      <c r="C12" s="653">
        <v>20004</v>
      </c>
      <c r="H12" s="651" t="s">
        <v>39</v>
      </c>
      <c r="I12" s="653">
        <f>'[12]Cluster Cov. Dec.15'!F109</f>
        <v>2916</v>
      </c>
      <c r="J12" s="653">
        <v>9502</v>
      </c>
    </row>
    <row r="13" spans="1:18">
      <c r="A13" s="651" t="s">
        <v>44</v>
      </c>
      <c r="B13" s="653">
        <f>'[12]Cluster Cov. Dec.15'!C120</f>
        <v>80094</v>
      </c>
      <c r="C13" s="653">
        <v>28890</v>
      </c>
      <c r="H13" s="651" t="s">
        <v>44</v>
      </c>
      <c r="I13" s="653">
        <f>'[12]Cluster Cov. Dec.15'!F120</f>
        <v>27072</v>
      </c>
      <c r="J13" s="653">
        <v>13723</v>
      </c>
    </row>
    <row r="14" spans="1:18">
      <c r="A14" s="651" t="s">
        <v>4</v>
      </c>
      <c r="B14" s="653">
        <f>'[12]Cluster Cov. Dec.15'!C113</f>
        <v>24762</v>
      </c>
      <c r="C14" s="653">
        <v>38185</v>
      </c>
      <c r="H14" s="651" t="s">
        <v>4</v>
      </c>
      <c r="I14" s="653">
        <f>'[12]Cluster Cov. Dec.15'!F113</f>
        <v>13753.000000000002</v>
      </c>
      <c r="J14" s="653">
        <v>18138</v>
      </c>
    </row>
    <row r="15" spans="1:18">
      <c r="A15" s="651" t="s">
        <v>42</v>
      </c>
      <c r="B15" s="653">
        <f>'[12]Cluster Cov. Dec.15'!C117</f>
        <v>50022</v>
      </c>
      <c r="C15" s="653">
        <v>46687</v>
      </c>
      <c r="H15" s="651" t="s">
        <v>42</v>
      </c>
      <c r="I15" s="653">
        <f>'[12]Cluster Cov. Dec.15'!F117</f>
        <v>14046</v>
      </c>
      <c r="J15" s="653">
        <v>22176</v>
      </c>
    </row>
    <row r="16" spans="1:18">
      <c r="A16" s="651" t="s">
        <v>2</v>
      </c>
      <c r="B16" s="653">
        <f>'[12]Cluster Cov. Dec.15'!C112</f>
        <v>145302</v>
      </c>
      <c r="C16" s="653">
        <v>47771</v>
      </c>
      <c r="H16" s="651" t="s">
        <v>2</v>
      </c>
      <c r="I16" s="653">
        <f>'[12]Cluster Cov. Dec.15'!F112</f>
        <v>28572</v>
      </c>
      <c r="J16" s="653">
        <v>22691</v>
      </c>
    </row>
    <row r="17" spans="1:10">
      <c r="A17" s="651" t="s">
        <v>0</v>
      </c>
      <c r="B17" s="653">
        <f>'[12]Cluster Cov. Dec.15'!C110</f>
        <v>149196</v>
      </c>
      <c r="C17" s="653">
        <v>77722</v>
      </c>
      <c r="H17" s="651" t="s">
        <v>0</v>
      </c>
      <c r="I17" s="653">
        <f>'[12]Cluster Cov. Dec.15'!F110</f>
        <v>28497</v>
      </c>
      <c r="J17" s="653">
        <v>36918</v>
      </c>
    </row>
    <row r="18" spans="1:10">
      <c r="A18" s="651" t="s">
        <v>7</v>
      </c>
      <c r="B18" s="653">
        <f>'[12]Cluster Cov. Dec.15'!C118</f>
        <v>41982</v>
      </c>
      <c r="C18" s="653">
        <v>93634</v>
      </c>
      <c r="H18" s="651" t="s">
        <v>7</v>
      </c>
      <c r="I18" s="653">
        <f>'[12]Cluster Cov. Dec.15'!F118</f>
        <v>46424</v>
      </c>
      <c r="J18" s="653">
        <v>44476</v>
      </c>
    </row>
    <row r="19" spans="1:10">
      <c r="A19" s="651" t="s">
        <v>5</v>
      </c>
      <c r="B19" s="653">
        <f>'[12]Cluster Cov. Dec.15'!C114</f>
        <v>149754</v>
      </c>
      <c r="C19" s="653">
        <v>108829</v>
      </c>
      <c r="H19" s="651" t="s">
        <v>5</v>
      </c>
      <c r="I19" s="653">
        <f>'[12]Cluster Cov. Dec.15'!F114</f>
        <v>85449</v>
      </c>
      <c r="J19" s="653">
        <v>51694</v>
      </c>
    </row>
    <row r="20" spans="1:10">
      <c r="A20" s="651" t="s">
        <v>38</v>
      </c>
      <c r="B20" s="653">
        <f>'[12]Cluster Cov. Dec.15'!C108</f>
        <v>74814</v>
      </c>
      <c r="C20" s="653">
        <v>216231</v>
      </c>
      <c r="H20" s="651" t="s">
        <v>38</v>
      </c>
      <c r="I20" s="653">
        <f>'[12]Cluster Cov. Dec.15'!F108</f>
        <v>29610</v>
      </c>
      <c r="J20" s="653">
        <v>102710</v>
      </c>
    </row>
    <row r="21" spans="1:10" ht="13.5" thickBot="1">
      <c r="A21" s="655"/>
      <c r="B21" s="655"/>
      <c r="C21" s="655"/>
      <c r="H21" s="655"/>
      <c r="I21" s="655"/>
      <c r="J21" s="655"/>
    </row>
    <row r="22" spans="1:10">
      <c r="A22" s="656"/>
      <c r="B22" s="656"/>
      <c r="C22" s="656"/>
    </row>
    <row r="23" spans="1:10">
      <c r="A23" s="658" t="s">
        <v>1352</v>
      </c>
      <c r="B23" s="659" t="s">
        <v>7495</v>
      </c>
      <c r="C23" s="660" t="s">
        <v>7496</v>
      </c>
      <c r="H23" s="658" t="s">
        <v>1352</v>
      </c>
      <c r="I23" s="659" t="s">
        <v>7495</v>
      </c>
      <c r="J23" s="660" t="s">
        <v>7496</v>
      </c>
    </row>
    <row r="24" spans="1:10">
      <c r="A24" s="651" t="s">
        <v>3</v>
      </c>
      <c r="B24" s="653">
        <f>'[12]Cluster Cov. Dec.15'!C129</f>
        <v>165720</v>
      </c>
      <c r="C24" s="653">
        <v>102000</v>
      </c>
      <c r="D24" s="652" t="s">
        <v>7451</v>
      </c>
      <c r="H24" s="651" t="s">
        <v>3</v>
      </c>
      <c r="I24" s="653">
        <f>'[12]Cluster Cov. Dec.15'!F129</f>
        <v>11419</v>
      </c>
      <c r="J24" s="653">
        <v>33000</v>
      </c>
    </row>
    <row r="25" spans="1:10">
      <c r="A25" s="651" t="s">
        <v>45</v>
      </c>
      <c r="B25" s="653">
        <f>'[12]Cluster Cov. Dec.15'!C130</f>
        <v>86604</v>
      </c>
      <c r="C25" s="653">
        <v>111000</v>
      </c>
      <c r="H25" s="651" t="s">
        <v>45</v>
      </c>
      <c r="I25" s="653">
        <f>'[12]Cluster Cov. Dec.15'!F130</f>
        <v>24900.999999999996</v>
      </c>
      <c r="J25" s="653">
        <v>45000</v>
      </c>
    </row>
    <row r="26" spans="1:10">
      <c r="A26" s="651" t="s">
        <v>1</v>
      </c>
      <c r="B26" s="653">
        <f>'[12]Cluster Cov. Dec.15'!C128</f>
        <v>248142</v>
      </c>
      <c r="C26" s="653">
        <v>384000</v>
      </c>
      <c r="H26" s="651" t="s">
        <v>1</v>
      </c>
      <c r="I26" s="653">
        <f>'[12]Cluster Cov. Dec.15'!F128</f>
        <v>77198</v>
      </c>
      <c r="J26" s="653">
        <v>342000</v>
      </c>
    </row>
    <row r="34" spans="5:5">
      <c r="E34" s="551"/>
    </row>
    <row r="35" spans="5:5">
      <c r="E35" s="551"/>
    </row>
    <row r="36" spans="5:5">
      <c r="E36" s="551"/>
    </row>
    <row r="37" spans="5:5">
      <c r="E37" s="551"/>
    </row>
    <row r="38" spans="5:5">
      <c r="E38" s="551"/>
    </row>
    <row r="39" spans="5:5">
      <c r="E39" s="551"/>
    </row>
    <row r="40" spans="5:5">
      <c r="E40" s="551"/>
    </row>
    <row r="41" spans="5:5">
      <c r="E41" s="551"/>
    </row>
    <row r="42" spans="5:5">
      <c r="E42" s="551"/>
    </row>
    <row r="43" spans="5:5">
      <c r="E43" s="551"/>
    </row>
    <row r="44" spans="5:5">
      <c r="E44" s="551"/>
    </row>
    <row r="45" spans="5:5">
      <c r="E45" s="551"/>
    </row>
    <row r="46" spans="5:5">
      <c r="E46" s="551"/>
    </row>
    <row r="47" spans="5:5">
      <c r="E47" s="551"/>
    </row>
    <row r="48" spans="5:5">
      <c r="E48" s="551"/>
    </row>
    <row r="49" spans="5:5">
      <c r="E49" s="657"/>
    </row>
    <row r="52" spans="5:5">
      <c r="E52" s="551"/>
    </row>
    <row r="53" spans="5:5">
      <c r="E53" s="551"/>
    </row>
    <row r="54" spans="5:5">
      <c r="E54" s="551"/>
    </row>
    <row r="55" spans="5:5">
      <c r="E55" s="657"/>
    </row>
  </sheetData>
  <sheetProtection password="CC3D" sheet="1" objects="1" scenarios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51</vt:i4>
      </vt:variant>
    </vt:vector>
  </HeadingPairs>
  <TitlesOfParts>
    <vt:vector size="61" baseType="lpstr">
      <vt:lpstr>Main NFI Distributions - DB</vt:lpstr>
      <vt:lpstr>Main Shelter Interventions - DB</vt:lpstr>
      <vt:lpstr>NFI Operational Partner</vt:lpstr>
      <vt:lpstr>data</vt:lpstr>
      <vt:lpstr>Kit compositions</vt:lpstr>
      <vt:lpstr>DTM Coded Location</vt:lpstr>
      <vt:lpstr>Shelter Operational Partner</vt:lpstr>
      <vt:lpstr>Cluster Cov. Jan.-Dec.15</vt:lpstr>
      <vt:lpstr>Coverage Graphs</vt:lpstr>
      <vt:lpstr>DropDownMenu</vt:lpstr>
      <vt:lpstr>Anbar</vt:lpstr>
      <vt:lpstr>Anbar_الانبار</vt:lpstr>
      <vt:lpstr>Anbar_الأنبار</vt:lpstr>
      <vt:lpstr>Babylon</vt:lpstr>
      <vt:lpstr>Babylon__بابل</vt:lpstr>
      <vt:lpstr>Babylon_بابل</vt:lpstr>
      <vt:lpstr>Baghdad</vt:lpstr>
      <vt:lpstr>Baghdad_بغداد</vt:lpstr>
      <vt:lpstr>Basrah</vt:lpstr>
      <vt:lpstr>Basrah_البصرة</vt:lpstr>
      <vt:lpstr>Catego</vt:lpstr>
      <vt:lpstr>CRITyp</vt:lpstr>
      <vt:lpstr>Dahuk</vt:lpstr>
      <vt:lpstr>Dahuk_دهوك</vt:lpstr>
      <vt:lpstr>District</vt:lpstr>
      <vt:lpstr>District2</vt:lpstr>
      <vt:lpstr>Diyala</vt:lpstr>
      <vt:lpstr>Diyala_ديالى</vt:lpstr>
      <vt:lpstr>dpcode</vt:lpstr>
      <vt:lpstr>Erbil</vt:lpstr>
      <vt:lpstr>Erbil_اربيل</vt:lpstr>
      <vt:lpstr>Gov_ar</vt:lpstr>
      <vt:lpstr>Gov_en_ar</vt:lpstr>
      <vt:lpstr>Governorate</vt:lpstr>
      <vt:lpstr>gpcode</vt:lpstr>
      <vt:lpstr>IDPlocations</vt:lpstr>
      <vt:lpstr>IntStatus</vt:lpstr>
      <vt:lpstr>Kerbala</vt:lpstr>
      <vt:lpstr>Kerbala_كربلاء</vt:lpstr>
      <vt:lpstr>Kirkuk</vt:lpstr>
      <vt:lpstr>Kirkuk_كركوك</vt:lpstr>
      <vt:lpstr>Missan</vt:lpstr>
      <vt:lpstr>Missan_ميسان</vt:lpstr>
      <vt:lpstr>Muthanna</vt:lpstr>
      <vt:lpstr>Muthanna_المثنى</vt:lpstr>
      <vt:lpstr>Najaf</vt:lpstr>
      <vt:lpstr>Najaf_النجف</vt:lpstr>
      <vt:lpstr>Ninewa</vt:lpstr>
      <vt:lpstr>Ninewa_نينوى</vt:lpstr>
      <vt:lpstr>OrgName</vt:lpstr>
      <vt:lpstr>OrgTyp</vt:lpstr>
      <vt:lpstr>Qadissiya</vt:lpstr>
      <vt:lpstr>Qadissiya_القادسية</vt:lpstr>
      <vt:lpstr>Salah_al_Din</vt:lpstr>
      <vt:lpstr>Salah_al_Din_صلاح_الدين</vt:lpstr>
      <vt:lpstr>Sulaymaniyah</vt:lpstr>
      <vt:lpstr>Sulaymaniyah_السليمانية</vt:lpstr>
      <vt:lpstr>Thi_Qar</vt:lpstr>
      <vt:lpstr>Thi_Qar_ذي_قار</vt:lpstr>
      <vt:lpstr>Wassit</vt:lpstr>
      <vt:lpstr>Wassit_واسط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Al-Salami; Michel TIA</dc:creator>
  <cp:lastModifiedBy>TIA Michel</cp:lastModifiedBy>
  <dcterms:created xsi:type="dcterms:W3CDTF">2014-07-08T08:24:49Z</dcterms:created>
  <dcterms:modified xsi:type="dcterms:W3CDTF">2016-03-30T07:36:58Z</dcterms:modified>
</cp:coreProperties>
</file>