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4320" yWindow="420" windowWidth="16170" windowHeight="6525"/>
  </bookViews>
  <sheets>
    <sheet name="Total Stocks" sheetId="5" r:id="rId1"/>
    <sheet name="UNHCR Myanmar" sheetId="3" r:id="rId2"/>
    <sheet name="Internal Regional Partners" sheetId="2" r:id="rId3"/>
    <sheet name="External Regional Partners" sheetId="4" r:id="rId4"/>
    <sheet name="Additional Stocks" sheetId="7" r:id="rId5"/>
  </sheets>
  <definedNames>
    <definedName name="OLE_LINK25" localSheetId="4">'Additional Stocks'!#REF!</definedName>
    <definedName name="OLE_LINK25" localSheetId="3">'External Regional Partners'!$D$7</definedName>
    <definedName name="OLE_LINK25" localSheetId="2">'Internal Regional Partners'!$D$7</definedName>
    <definedName name="OLE_LINK25" localSheetId="1">'UNHCR Myanmar'!#REF!</definedName>
    <definedName name="OLE_LINK29" localSheetId="4">'Additional Stocks'!#REF!</definedName>
    <definedName name="OLE_LINK29" localSheetId="3">'External Regional Partners'!#REF!</definedName>
    <definedName name="OLE_LINK29" localSheetId="2">'Internal Regional Partners'!#REF!</definedName>
    <definedName name="OLE_LINK29" localSheetId="1">'UNHCR Myanmar'!#REF!</definedName>
    <definedName name="OLE_LINK7" localSheetId="4">'Additional Stocks'!#REF!</definedName>
    <definedName name="OLE_LINK7" localSheetId="3">'External Regional Partners'!#REF!</definedName>
    <definedName name="OLE_LINK7" localSheetId="2">'Internal Regional Partners'!#REF!</definedName>
    <definedName name="OLE_LINK7" localSheetId="1">'UNHCR Myanmar'!#REF!</definedName>
    <definedName name="_xlnm.Print_Area" localSheetId="4">'Additional Stocks'!$B$1:$M$76</definedName>
    <definedName name="_xlnm.Print_Area" localSheetId="3">'External Regional Partners'!$B$1:$J$101</definedName>
    <definedName name="_xlnm.Print_Area" localSheetId="2">'Internal Regional Partners'!$B$1:$O$52</definedName>
    <definedName name="_xlnm.Print_Area" localSheetId="1">'UNHCR Myanmar'!#REF!</definedName>
  </definedNames>
  <calcPr calcId="145621"/>
</workbook>
</file>

<file path=xl/calcChain.xml><?xml version="1.0" encoding="utf-8"?>
<calcChain xmlns="http://schemas.openxmlformats.org/spreadsheetml/2006/main">
  <c r="F34" i="4" l="1"/>
  <c r="E6" i="5" l="1"/>
  <c r="F29" i="4" l="1"/>
  <c r="I29" i="4" s="1"/>
  <c r="F28" i="4"/>
  <c r="I28" i="4" s="1"/>
  <c r="L35" i="7"/>
  <c r="E7" i="5" l="1"/>
  <c r="E8" i="5"/>
  <c r="F9" i="4"/>
  <c r="I9" i="4" s="1"/>
  <c r="F8" i="4"/>
  <c r="I8" i="4" s="1"/>
  <c r="F7" i="4"/>
  <c r="I7" i="4" s="1"/>
  <c r="F26" i="4"/>
  <c r="I26" i="4" s="1"/>
  <c r="F25" i="4"/>
  <c r="I25" i="4" s="1"/>
  <c r="F23" i="4"/>
  <c r="F22" i="4"/>
  <c r="F21" i="4"/>
  <c r="F19" i="4"/>
  <c r="F18" i="4"/>
  <c r="F17" i="4"/>
  <c r="F16" i="4"/>
  <c r="F15" i="4"/>
  <c r="F14" i="4"/>
  <c r="F13" i="4"/>
  <c r="F12" i="4"/>
  <c r="F11" i="4"/>
  <c r="E9" i="5" l="1"/>
  <c r="I7" i="2"/>
  <c r="L9" i="2"/>
  <c r="M9" i="2"/>
  <c r="N9" i="2"/>
  <c r="K9" i="2"/>
  <c r="N8" i="2" l="1"/>
  <c r="M8" i="2"/>
  <c r="L8" i="2"/>
  <c r="K8" i="2"/>
  <c r="O22" i="2" l="1"/>
  <c r="O23" i="2"/>
  <c r="O24" i="2"/>
  <c r="O25" i="2"/>
  <c r="O26" i="2"/>
  <c r="O27" i="2"/>
  <c r="O28" i="2"/>
  <c r="O29" i="2"/>
  <c r="O30" i="2"/>
  <c r="O31" i="2"/>
  <c r="O33" i="2"/>
  <c r="O34" i="2"/>
  <c r="O10" i="2"/>
  <c r="O11" i="2"/>
  <c r="O12" i="2"/>
  <c r="O13" i="2"/>
  <c r="O14" i="2"/>
  <c r="O15" i="2"/>
  <c r="O16" i="2"/>
  <c r="O17" i="2"/>
  <c r="O18" i="2"/>
  <c r="O19" i="2"/>
  <c r="O20" i="2"/>
  <c r="O21" i="2"/>
  <c r="L7" i="2"/>
  <c r="M7" i="2"/>
  <c r="N7" i="2"/>
  <c r="K7" i="2"/>
  <c r="K36" i="2" l="1"/>
  <c r="O9" i="2"/>
  <c r="O8" i="2"/>
  <c r="N36" i="2"/>
  <c r="M36" i="2"/>
  <c r="L36" i="2"/>
  <c r="O7" i="2"/>
  <c r="O36" i="2" l="1"/>
</calcChain>
</file>

<file path=xl/comments1.xml><?xml version="1.0" encoding="utf-8"?>
<comments xmlns="http://schemas.openxmlformats.org/spreadsheetml/2006/main">
  <authors>
    <author>Moe Zaw Thein</author>
  </authors>
  <commentList>
    <comment ref="J74" authorId="0">
      <text>
        <r>
          <rPr>
            <b/>
            <sz val="8"/>
            <color indexed="81"/>
            <rFont val="Tahoma"/>
            <family val="2"/>
          </rPr>
          <t>Moe Zaw Thein:</t>
        </r>
        <r>
          <rPr>
            <sz val="8"/>
            <color indexed="81"/>
            <rFont val="Tahoma"/>
            <family val="2"/>
          </rPr>
          <t xml:space="preserve">
At Bogalae Warehouse</t>
        </r>
      </text>
    </comment>
    <comment ref="J75" authorId="0">
      <text>
        <r>
          <rPr>
            <b/>
            <sz val="8"/>
            <color indexed="81"/>
            <rFont val="Tahoma"/>
            <family val="2"/>
          </rPr>
          <t>Moe Zaw Thein:</t>
        </r>
        <r>
          <rPr>
            <sz val="8"/>
            <color indexed="81"/>
            <rFont val="Tahoma"/>
            <family val="2"/>
          </rPr>
          <t xml:space="preserve">
At Bogalae Warehouse</t>
        </r>
      </text>
    </comment>
    <comment ref="J76" authorId="0">
      <text>
        <r>
          <rPr>
            <b/>
            <sz val="8"/>
            <color indexed="81"/>
            <rFont val="Tahoma"/>
            <family val="2"/>
          </rPr>
          <t>Moe Zaw Thein:</t>
        </r>
        <r>
          <rPr>
            <sz val="8"/>
            <color indexed="81"/>
            <rFont val="Tahoma"/>
            <family val="2"/>
          </rPr>
          <t xml:space="preserve">
At Bogalae Warehouse</t>
        </r>
      </text>
    </comment>
  </commentList>
</comments>
</file>

<file path=xl/sharedStrings.xml><?xml version="1.0" encoding="utf-8"?>
<sst xmlns="http://schemas.openxmlformats.org/spreadsheetml/2006/main" count="789" uniqueCount="262">
  <si>
    <t>Agency</t>
  </si>
  <si>
    <t>Item</t>
  </si>
  <si>
    <t>Unit (#)</t>
  </si>
  <si>
    <t>Comments</t>
  </si>
  <si>
    <t>Plastic Tarpaulin</t>
  </si>
  <si>
    <t>Blanket</t>
  </si>
  <si>
    <t>Mosquito Net</t>
  </si>
  <si>
    <t>Kitchen Set</t>
  </si>
  <si>
    <t>UNHCR</t>
  </si>
  <si>
    <t>Yangon</t>
  </si>
  <si>
    <t>Sittwe</t>
  </si>
  <si>
    <t>Total</t>
  </si>
  <si>
    <t>Kit</t>
  </si>
  <si>
    <t>Set</t>
  </si>
  <si>
    <t>Mgd/Btd</t>
  </si>
  <si>
    <t>Malteser</t>
  </si>
  <si>
    <t>Oxfam</t>
  </si>
  <si>
    <t>DRC</t>
  </si>
  <si>
    <t>Shelter Kits</t>
  </si>
  <si>
    <t>ICRC</t>
  </si>
  <si>
    <t>Hygiene Kit</t>
  </si>
  <si>
    <t>Shelter Kit</t>
  </si>
  <si>
    <t>Myanmar Shelter Cluster</t>
  </si>
  <si>
    <t>ShelterCluster.org</t>
  </si>
  <si>
    <t>Coordinating Humanitarian Shelter</t>
  </si>
  <si>
    <t>Sufficient For</t>
  </si>
  <si>
    <t>Pcs</t>
  </si>
  <si>
    <t>Family Kit Set</t>
  </si>
  <si>
    <t>Claw hammer with handle</t>
  </si>
  <si>
    <t>Nylon rope 12mm,30mm</t>
  </si>
  <si>
    <t>Myanmar Red Cross Societies</t>
  </si>
  <si>
    <t>Steel spoon (Seagull)</t>
  </si>
  <si>
    <t>Community Shelter Tool Kit</t>
  </si>
  <si>
    <t>3948 (various t-ships)</t>
  </si>
  <si>
    <t>8205 (various t-ships)</t>
  </si>
  <si>
    <t>8661 (various t-ships)</t>
  </si>
  <si>
    <t>3697 (various t-ships)</t>
  </si>
  <si>
    <t>7590 (various t-ships)</t>
  </si>
  <si>
    <t>10781 (various t-ships)</t>
  </si>
  <si>
    <t>650 (various t-ships)</t>
  </si>
  <si>
    <t xml:space="preserve"> </t>
  </si>
  <si>
    <t>ACF</t>
  </si>
  <si>
    <t>Save the Children</t>
  </si>
  <si>
    <t>LWF</t>
  </si>
  <si>
    <t>Relief International</t>
  </si>
  <si>
    <t>IOM</t>
  </si>
  <si>
    <t>Care</t>
  </si>
  <si>
    <t xml:space="preserve">Cluster Members Contingency Stocks Available, June 2015 </t>
  </si>
  <si>
    <t>200 shelter Kits at Mawlamyine</t>
  </si>
  <si>
    <t>Mosquito net 1.5 feet</t>
  </si>
  <si>
    <t>Mosquito net 2 feet</t>
  </si>
  <si>
    <t>Sarongs (Longgyi)</t>
  </si>
  <si>
    <t>T shirt</t>
  </si>
  <si>
    <t>Spade /shovels</t>
  </si>
  <si>
    <t>Purified Drik Water  20 Litter</t>
  </si>
  <si>
    <t xml:space="preserve">Soap </t>
  </si>
  <si>
    <t>mat</t>
  </si>
  <si>
    <t>Tarpoulin</t>
  </si>
  <si>
    <t>pcs</t>
  </si>
  <si>
    <t>bot</t>
  </si>
  <si>
    <t>roll</t>
  </si>
  <si>
    <t>blankets</t>
  </si>
  <si>
    <t>claw hammer</t>
  </si>
  <si>
    <t>eating plate</t>
  </si>
  <si>
    <t>kitchen knife</t>
  </si>
  <si>
    <t>longyi for men</t>
  </si>
  <si>
    <t>longyi for women</t>
  </si>
  <si>
    <t>Mosquito net</t>
  </si>
  <si>
    <t>nail 3", 0.5 kg packaging</t>
  </si>
  <si>
    <t>Box</t>
  </si>
  <si>
    <t>nylon rope, 5 mm diameter, 50 m roll</t>
  </si>
  <si>
    <t>plastic cup, with handle, about 200 ml</t>
  </si>
  <si>
    <t>roofing nail, 0.5 kg packaging</t>
  </si>
  <si>
    <t>serving spoon, metallic, 14" long, 3.5" wide</t>
  </si>
  <si>
    <t>sleeping mat double size</t>
  </si>
  <si>
    <t>tarpaulin sheet, 4x5m with grommets</t>
  </si>
  <si>
    <t>wood saw</t>
  </si>
  <si>
    <t>bucket plastic 15l with handle</t>
  </si>
  <si>
    <t>jerrycan 20L</t>
  </si>
  <si>
    <t>plastic water jug with lid 2L with handle</t>
  </si>
  <si>
    <t>carbolic soap, 600 g, divisible in 4 part of 150 g</t>
  </si>
  <si>
    <t>Hand Wash ( 525 ml )</t>
  </si>
  <si>
    <t>nail cutter</t>
  </si>
  <si>
    <t>soap box</t>
  </si>
  <si>
    <t>soap, 600 g, divisible in 4 part of 150 g</t>
  </si>
  <si>
    <t>Emergency Latrine</t>
  </si>
  <si>
    <t>Toilet Set</t>
  </si>
  <si>
    <t>2" Tap Stand with 6 tap ( used with Bladder)</t>
  </si>
  <si>
    <t>Bladder 10 m3 Storage Set</t>
  </si>
  <si>
    <t>Bladder 15 m3 Storage Set</t>
  </si>
  <si>
    <t>Bladder 2 m3 Storage Set</t>
  </si>
  <si>
    <t>Bladder 2 m3 Trasport Set</t>
  </si>
  <si>
    <t>Bladder 5 m3 Storage Set</t>
  </si>
  <si>
    <t>Bladder 5 m3 Trasport Set</t>
  </si>
  <si>
    <t>2" Pipe for Pump - Long Size</t>
  </si>
  <si>
    <t>Roll</t>
  </si>
  <si>
    <t>2" Pipe for Pump - Short Size</t>
  </si>
  <si>
    <t>3" Pipe for Pump - Long Size</t>
  </si>
  <si>
    <t>3" Pipe for Pump - Short Size</t>
  </si>
  <si>
    <t>8" Motor Pump &amp; Accessories</t>
  </si>
  <si>
    <t>Pump - 2" Dia Kit</t>
  </si>
  <si>
    <t>Pump - 3" Dia Kit</t>
  </si>
  <si>
    <t>Tap Stand</t>
  </si>
  <si>
    <t>2" dia soft pipe</t>
  </si>
  <si>
    <t>3" dia soft pipe</t>
  </si>
  <si>
    <t>3''Pipe</t>
  </si>
  <si>
    <t>4" dia soft pipe</t>
  </si>
  <si>
    <t>Water Bladder Tank Kit  ( 1,000 L)</t>
  </si>
  <si>
    <t xml:space="preserve">Water Bladder Tank Kit ( 5000 L ) </t>
  </si>
  <si>
    <t>Face Masks (50 per Box)</t>
  </si>
  <si>
    <t xml:space="preserve">Tarpulin </t>
  </si>
  <si>
    <t>CFS Kit (Unicef )item 22</t>
  </si>
  <si>
    <t>Community Kit (Unicef)Items 17</t>
  </si>
  <si>
    <t>Tarpulin 16ft x 6ft</t>
  </si>
  <si>
    <t>Disaster Bag, Heavy Duty 6 Handle, 10 per box</t>
  </si>
  <si>
    <t>ERT Kit for rapid deployment</t>
  </si>
  <si>
    <t>First-Aid Kit</t>
  </si>
  <si>
    <t>Wash Kit</t>
  </si>
  <si>
    <t>Hygiene Kit (Fully) with UNICEF logo</t>
  </si>
  <si>
    <t>Hygiene Kit (Fully) with SCI logo</t>
  </si>
  <si>
    <t>Hygiene Kit (Resupply Kit) with UNICEF logo</t>
  </si>
  <si>
    <t>Hygiene Kit (include) 14 items; Solidarities International Wash</t>
  </si>
  <si>
    <t>Water Container, 5 gallons  (Black)</t>
  </si>
  <si>
    <t>Water Container, 5 gallons  (Yellow)</t>
  </si>
  <si>
    <t>Water Filter Gravity ( Fragile ) For field Offices</t>
  </si>
  <si>
    <t>Water Treatment Plant</t>
  </si>
  <si>
    <t xml:space="preserve">Water Bladder Tank Kit ( 10000 L ) </t>
  </si>
  <si>
    <t>Kits</t>
  </si>
  <si>
    <t>Household Kit</t>
  </si>
  <si>
    <t>Lashio</t>
  </si>
  <si>
    <t>Nam Kham</t>
  </si>
  <si>
    <t>Myanmar Total</t>
  </si>
  <si>
    <t>IOM / ACF</t>
  </si>
  <si>
    <t>Tarpaulin</t>
  </si>
  <si>
    <t>Rope</t>
  </si>
  <si>
    <t>Pots</t>
  </si>
  <si>
    <t>Plates</t>
  </si>
  <si>
    <t>Spoons</t>
  </si>
  <si>
    <t>Cups</t>
  </si>
  <si>
    <t>Knifes</t>
  </si>
  <si>
    <t>Jerry Cans</t>
  </si>
  <si>
    <t>Buckets (various)</t>
  </si>
  <si>
    <t>Clothing (Adults)</t>
  </si>
  <si>
    <t>Clothing (Children)</t>
  </si>
  <si>
    <t>Packaging</t>
  </si>
  <si>
    <t>Plastic Mat</t>
  </si>
  <si>
    <t>Household Kit (Incomplete*)</t>
  </si>
  <si>
    <t>Approximate Complete (%)</t>
  </si>
  <si>
    <t>*Incomplete Houshold Kits Detailed From ACF and IOM in Yangon</t>
  </si>
  <si>
    <t>80*</t>
  </si>
  <si>
    <t>(*This includes the IOM blankets in Sittwe)</t>
  </si>
  <si>
    <t>Cooking Pots</t>
  </si>
  <si>
    <t>Serving Spoon</t>
  </si>
  <si>
    <t>Jerry Can</t>
  </si>
  <si>
    <t>Packaging (rice bags)</t>
  </si>
  <si>
    <t>Location</t>
  </si>
  <si>
    <t>Pipeline</t>
  </si>
  <si>
    <t>Stocked</t>
  </si>
  <si>
    <t>Kuala Lumpur</t>
  </si>
  <si>
    <t>Australian Red Cross</t>
  </si>
  <si>
    <t>IFRC</t>
  </si>
  <si>
    <t>Plates / Bowls</t>
  </si>
  <si>
    <t>Tents</t>
  </si>
  <si>
    <t>florent.chane@ifrc.org</t>
  </si>
  <si>
    <t>Malaysia</t>
  </si>
  <si>
    <t>Plastic Tarpaulin (half size)</t>
  </si>
  <si>
    <t>NFI Kit Quantity</t>
  </si>
  <si>
    <t>Knife / Kitchen Knife</t>
  </si>
  <si>
    <t>Irish Aid</t>
  </si>
  <si>
    <t xml:space="preserve">Kitchen Set </t>
  </si>
  <si>
    <t>Subang</t>
  </si>
  <si>
    <t>John.OMeara@dfa.ie</t>
  </si>
  <si>
    <t>apenh@redcross.org.au</t>
  </si>
  <si>
    <t>Rakhine</t>
  </si>
  <si>
    <t>Kachin</t>
  </si>
  <si>
    <t>Myitkyina</t>
  </si>
  <si>
    <t>Bhamo</t>
  </si>
  <si>
    <t># households</t>
  </si>
  <si>
    <t>FAMILY TENT</t>
  </si>
  <si>
    <t>RUB HALL</t>
  </si>
  <si>
    <t>BLANKET, HIGH THERMAL</t>
  </si>
  <si>
    <t>WATER JERRYCAN (10 litres)</t>
  </si>
  <si>
    <t>KITCHEN SET</t>
  </si>
  <si>
    <t>MOSQUITO NET</t>
  </si>
  <si>
    <t>PLASTIC SHEETS (4 x 5 m)</t>
  </si>
  <si>
    <t>PLASTIC ROLL (4 x 50 m)</t>
  </si>
  <si>
    <t>BUCKET HEAVY (15 litres)</t>
  </si>
  <si>
    <t>SLEEPING MATS</t>
  </si>
  <si>
    <t>Plastic Rope (15 m)</t>
  </si>
  <si>
    <t>Ready made Longyi for Women</t>
  </si>
  <si>
    <t>Ready made Longyi for Men</t>
  </si>
  <si>
    <t>T-Shirt for adults</t>
  </si>
  <si>
    <t>Children Clothing Sets</t>
  </si>
  <si>
    <t>Bathing Towels</t>
  </si>
  <si>
    <t>Maximum Estimate</t>
  </si>
  <si>
    <t>Minimum Estimate</t>
  </si>
  <si>
    <t>Average</t>
  </si>
  <si>
    <t xml:space="preserve"> # households</t>
  </si>
  <si>
    <t xml:space="preserve">Household Kit </t>
  </si>
  <si>
    <t>Contact</t>
  </si>
  <si>
    <t>Shelter Tool Kit</t>
  </si>
  <si>
    <t>Hygiene kits</t>
  </si>
  <si>
    <t>Handwash Dispenser</t>
  </si>
  <si>
    <t>Rub Hall</t>
  </si>
  <si>
    <t>Phillipines</t>
  </si>
  <si>
    <t xml:space="preserve">Giertsen </t>
  </si>
  <si>
    <t>helge.vatnedalen@giertsen.no</t>
  </si>
  <si>
    <t>Soap bar</t>
  </si>
  <si>
    <t>Water Tank (5000L, collapsable)</t>
  </si>
  <si>
    <t>Water Tank (10000L, collapsable)</t>
  </si>
  <si>
    <t xml:space="preserve">Tent </t>
  </si>
  <si>
    <t>Internal</t>
  </si>
  <si>
    <t>External</t>
  </si>
  <si>
    <t>Small Tarpaulins</t>
  </si>
  <si>
    <t>Large Tarpaulins</t>
  </si>
  <si>
    <t>New Zealand Ministry of Foreign Affairs &amp; Trade </t>
  </si>
  <si>
    <t>Auckland</t>
  </si>
  <si>
    <t>Christine.conway@mfat.govt.nz</t>
  </si>
  <si>
    <t>Collapsable Bottles 10L</t>
  </si>
  <si>
    <t>Collapsable Bottles 20L</t>
  </si>
  <si>
    <t>Generators</t>
  </si>
  <si>
    <t>Chainsaws</t>
  </si>
  <si>
    <t>UNHRD.customerservice@wfp.org</t>
  </si>
  <si>
    <t>UNHRD.customerservice@wfp.org / john.omeara@dfa.ie</t>
  </si>
  <si>
    <t>O.B. Wiik</t>
  </si>
  <si>
    <t>dycd@mm.missions-acf.org</t>
  </si>
  <si>
    <t xml:space="preserve">Zaw.Tun@savethechildren.org </t>
  </si>
  <si>
    <t>KGORMANBEST@iom.int</t>
  </si>
  <si>
    <t>anders.bech.tharsgaard@drc.dk</t>
  </si>
  <si>
    <t>ep.sea@lwfdws.org</t>
  </si>
  <si>
    <t>katie.tiller@ri.org</t>
  </si>
  <si>
    <t>myosandartun@gmail.com</t>
  </si>
  <si>
    <t>MaMehta@oxfam.org.uk</t>
  </si>
  <si>
    <t>thura.tun@careint.org</t>
  </si>
  <si>
    <t>Solidarites</t>
  </si>
  <si>
    <t>ks.field.coordo@solidarites-myanmar.org</t>
  </si>
  <si>
    <t>_</t>
  </si>
  <si>
    <t>NFI Stock Distribution</t>
  </si>
  <si>
    <t>Minimum # NFI Kits Total</t>
  </si>
  <si>
    <t>Estimated # NFI Kits Total</t>
  </si>
  <si>
    <t>်</t>
  </si>
  <si>
    <t>Household NFI Kits</t>
  </si>
  <si>
    <t>Estimated Total</t>
  </si>
  <si>
    <t xml:space="preserve"> dycd@mm.missions-acf.org
 kgormanbest@iom.int
</t>
  </si>
  <si>
    <t>June/July 2015</t>
  </si>
  <si>
    <t>Internal Regional Partners</t>
  </si>
  <si>
    <t>UNHCR Myanmar</t>
  </si>
  <si>
    <t>External Regional Partners</t>
  </si>
  <si>
    <t>Full Logistic Hubs (including mobile storage units, office, fencing, generator, lighting, water tanks etc)</t>
  </si>
  <si>
    <t xml:space="preserve">Australian Department of Foreign Affairs &amp; Trade </t>
  </si>
  <si>
    <t>Shelter Tool Kit (including Tarps)</t>
  </si>
  <si>
    <t>Family Tents</t>
  </si>
  <si>
    <t>julie.stalker@dfat.gov.au</t>
  </si>
  <si>
    <t>Family Kits (NFI Kits)</t>
  </si>
  <si>
    <t>ASEAN Family Kit</t>
  </si>
  <si>
    <t>ASEAN Kitchen Set</t>
  </si>
  <si>
    <t>AHA Centre</t>
  </si>
  <si>
    <t>yoram.lukas@ahacentre.org</t>
  </si>
  <si>
    <t>Shelter Repair Kit (including tarps)</t>
  </si>
  <si>
    <t>Family Tent (Tunnel)</t>
  </si>
  <si>
    <t>ASEAN Personal Hygiene Kit</t>
  </si>
  <si>
    <t>Araceli.Lloret@ifrc.org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</si>
</sst>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7F1416"/>
      <name val="Verdana"/>
      <family val="2"/>
    </font>
    <font>
      <sz val="11"/>
      <color rgb="FF7F1416"/>
      <name val="Verdana"/>
      <family val="2"/>
    </font>
    <font>
      <sz val="11"/>
      <color rgb="FF595959"/>
      <name val="Verdana"/>
      <family val="2"/>
    </font>
    <font>
      <b/>
      <sz val="13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theme="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Garamond"/>
      <family val="1"/>
    </font>
    <font>
      <sz val="11"/>
      <color rgb="FFFF0000"/>
      <name val="Calibri"/>
      <family val="2"/>
      <scheme val="minor"/>
    </font>
    <font>
      <sz val="10"/>
      <color theme="1"/>
      <name val="Gill Sans MT"/>
      <family val="2"/>
    </font>
    <font>
      <sz val="9"/>
      <name val="Tahoma"/>
      <family val="2"/>
    </font>
    <font>
      <sz val="9"/>
      <color rgb="FFFF0000"/>
      <name val="Tahoma"/>
      <family val="2"/>
    </font>
    <font>
      <sz val="10"/>
      <color rgb="FF222222"/>
      <name val="Arial"/>
      <family val="2"/>
    </font>
    <font>
      <u/>
      <sz val="10"/>
      <color theme="10"/>
      <name val="Arial"/>
      <family val="2"/>
    </font>
    <font>
      <u/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sz val="10"/>
      <color theme="3" tint="0.3999755851924192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4" fillId="0" borderId="0"/>
    <xf numFmtId="0" fontId="20" fillId="0" borderId="0" applyNumberFormat="0" applyFill="0" applyBorder="0" applyProtection="0">
      <alignment horizontal="left"/>
    </xf>
  </cellStyleXfs>
  <cellXfs count="317">
    <xf numFmtId="0" fontId="0" fillId="0" borderId="0" xfId="0"/>
    <xf numFmtId="0" fontId="0" fillId="0" borderId="0" xfId="0" applyBorder="1"/>
    <xf numFmtId="0" fontId="0" fillId="0" borderId="0" xfId="0" applyFont="1"/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165" fontId="2" fillId="2" borderId="19" xfId="1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vertical="center"/>
    </xf>
    <xf numFmtId="0" fontId="0" fillId="0" borderId="29" xfId="0" applyFont="1" applyBorder="1" applyAlignment="1">
      <alignment horizontal="center" vertical="center"/>
    </xf>
    <xf numFmtId="0" fontId="10" fillId="3" borderId="18" xfId="0" applyFont="1" applyFill="1" applyBorder="1"/>
    <xf numFmtId="0" fontId="0" fillId="0" borderId="18" xfId="0" applyFill="1" applyBorder="1"/>
    <xf numFmtId="0" fontId="0" fillId="0" borderId="14" xfId="0" applyFill="1" applyBorder="1"/>
    <xf numFmtId="0" fontId="17" fillId="3" borderId="6" xfId="0" applyNumberFormat="1" applyFont="1" applyFill="1" applyBorder="1" applyAlignment="1" applyProtection="1">
      <alignment vertical="top"/>
    </xf>
    <xf numFmtId="0" fontId="11" fillId="3" borderId="17" xfId="0" applyFont="1" applyFill="1" applyBorder="1"/>
    <xf numFmtId="0" fontId="11" fillId="3" borderId="19" xfId="0" applyFont="1" applyFill="1" applyBorder="1"/>
    <xf numFmtId="0" fontId="11" fillId="0" borderId="19" xfId="0" applyFont="1" applyFill="1" applyBorder="1"/>
    <xf numFmtId="0" fontId="11" fillId="0" borderId="16" xfId="0" applyFont="1" applyFill="1" applyBorder="1"/>
    <xf numFmtId="0" fontId="11" fillId="0" borderId="17" xfId="0" applyFont="1" applyFill="1" applyBorder="1"/>
    <xf numFmtId="0" fontId="11" fillId="0" borderId="15" xfId="0" applyFont="1" applyFill="1" applyBorder="1"/>
    <xf numFmtId="0" fontId="17" fillId="3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0" borderId="11" xfId="0" applyFont="1" applyFill="1" applyBorder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0" borderId="12" xfId="0" applyFont="1" applyFill="1" applyBorder="1"/>
    <xf numFmtId="0" fontId="0" fillId="0" borderId="13" xfId="0" applyFill="1" applyBorder="1"/>
    <xf numFmtId="0" fontId="11" fillId="5" borderId="1" xfId="0" applyFont="1" applyFill="1" applyBorder="1"/>
    <xf numFmtId="0" fontId="0" fillId="5" borderId="1" xfId="0" applyFill="1" applyBorder="1"/>
    <xf numFmtId="0" fontId="11" fillId="0" borderId="29" xfId="0" applyFont="1" applyBorder="1" applyAlignment="1">
      <alignment horizontal="center" vertical="center"/>
    </xf>
    <xf numFmtId="0" fontId="0" fillId="0" borderId="7" xfId="0" applyFill="1" applyBorder="1"/>
    <xf numFmtId="0" fontId="0" fillId="0" borderId="7" xfId="0" applyBorder="1"/>
    <xf numFmtId="0" fontId="11" fillId="5" borderId="6" xfId="0" applyFont="1" applyFill="1" applyBorder="1"/>
    <xf numFmtId="0" fontId="17" fillId="4" borderId="3" xfId="2" applyFont="1" applyFill="1" applyBorder="1"/>
    <xf numFmtId="0" fontId="11" fillId="4" borderId="4" xfId="0" applyFont="1" applyFill="1" applyBorder="1"/>
    <xf numFmtId="0" fontId="17" fillId="4" borderId="4" xfId="2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0" fillId="4" borderId="4" xfId="0" applyFill="1" applyBorder="1"/>
    <xf numFmtId="0" fontId="17" fillId="4" borderId="6" xfId="2" applyFont="1" applyFill="1" applyBorder="1"/>
    <xf numFmtId="0" fontId="11" fillId="4" borderId="1" xfId="0" applyFont="1" applyFill="1" applyBorder="1"/>
    <xf numFmtId="0" fontId="17" fillId="4" borderId="1" xfId="2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17" fillId="4" borderId="6" xfId="3" applyFont="1" applyFill="1" applyBorder="1"/>
    <xf numFmtId="0" fontId="17" fillId="4" borderId="1" xfId="3" applyFont="1" applyFill="1" applyBorder="1" applyAlignment="1">
      <alignment horizontal="center" vertical="center"/>
    </xf>
    <xf numFmtId="0" fontId="11" fillId="4" borderId="6" xfId="0" applyFont="1" applyFill="1" applyBorder="1"/>
    <xf numFmtId="0" fontId="11" fillId="4" borderId="8" xfId="0" applyFont="1" applyFill="1" applyBorder="1"/>
    <xf numFmtId="0" fontId="11" fillId="4" borderId="9" xfId="0" applyFont="1" applyFill="1" applyBorder="1"/>
    <xf numFmtId="0" fontId="11" fillId="4" borderId="9" xfId="0" applyFont="1" applyFill="1" applyBorder="1" applyAlignment="1">
      <alignment horizontal="center" vertical="center"/>
    </xf>
    <xf numFmtId="0" fontId="0" fillId="4" borderId="9" xfId="0" applyFill="1" applyBorder="1"/>
    <xf numFmtId="0" fontId="0" fillId="0" borderId="4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3" xfId="0" applyFont="1" applyBorder="1"/>
    <xf numFmtId="0" fontId="3" fillId="0" borderId="5" xfId="0" applyFont="1" applyBorder="1"/>
    <xf numFmtId="0" fontId="0" fillId="7" borderId="7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10" xfId="0" applyFill="1" applyBorder="1"/>
    <xf numFmtId="0" fontId="15" fillId="6" borderId="7" xfId="0" applyFont="1" applyFill="1" applyBorder="1"/>
    <xf numFmtId="0" fontId="5" fillId="6" borderId="6" xfId="0" applyFont="1" applyFill="1" applyBorder="1"/>
    <xf numFmtId="0" fontId="11" fillId="0" borderId="6" xfId="0" applyFont="1" applyFill="1" applyBorder="1" applyAlignment="1">
      <alignment horizontal="center" vertical="center" wrapText="1"/>
    </xf>
    <xf numFmtId="0" fontId="17" fillId="3" borderId="28" xfId="0" applyNumberFormat="1" applyFont="1" applyFill="1" applyBorder="1" applyAlignment="1" applyProtection="1">
      <alignment vertical="top"/>
    </xf>
    <xf numFmtId="0" fontId="0" fillId="0" borderId="0" xfId="0" applyBorder="1" applyAlignment="1">
      <alignment horizontal="center" vertical="center"/>
    </xf>
    <xf numFmtId="0" fontId="0" fillId="8" borderId="6" xfId="0" applyFill="1" applyBorder="1"/>
    <xf numFmtId="0" fontId="0" fillId="8" borderId="7" xfId="0" applyFill="1" applyBorder="1"/>
    <xf numFmtId="0" fontId="17" fillId="0" borderId="6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8" xfId="0" applyNumberFormat="1" applyFont="1" applyFill="1" applyBorder="1" applyAlignment="1" applyProtection="1">
      <alignment vertical="top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0" fillId="0" borderId="34" xfId="0" applyFont="1" applyBorder="1"/>
    <xf numFmtId="0" fontId="10" fillId="0" borderId="35" xfId="0" applyFont="1" applyBorder="1"/>
    <xf numFmtId="0" fontId="10" fillId="0" borderId="34" xfId="0" applyFont="1" applyFill="1" applyBorder="1"/>
    <xf numFmtId="0" fontId="3" fillId="0" borderId="32" xfId="0" applyFont="1" applyBorder="1" applyAlignment="1">
      <alignment horizontal="center"/>
    </xf>
    <xf numFmtId="3" fontId="11" fillId="0" borderId="1" xfId="0" applyNumberFormat="1" applyFont="1" applyFill="1" applyBorder="1" applyAlignment="1">
      <alignment horizontal="center" vertical="center" wrapText="1"/>
    </xf>
    <xf numFmtId="0" fontId="11" fillId="0" borderId="29" xfId="0" applyFont="1" applyFill="1" applyBorder="1"/>
    <xf numFmtId="0" fontId="17" fillId="0" borderId="29" xfId="0" applyNumberFormat="1" applyFont="1" applyFill="1" applyBorder="1" applyAlignment="1" applyProtection="1">
      <alignment horizontal="center" vertical="center"/>
    </xf>
    <xf numFmtId="0" fontId="11" fillId="0" borderId="29" xfId="0" applyFont="1" applyFill="1" applyBorder="1" applyAlignment="1">
      <alignment horizontal="center" vertical="center" wrapText="1"/>
    </xf>
    <xf numFmtId="3" fontId="11" fillId="0" borderId="29" xfId="0" applyNumberFormat="1" applyFont="1" applyFill="1" applyBorder="1" applyAlignment="1">
      <alignment horizontal="center" vertical="center" wrapText="1"/>
    </xf>
    <xf numFmtId="3" fontId="17" fillId="0" borderId="29" xfId="0" applyNumberFormat="1" applyFont="1" applyFill="1" applyBorder="1" applyAlignment="1" applyProtection="1">
      <alignment horizontal="center" vertical="center"/>
    </xf>
    <xf numFmtId="49" fontId="5" fillId="3" borderId="3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5" fillId="3" borderId="6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3" borderId="6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0" fillId="0" borderId="36" xfId="0" applyBorder="1"/>
    <xf numFmtId="0" fontId="0" fillId="0" borderId="43" xfId="0" applyBorder="1"/>
    <xf numFmtId="0" fontId="0" fillId="7" borderId="43" xfId="0" applyFill="1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34" xfId="0" applyBorder="1"/>
    <xf numFmtId="0" fontId="0" fillId="10" borderId="44" xfId="0" applyFill="1" applyBorder="1"/>
    <xf numFmtId="0" fontId="0" fillId="0" borderId="46" xfId="0" applyBorder="1"/>
    <xf numFmtId="0" fontId="0" fillId="0" borderId="47" xfId="0" applyBorder="1"/>
    <xf numFmtId="0" fontId="0" fillId="10" borderId="40" xfId="0" applyFill="1" applyBorder="1"/>
    <xf numFmtId="0" fontId="0" fillId="0" borderId="6" xfId="0" applyBorder="1"/>
    <xf numFmtId="0" fontId="0" fillId="0" borderId="49" xfId="0" applyBorder="1"/>
    <xf numFmtId="0" fontId="0" fillId="0" borderId="50" xfId="0" applyBorder="1"/>
    <xf numFmtId="0" fontId="0" fillId="10" borderId="51" xfId="0" applyFill="1" applyBorder="1"/>
    <xf numFmtId="0" fontId="0" fillId="0" borderId="40" xfId="0" applyBorder="1"/>
    <xf numFmtId="0" fontId="9" fillId="0" borderId="31" xfId="0" applyFont="1" applyBorder="1" applyAlignment="1"/>
    <xf numFmtId="0" fontId="9" fillId="0" borderId="33" xfId="0" applyFont="1" applyBorder="1" applyAlignment="1"/>
    <xf numFmtId="0" fontId="11" fillId="0" borderId="6" xfId="0" applyFont="1" applyFill="1" applyBorder="1"/>
    <xf numFmtId="0" fontId="16" fillId="0" borderId="7" xfId="0" applyFont="1" applyFill="1" applyBorder="1" applyAlignment="1">
      <alignment horizontal="center" vertical="center" wrapText="1"/>
    </xf>
    <xf numFmtId="0" fontId="11" fillId="0" borderId="28" xfId="0" applyFont="1" applyFill="1" applyBorder="1"/>
    <xf numFmtId="0" fontId="10" fillId="0" borderId="30" xfId="0" applyFont="1" applyFill="1" applyBorder="1"/>
    <xf numFmtId="0" fontId="10" fillId="0" borderId="10" xfId="0" applyFont="1" applyFill="1" applyBorder="1"/>
    <xf numFmtId="0" fontId="11" fillId="0" borderId="48" xfId="0" applyFont="1" applyFill="1" applyBorder="1" applyAlignment="1">
      <alignment horizontal="left" vertical="center" wrapText="1"/>
    </xf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vertical="center" wrapText="1"/>
    </xf>
    <xf numFmtId="0" fontId="16" fillId="0" borderId="49" xfId="0" applyFont="1" applyFill="1" applyBorder="1" applyAlignment="1">
      <alignment horizontal="center" vertical="center" wrapText="1"/>
    </xf>
    <xf numFmtId="0" fontId="11" fillId="0" borderId="48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165" fontId="2" fillId="2" borderId="17" xfId="1" applyNumberFormat="1" applyFont="1" applyFill="1" applyBorder="1" applyAlignment="1">
      <alignment horizontal="center" vertical="center"/>
    </xf>
    <xf numFmtId="0" fontId="0" fillId="8" borderId="7" xfId="0" applyFill="1" applyBorder="1" applyAlignment="1">
      <alignment horizontal="right"/>
    </xf>
    <xf numFmtId="0" fontId="3" fillId="0" borderId="4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33" xfId="0" applyFont="1" applyBorder="1"/>
    <xf numFmtId="165" fontId="0" fillId="0" borderId="33" xfId="1" applyNumberFormat="1" applyFont="1" applyBorder="1" applyAlignment="1">
      <alignment horizontal="center"/>
    </xf>
    <xf numFmtId="165" fontId="0" fillId="0" borderId="33" xfId="1" applyNumberFormat="1" applyFont="1" applyBorder="1" applyAlignment="1"/>
    <xf numFmtId="165" fontId="3" fillId="0" borderId="33" xfId="1" applyNumberFormat="1" applyFont="1" applyFill="1" applyBorder="1"/>
    <xf numFmtId="0" fontId="0" fillId="7" borderId="32" xfId="0" applyFont="1" applyFill="1" applyBorder="1" applyAlignment="1">
      <alignment horizontal="center" vertical="center"/>
    </xf>
    <xf numFmtId="0" fontId="3" fillId="0" borderId="40" xfId="0" applyFont="1" applyFill="1" applyBorder="1" applyAlignment="1"/>
    <xf numFmtId="0" fontId="11" fillId="3" borderId="16" xfId="0" applyFont="1" applyFill="1" applyBorder="1" applyAlignment="1">
      <alignment horizontal="center" vertical="center"/>
    </xf>
    <xf numFmtId="0" fontId="0" fillId="7" borderId="18" xfId="0" applyFill="1" applyBorder="1"/>
    <xf numFmtId="0" fontId="11" fillId="0" borderId="48" xfId="0" applyFont="1" applyFill="1" applyBorder="1"/>
    <xf numFmtId="0" fontId="3" fillId="0" borderId="33" xfId="0" applyFont="1" applyBorder="1" applyAlignment="1">
      <alignment horizontal="center"/>
    </xf>
    <xf numFmtId="0" fontId="11" fillId="4" borderId="28" xfId="0" applyFont="1" applyFill="1" applyBorder="1"/>
    <xf numFmtId="0" fontId="11" fillId="4" borderId="29" xfId="0" applyFont="1" applyFill="1" applyBorder="1"/>
    <xf numFmtId="0" fontId="11" fillId="4" borderId="29" xfId="0" applyFont="1" applyFill="1" applyBorder="1" applyAlignment="1">
      <alignment horizontal="center" vertical="center"/>
    </xf>
    <xf numFmtId="0" fontId="0" fillId="4" borderId="29" xfId="0" applyFill="1" applyBorder="1"/>
    <xf numFmtId="0" fontId="0" fillId="0" borderId="29" xfId="0" applyBorder="1" applyAlignment="1">
      <alignment wrapText="1"/>
    </xf>
    <xf numFmtId="165" fontId="2" fillId="2" borderId="48" xfId="1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49" xfId="1" applyNumberFormat="1" applyFont="1" applyFill="1" applyBorder="1" applyAlignment="1">
      <alignment horizontal="center" vertical="center"/>
    </xf>
    <xf numFmtId="165" fontId="2" fillId="2" borderId="50" xfId="1" applyNumberFormat="1" applyFont="1" applyFill="1" applyBorder="1" applyAlignment="1">
      <alignment horizontal="center" vertical="center" wrapText="1"/>
    </xf>
    <xf numFmtId="0" fontId="0" fillId="0" borderId="34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1" fillId="0" borderId="4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0" fillId="0" borderId="5" xfId="0" applyFill="1" applyBorder="1"/>
    <xf numFmtId="0" fontId="11" fillId="3" borderId="9" xfId="0" applyFont="1" applyFill="1" applyBorder="1"/>
    <xf numFmtId="0" fontId="11" fillId="3" borderId="9" xfId="0" applyFont="1" applyFill="1" applyBorder="1" applyAlignment="1">
      <alignment horizontal="center" vertical="center"/>
    </xf>
    <xf numFmtId="0" fontId="10" fillId="3" borderId="10" xfId="0" applyFont="1" applyFill="1" applyBorder="1"/>
    <xf numFmtId="0" fontId="17" fillId="0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0" fillId="0" borderId="41" xfId="0" applyFill="1" applyBorder="1" applyAlignment="1">
      <alignment wrapText="1"/>
    </xf>
    <xf numFmtId="0" fontId="0" fillId="0" borderId="34" xfId="0" applyFill="1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3" fillId="0" borderId="45" xfId="0" applyFont="1" applyFill="1" applyBorder="1" applyAlignment="1">
      <alignment horizontal="center"/>
    </xf>
    <xf numFmtId="0" fontId="0" fillId="0" borderId="43" xfId="0" applyBorder="1" applyAlignment="1">
      <alignment horizontal="left" vertical="top" wrapText="1"/>
    </xf>
    <xf numFmtId="0" fontId="19" fillId="0" borderId="42" xfId="0" applyFont="1" applyBorder="1"/>
    <xf numFmtId="0" fontId="19" fillId="0" borderId="46" xfId="0" applyFont="1" applyBorder="1"/>
    <xf numFmtId="0" fontId="11" fillId="0" borderId="55" xfId="0" applyFont="1" applyFill="1" applyBorder="1"/>
    <xf numFmtId="0" fontId="11" fillId="0" borderId="52" xfId="0" applyFont="1" applyFill="1" applyBorder="1"/>
    <xf numFmtId="0" fontId="11" fillId="0" borderId="52" xfId="0" applyFont="1" applyFill="1" applyBorder="1" applyAlignment="1">
      <alignment horizontal="center" vertical="center"/>
    </xf>
    <xf numFmtId="0" fontId="11" fillId="3" borderId="56" xfId="0" applyFont="1" applyFill="1" applyBorder="1" applyAlignment="1">
      <alignment horizontal="center" vertical="center"/>
    </xf>
    <xf numFmtId="0" fontId="11" fillId="0" borderId="57" xfId="0" applyFont="1" applyFill="1" applyBorder="1" applyAlignment="1">
      <alignment horizontal="center" vertical="top"/>
    </xf>
    <xf numFmtId="0" fontId="11" fillId="0" borderId="58" xfId="0" applyFont="1" applyFill="1" applyBorder="1" applyAlignment="1">
      <alignment horizontal="center" vertical="top"/>
    </xf>
    <xf numFmtId="0" fontId="11" fillId="0" borderId="59" xfId="0" applyFont="1" applyFill="1" applyBorder="1" applyAlignment="1">
      <alignment horizontal="center" vertical="top"/>
    </xf>
    <xf numFmtId="0" fontId="9" fillId="0" borderId="17" xfId="0" applyFont="1" applyBorder="1" applyAlignment="1"/>
    <xf numFmtId="0" fontId="0" fillId="0" borderId="19" xfId="0" applyFont="1" applyBorder="1"/>
    <xf numFmtId="0" fontId="3" fillId="0" borderId="18" xfId="0" applyFont="1" applyBorder="1" applyAlignment="1">
      <alignment horizontal="center"/>
    </xf>
    <xf numFmtId="165" fontId="2" fillId="2" borderId="23" xfId="1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17" fillId="0" borderId="6" xfId="2" applyFont="1" applyFill="1" applyBorder="1"/>
    <xf numFmtId="0" fontId="17" fillId="0" borderId="1" xfId="2" applyFont="1" applyFill="1" applyBorder="1" applyAlignment="1">
      <alignment horizontal="center" vertical="center"/>
    </xf>
    <xf numFmtId="0" fontId="17" fillId="0" borderId="6" xfId="3" applyFont="1" applyFill="1" applyBorder="1"/>
    <xf numFmtId="0" fontId="17" fillId="0" borderId="1" xfId="3" applyFont="1" applyFill="1" applyBorder="1" applyAlignment="1">
      <alignment horizontal="center" vertical="center"/>
    </xf>
    <xf numFmtId="0" fontId="17" fillId="0" borderId="8" xfId="3" applyFont="1" applyFill="1" applyBorder="1"/>
    <xf numFmtId="0" fontId="11" fillId="0" borderId="9" xfId="0" applyFont="1" applyFill="1" applyBorder="1"/>
    <xf numFmtId="0" fontId="17" fillId="0" borderId="9" xfId="3" applyFont="1" applyFill="1" applyBorder="1" applyAlignment="1">
      <alignment horizontal="center" vertical="center"/>
    </xf>
    <xf numFmtId="0" fontId="0" fillId="0" borderId="36" xfId="0" applyFill="1" applyBorder="1"/>
    <xf numFmtId="0" fontId="0" fillId="9" borderId="0" xfId="0" applyFill="1" applyBorder="1"/>
    <xf numFmtId="0" fontId="7" fillId="9" borderId="0" xfId="0" applyFont="1" applyFill="1" applyBorder="1" applyAlignment="1">
      <alignment vertical="center"/>
    </xf>
    <xf numFmtId="165" fontId="1" fillId="9" borderId="0" xfId="1" applyNumberFormat="1" applyFont="1" applyFill="1" applyBorder="1" applyAlignment="1">
      <alignment horizontal="center"/>
    </xf>
    <xf numFmtId="165" fontId="1" fillId="9" borderId="0" xfId="1" applyNumberFormat="1" applyFont="1" applyFill="1" applyBorder="1" applyAlignment="1"/>
    <xf numFmtId="165" fontId="1" fillId="9" borderId="0" xfId="1" applyNumberFormat="1" applyFont="1" applyFill="1" applyBorder="1"/>
    <xf numFmtId="165" fontId="3" fillId="9" borderId="0" xfId="1" applyNumberFormat="1" applyFont="1" applyFill="1" applyBorder="1"/>
    <xf numFmtId="0" fontId="0" fillId="9" borderId="0" xfId="0" applyFill="1" applyBorder="1" applyAlignment="1"/>
    <xf numFmtId="0" fontId="0" fillId="9" borderId="0" xfId="0" applyFill="1" applyBorder="1" applyAlignment="1">
      <alignment horizontal="left"/>
    </xf>
    <xf numFmtId="0" fontId="8" fillId="9" borderId="0" xfId="0" applyFont="1" applyFill="1" applyBorder="1" applyAlignment="1">
      <alignment vertical="center"/>
    </xf>
    <xf numFmtId="0" fontId="0" fillId="9" borderId="21" xfId="0" applyFont="1" applyFill="1" applyBorder="1"/>
    <xf numFmtId="0" fontId="6" fillId="9" borderId="22" xfId="0" applyFont="1" applyFill="1" applyBorder="1" applyAlignment="1">
      <alignment vertical="center"/>
    </xf>
    <xf numFmtId="0" fontId="0" fillId="9" borderId="22" xfId="0" applyFill="1" applyBorder="1"/>
    <xf numFmtId="165" fontId="1" fillId="9" borderId="22" xfId="1" applyNumberFormat="1" applyFont="1" applyFill="1" applyBorder="1" applyAlignment="1">
      <alignment horizontal="center"/>
    </xf>
    <xf numFmtId="165" fontId="1" fillId="9" borderId="22" xfId="1" applyNumberFormat="1" applyFont="1" applyFill="1" applyBorder="1" applyAlignment="1"/>
    <xf numFmtId="165" fontId="1" fillId="9" borderId="22" xfId="1" applyNumberFormat="1" applyFont="1" applyFill="1" applyBorder="1"/>
    <xf numFmtId="165" fontId="3" fillId="9" borderId="22" xfId="1" applyNumberFormat="1" applyFont="1" applyFill="1" applyBorder="1"/>
    <xf numFmtId="0" fontId="0" fillId="9" borderId="22" xfId="0" applyFill="1" applyBorder="1" applyAlignment="1"/>
    <xf numFmtId="0" fontId="0" fillId="9" borderId="22" xfId="0" applyFill="1" applyBorder="1" applyAlignment="1">
      <alignment horizontal="left"/>
    </xf>
    <xf numFmtId="0" fontId="0" fillId="9" borderId="23" xfId="0" applyFill="1" applyBorder="1"/>
    <xf numFmtId="0" fontId="0" fillId="9" borderId="26" xfId="0" applyFont="1" applyFill="1" applyBorder="1"/>
    <xf numFmtId="0" fontId="0" fillId="9" borderId="27" xfId="0" applyFill="1" applyBorder="1"/>
    <xf numFmtId="0" fontId="0" fillId="9" borderId="24" xfId="0" applyFont="1" applyFill="1" applyBorder="1"/>
    <xf numFmtId="0" fontId="0" fillId="9" borderId="20" xfId="0" applyFont="1" applyFill="1" applyBorder="1" applyAlignment="1">
      <alignment horizontal="left" vertical="center"/>
    </xf>
    <xf numFmtId="0" fontId="0" fillId="9" borderId="20" xfId="0" applyFill="1" applyBorder="1"/>
    <xf numFmtId="165" fontId="1" fillId="9" borderId="20" xfId="1" applyNumberFormat="1" applyFont="1" applyFill="1" applyBorder="1" applyAlignment="1">
      <alignment horizontal="center"/>
    </xf>
    <xf numFmtId="165" fontId="1" fillId="9" borderId="20" xfId="1" applyNumberFormat="1" applyFont="1" applyFill="1" applyBorder="1" applyAlignment="1"/>
    <xf numFmtId="165" fontId="1" fillId="9" borderId="20" xfId="1" applyNumberFormat="1" applyFont="1" applyFill="1" applyBorder="1"/>
    <xf numFmtId="165" fontId="3" fillId="9" borderId="20" xfId="1" applyNumberFormat="1" applyFont="1" applyFill="1" applyBorder="1"/>
    <xf numFmtId="0" fontId="0" fillId="9" borderId="20" xfId="0" applyFill="1" applyBorder="1" applyAlignment="1"/>
    <xf numFmtId="0" fontId="0" fillId="9" borderId="20" xfId="0" applyFill="1" applyBorder="1" applyAlignment="1">
      <alignment horizontal="center"/>
    </xf>
    <xf numFmtId="0" fontId="0" fillId="9" borderId="25" xfId="0" applyFill="1" applyBorder="1"/>
    <xf numFmtId="0" fontId="0" fillId="9" borderId="23" xfId="0" applyFill="1" applyBorder="1" applyAlignment="1">
      <alignment horizontal="left"/>
    </xf>
    <xf numFmtId="0" fontId="0" fillId="9" borderId="27" xfId="0" applyFill="1" applyBorder="1" applyAlignment="1">
      <alignment horizontal="left"/>
    </xf>
    <xf numFmtId="0" fontId="0" fillId="9" borderId="25" xfId="0" applyFill="1" applyBorder="1" applyAlignment="1">
      <alignment horizontal="center"/>
    </xf>
    <xf numFmtId="0" fontId="8" fillId="9" borderId="20" xfId="0" applyFont="1" applyFill="1" applyBorder="1" applyAlignment="1">
      <alignment vertical="center"/>
    </xf>
    <xf numFmtId="0" fontId="0" fillId="9" borderId="25" xfId="0" applyFill="1" applyBorder="1" applyAlignment="1">
      <alignment horizontal="left"/>
    </xf>
    <xf numFmtId="0" fontId="0" fillId="9" borderId="21" xfId="0" applyFill="1" applyBorder="1"/>
    <xf numFmtId="0" fontId="0" fillId="9" borderId="26" xfId="0" applyFill="1" applyBorder="1"/>
    <xf numFmtId="0" fontId="3" fillId="9" borderId="24" xfId="0" applyFont="1" applyFill="1" applyBorder="1"/>
    <xf numFmtId="0" fontId="0" fillId="0" borderId="49" xfId="0" applyFill="1" applyBorder="1" applyAlignment="1">
      <alignment horizontal="center"/>
    </xf>
    <xf numFmtId="0" fontId="10" fillId="0" borderId="7" xfId="0" applyFont="1" applyFill="1" applyBorder="1"/>
    <xf numFmtId="0" fontId="11" fillId="0" borderId="7" xfId="0" applyFont="1" applyFill="1" applyBorder="1" applyAlignment="1">
      <alignment horizontal="center"/>
    </xf>
    <xf numFmtId="0" fontId="0" fillId="0" borderId="51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37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7" borderId="40" xfId="0" applyFill="1" applyBorder="1" applyAlignment="1">
      <alignment horizontal="center"/>
    </xf>
    <xf numFmtId="165" fontId="2" fillId="2" borderId="18" xfId="1" applyNumberFormat="1" applyFont="1" applyFill="1" applyBorder="1" applyAlignment="1">
      <alignment horizontal="center" vertical="center"/>
    </xf>
    <xf numFmtId="0" fontId="17" fillId="0" borderId="9" xfId="0" applyNumberFormat="1" applyFont="1" applyFill="1" applyBorder="1" applyAlignment="1" applyProtection="1">
      <alignment horizontal="left" vertical="center"/>
    </xf>
    <xf numFmtId="0" fontId="17" fillId="0" borderId="28" xfId="3" applyFont="1" applyFill="1" applyBorder="1"/>
    <xf numFmtId="0" fontId="17" fillId="0" borderId="29" xfId="3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0" fillId="0" borderId="42" xfId="4" applyBorder="1">
      <alignment horizontal="left"/>
    </xf>
    <xf numFmtId="0" fontId="6" fillId="9" borderId="22" xfId="0" applyFont="1" applyFill="1" applyBorder="1" applyAlignment="1">
      <alignment horizontal="left" vertical="center"/>
    </xf>
    <xf numFmtId="0" fontId="6" fillId="9" borderId="23" xfId="0" applyFont="1" applyFill="1" applyBorder="1" applyAlignment="1">
      <alignment horizontal="left" vertical="center"/>
    </xf>
    <xf numFmtId="0" fontId="7" fillId="9" borderId="0" xfId="0" applyFont="1" applyFill="1" applyBorder="1" applyAlignment="1">
      <alignment horizontal="left" vertical="center"/>
    </xf>
    <xf numFmtId="0" fontId="7" fillId="9" borderId="27" xfId="0" applyFont="1" applyFill="1" applyBorder="1" applyAlignment="1">
      <alignment horizontal="left" vertical="center"/>
    </xf>
    <xf numFmtId="0" fontId="8" fillId="9" borderId="0" xfId="0" applyFont="1" applyFill="1" applyBorder="1" applyAlignment="1">
      <alignment horizontal="left" vertical="center"/>
    </xf>
    <xf numFmtId="0" fontId="8" fillId="9" borderId="27" xfId="0" applyFont="1" applyFill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9" fillId="0" borderId="31" xfId="0" applyFont="1" applyBorder="1" applyAlignment="1">
      <alignment horizontal="left"/>
    </xf>
    <xf numFmtId="0" fontId="9" fillId="0" borderId="33" xfId="0" applyFont="1" applyBorder="1" applyAlignment="1">
      <alignment horizontal="left"/>
    </xf>
    <xf numFmtId="165" fontId="3" fillId="0" borderId="31" xfId="1" applyNumberFormat="1" applyFont="1" applyBorder="1" applyAlignment="1">
      <alignment horizontal="center"/>
    </xf>
    <xf numFmtId="165" fontId="3" fillId="0" borderId="32" xfId="1" applyNumberFormat="1" applyFont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31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2" xfId="0" applyBorder="1" applyAlignment="1">
      <alignment horizontal="center"/>
    </xf>
    <xf numFmtId="0" fontId="16" fillId="0" borderId="14" xfId="0" applyFont="1" applyFill="1" applyBorder="1" applyAlignment="1">
      <alignment horizontal="center" vertical="center" wrapText="1"/>
    </xf>
    <xf numFmtId="0" fontId="16" fillId="0" borderId="54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/>
    </xf>
    <xf numFmtId="0" fontId="10" fillId="0" borderId="53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21" fillId="0" borderId="1" xfId="4" applyFont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/>
    </xf>
    <xf numFmtId="0" fontId="11" fillId="0" borderId="53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6" fillId="0" borderId="16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21" fillId="0" borderId="7" xfId="4" applyFont="1" applyBorder="1" applyAlignment="1">
      <alignment horizontal="center" vertical="center" wrapText="1"/>
    </xf>
    <xf numFmtId="165" fontId="3" fillId="0" borderId="19" xfId="1" applyNumberFormat="1" applyFont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60" xfId="0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0" fontId="20" fillId="0" borderId="7" xfId="4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0" fillId="0" borderId="7" xfId="4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1" fillId="0" borderId="30" xfId="4" applyFont="1" applyBorder="1" applyAlignment="1">
      <alignment horizontal="center" vertical="center"/>
    </xf>
    <xf numFmtId="0" fontId="21" fillId="0" borderId="54" xfId="4" applyFont="1" applyBorder="1" applyAlignment="1">
      <alignment horizontal="center" vertical="center"/>
    </xf>
    <xf numFmtId="0" fontId="21" fillId="0" borderId="53" xfId="4" applyFont="1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</cellXfs>
  <cellStyles count="5">
    <cellStyle name="Comma" xfId="1" builtinId="3"/>
    <cellStyle name="Hyperlink" xfId="4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cid:image002.jpg@01D088A8.4C8210A0" TargetMode="External"/><Relationship Id="rId13" Type="http://schemas.openxmlformats.org/officeDocument/2006/relationships/image" Target="../media/image13.jpeg"/><Relationship Id="rId18" Type="http://schemas.openxmlformats.org/officeDocument/2006/relationships/image" Target="../media/image17.png"/><Relationship Id="rId3" Type="http://schemas.openxmlformats.org/officeDocument/2006/relationships/image" Target="../media/image5.png"/><Relationship Id="rId7" Type="http://schemas.openxmlformats.org/officeDocument/2006/relationships/image" Target="../media/image8.jpeg"/><Relationship Id="rId12" Type="http://schemas.openxmlformats.org/officeDocument/2006/relationships/image" Target="../media/image12.jpeg"/><Relationship Id="rId17" Type="http://schemas.openxmlformats.org/officeDocument/2006/relationships/image" Target="../media/image16.png"/><Relationship Id="rId2" Type="http://schemas.openxmlformats.org/officeDocument/2006/relationships/image" Target="../media/image3.png"/><Relationship Id="rId16" Type="http://schemas.openxmlformats.org/officeDocument/2006/relationships/image" Target="cid:image001.gif@01CFA5CB.4342A920" TargetMode="External"/><Relationship Id="rId1" Type="http://schemas.openxmlformats.org/officeDocument/2006/relationships/image" Target="../media/image1.jpg"/><Relationship Id="rId6" Type="http://schemas.openxmlformats.org/officeDocument/2006/relationships/image" Target="../media/image7.jpeg"/><Relationship Id="rId11" Type="http://schemas.openxmlformats.org/officeDocument/2006/relationships/image" Target="../media/image11.png"/><Relationship Id="rId5" Type="http://schemas.openxmlformats.org/officeDocument/2006/relationships/image" Target="cid:image012.jpg@01D081D2.368A6860" TargetMode="External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19" Type="http://schemas.openxmlformats.org/officeDocument/2006/relationships/image" Target="../media/image18.png"/><Relationship Id="rId4" Type="http://schemas.openxmlformats.org/officeDocument/2006/relationships/image" Target="../media/image6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23.png"/><Relationship Id="rId3" Type="http://schemas.openxmlformats.org/officeDocument/2006/relationships/image" Target="../media/image6.jpeg"/><Relationship Id="rId7" Type="http://schemas.openxmlformats.org/officeDocument/2006/relationships/image" Target="cid:image002.jpg@01D088A8.4C8210A0" TargetMode="External"/><Relationship Id="rId12" Type="http://schemas.openxmlformats.org/officeDocument/2006/relationships/image" Target="../media/image22.png"/><Relationship Id="rId2" Type="http://schemas.openxmlformats.org/officeDocument/2006/relationships/image" Target="../media/image3.png"/><Relationship Id="rId1" Type="http://schemas.openxmlformats.org/officeDocument/2006/relationships/image" Target="../media/image1.jpg"/><Relationship Id="rId6" Type="http://schemas.openxmlformats.org/officeDocument/2006/relationships/image" Target="../media/image8.jpeg"/><Relationship Id="rId11" Type="http://schemas.openxmlformats.org/officeDocument/2006/relationships/image" Target="../media/image21.png"/><Relationship Id="rId5" Type="http://schemas.openxmlformats.org/officeDocument/2006/relationships/image" Target="../media/image7.jpeg"/><Relationship Id="rId10" Type="http://schemas.openxmlformats.org/officeDocument/2006/relationships/image" Target="../media/image20.png"/><Relationship Id="rId4" Type="http://schemas.openxmlformats.org/officeDocument/2006/relationships/image" Target="cid:image012.jpg@01D081D2.368A6860" TargetMode="External"/><Relationship Id="rId9" Type="http://schemas.openxmlformats.org/officeDocument/2006/relationships/image" Target="../media/image19.jpeg"/><Relationship Id="rId1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cid:image002.jpg@01D088A8.4C8210A0" TargetMode="External"/><Relationship Id="rId13" Type="http://schemas.openxmlformats.org/officeDocument/2006/relationships/image" Target="../media/image28.png"/><Relationship Id="rId18" Type="http://schemas.openxmlformats.org/officeDocument/2006/relationships/image" Target="../media/image24.png"/><Relationship Id="rId3" Type="http://schemas.openxmlformats.org/officeDocument/2006/relationships/image" Target="../media/image5.png"/><Relationship Id="rId7" Type="http://schemas.openxmlformats.org/officeDocument/2006/relationships/image" Target="../media/image26.jpeg"/><Relationship Id="rId12" Type="http://schemas.openxmlformats.org/officeDocument/2006/relationships/image" Target="../media/image21.png"/><Relationship Id="rId17" Type="http://schemas.openxmlformats.org/officeDocument/2006/relationships/image" Target="../media/image32.png"/><Relationship Id="rId2" Type="http://schemas.openxmlformats.org/officeDocument/2006/relationships/image" Target="../media/image3.png"/><Relationship Id="rId16" Type="http://schemas.openxmlformats.org/officeDocument/2006/relationships/image" Target="../media/image31.png"/><Relationship Id="rId1" Type="http://schemas.openxmlformats.org/officeDocument/2006/relationships/image" Target="../media/image1.jpg"/><Relationship Id="rId6" Type="http://schemas.openxmlformats.org/officeDocument/2006/relationships/image" Target="../media/image25.jpeg"/><Relationship Id="rId11" Type="http://schemas.openxmlformats.org/officeDocument/2006/relationships/image" Target="../media/image11.png"/><Relationship Id="rId5" Type="http://schemas.openxmlformats.org/officeDocument/2006/relationships/image" Target="cid:image012.jpg@01D081D2.368A6860" TargetMode="External"/><Relationship Id="rId15" Type="http://schemas.openxmlformats.org/officeDocument/2006/relationships/image" Target="../media/image30.jpeg"/><Relationship Id="rId10" Type="http://schemas.openxmlformats.org/officeDocument/2006/relationships/image" Target="../media/image22.png"/><Relationship Id="rId4" Type="http://schemas.openxmlformats.org/officeDocument/2006/relationships/image" Target="../media/image6.jpeg"/><Relationship Id="rId9" Type="http://schemas.openxmlformats.org/officeDocument/2006/relationships/image" Target="../media/image27.jpeg"/><Relationship Id="rId14" Type="http://schemas.openxmlformats.org/officeDocument/2006/relationships/image" Target="../media/image2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112183</xdr:colOff>
      <xdr:row>0</xdr:row>
      <xdr:rowOff>0</xdr:rowOff>
    </xdr:from>
    <xdr:to>
      <xdr:col>1</xdr:col>
      <xdr:colOff>455083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83" y="0"/>
          <a:ext cx="342900" cy="571500"/>
        </a:xfrm>
        <a:prstGeom prst="rect">
          <a:avLst/>
        </a:prstGeom>
      </xdr:spPr>
    </xdr:pic>
    <xdr:clientData/>
  </xdr:twoCellAnchor>
  <xdr:twoCellAnchor editAs="oneCell">
    <xdr:from>
      <xdr:col>1</xdr:col>
      <xdr:colOff>554566</xdr:colOff>
      <xdr:row>0</xdr:row>
      <xdr:rowOff>0</xdr:rowOff>
    </xdr:from>
    <xdr:to>
      <xdr:col>1</xdr:col>
      <xdr:colOff>1575510</xdr:colOff>
      <xdr:row>2</xdr:row>
      <xdr:rowOff>161925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566" y="0"/>
          <a:ext cx="1020944" cy="542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0</xdr:row>
      <xdr:rowOff>21167</xdr:rowOff>
    </xdr:from>
    <xdr:to>
      <xdr:col>1</xdr:col>
      <xdr:colOff>406400</xdr:colOff>
      <xdr:row>2</xdr:row>
      <xdr:rowOff>177800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" y="21167"/>
          <a:ext cx="34290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529166</xdr:colOff>
      <xdr:row>0</xdr:row>
      <xdr:rowOff>42333</xdr:rowOff>
    </xdr:from>
    <xdr:to>
      <xdr:col>1</xdr:col>
      <xdr:colOff>1767416</xdr:colOff>
      <xdr:row>2</xdr:row>
      <xdr:rowOff>184796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6" y="42333"/>
          <a:ext cx="1238250" cy="576380"/>
        </a:xfrm>
        <a:prstGeom prst="rect">
          <a:avLst/>
        </a:prstGeom>
      </xdr:spPr>
    </xdr:pic>
    <xdr:clientData/>
  </xdr:twoCellAnchor>
  <xdr:twoCellAnchor editAs="oneCell">
    <xdr:from>
      <xdr:col>11</xdr:col>
      <xdr:colOff>529166</xdr:colOff>
      <xdr:row>7</xdr:row>
      <xdr:rowOff>21167</xdr:rowOff>
    </xdr:from>
    <xdr:to>
      <xdr:col>11</xdr:col>
      <xdr:colOff>615950</xdr:colOff>
      <xdr:row>7</xdr:row>
      <xdr:rowOff>21167</xdr:rowOff>
    </xdr:to>
    <xdr:pic>
      <xdr:nvPicPr>
        <xdr:cNvPr id="129" name="Picture 12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17928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8</xdr:row>
      <xdr:rowOff>21167</xdr:rowOff>
    </xdr:from>
    <xdr:to>
      <xdr:col>11</xdr:col>
      <xdr:colOff>615950</xdr:colOff>
      <xdr:row>8</xdr:row>
      <xdr:rowOff>21167</xdr:rowOff>
    </xdr:to>
    <xdr:pic>
      <xdr:nvPicPr>
        <xdr:cNvPr id="130" name="Picture 12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21738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9</xdr:row>
      <xdr:rowOff>21167</xdr:rowOff>
    </xdr:from>
    <xdr:to>
      <xdr:col>11</xdr:col>
      <xdr:colOff>615950</xdr:colOff>
      <xdr:row>9</xdr:row>
      <xdr:rowOff>21167</xdr:rowOff>
    </xdr:to>
    <xdr:pic>
      <xdr:nvPicPr>
        <xdr:cNvPr id="131" name="Picture 13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25548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10</xdr:row>
      <xdr:rowOff>21167</xdr:rowOff>
    </xdr:from>
    <xdr:to>
      <xdr:col>11</xdr:col>
      <xdr:colOff>615950</xdr:colOff>
      <xdr:row>10</xdr:row>
      <xdr:rowOff>21167</xdr:rowOff>
    </xdr:to>
    <xdr:pic>
      <xdr:nvPicPr>
        <xdr:cNvPr id="132" name="Picture 13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294534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11</xdr:row>
      <xdr:rowOff>21167</xdr:rowOff>
    </xdr:from>
    <xdr:to>
      <xdr:col>11</xdr:col>
      <xdr:colOff>615950</xdr:colOff>
      <xdr:row>11</xdr:row>
      <xdr:rowOff>21167</xdr:rowOff>
    </xdr:to>
    <xdr:pic>
      <xdr:nvPicPr>
        <xdr:cNvPr id="133" name="Picture 13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333586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12</xdr:row>
      <xdr:rowOff>21167</xdr:rowOff>
    </xdr:from>
    <xdr:to>
      <xdr:col>11</xdr:col>
      <xdr:colOff>615950</xdr:colOff>
      <xdr:row>12</xdr:row>
      <xdr:rowOff>21167</xdr:rowOff>
    </xdr:to>
    <xdr:pic>
      <xdr:nvPicPr>
        <xdr:cNvPr id="134" name="Picture 13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3726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13</xdr:row>
      <xdr:rowOff>21167</xdr:rowOff>
    </xdr:from>
    <xdr:to>
      <xdr:col>11</xdr:col>
      <xdr:colOff>615950</xdr:colOff>
      <xdr:row>13</xdr:row>
      <xdr:rowOff>21167</xdr:rowOff>
    </xdr:to>
    <xdr:pic>
      <xdr:nvPicPr>
        <xdr:cNvPr id="135" name="Picture 13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4107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14</xdr:row>
      <xdr:rowOff>21167</xdr:rowOff>
    </xdr:from>
    <xdr:to>
      <xdr:col>11</xdr:col>
      <xdr:colOff>615950</xdr:colOff>
      <xdr:row>14</xdr:row>
      <xdr:rowOff>21167</xdr:rowOff>
    </xdr:to>
    <xdr:pic>
      <xdr:nvPicPr>
        <xdr:cNvPr id="136" name="Picture 13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4488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15</xdr:row>
      <xdr:rowOff>21167</xdr:rowOff>
    </xdr:from>
    <xdr:to>
      <xdr:col>11</xdr:col>
      <xdr:colOff>615950</xdr:colOff>
      <xdr:row>15</xdr:row>
      <xdr:rowOff>21167</xdr:rowOff>
    </xdr:to>
    <xdr:pic>
      <xdr:nvPicPr>
        <xdr:cNvPr id="137" name="Picture 13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4869392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16</xdr:row>
      <xdr:rowOff>21167</xdr:rowOff>
    </xdr:from>
    <xdr:to>
      <xdr:col>11</xdr:col>
      <xdr:colOff>615950</xdr:colOff>
      <xdr:row>16</xdr:row>
      <xdr:rowOff>21167</xdr:rowOff>
    </xdr:to>
    <xdr:pic>
      <xdr:nvPicPr>
        <xdr:cNvPr id="138" name="Picture 13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5259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17</xdr:row>
      <xdr:rowOff>21167</xdr:rowOff>
    </xdr:from>
    <xdr:to>
      <xdr:col>11</xdr:col>
      <xdr:colOff>615950</xdr:colOff>
      <xdr:row>17</xdr:row>
      <xdr:rowOff>21167</xdr:rowOff>
    </xdr:to>
    <xdr:pic>
      <xdr:nvPicPr>
        <xdr:cNvPr id="139" name="Picture 138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5640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18</xdr:row>
      <xdr:rowOff>21167</xdr:rowOff>
    </xdr:from>
    <xdr:to>
      <xdr:col>11</xdr:col>
      <xdr:colOff>615950</xdr:colOff>
      <xdr:row>18</xdr:row>
      <xdr:rowOff>21167</xdr:rowOff>
    </xdr:to>
    <xdr:pic>
      <xdr:nvPicPr>
        <xdr:cNvPr id="140" name="Picture 13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6021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19</xdr:row>
      <xdr:rowOff>21167</xdr:rowOff>
    </xdr:from>
    <xdr:to>
      <xdr:col>11</xdr:col>
      <xdr:colOff>615950</xdr:colOff>
      <xdr:row>19</xdr:row>
      <xdr:rowOff>21167</xdr:rowOff>
    </xdr:to>
    <xdr:pic>
      <xdr:nvPicPr>
        <xdr:cNvPr id="141" name="Picture 14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6402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529166</xdr:colOff>
      <xdr:row>20</xdr:row>
      <xdr:rowOff>21167</xdr:rowOff>
    </xdr:from>
    <xdr:to>
      <xdr:col>11</xdr:col>
      <xdr:colOff>615950</xdr:colOff>
      <xdr:row>20</xdr:row>
      <xdr:rowOff>21167</xdr:rowOff>
    </xdr:to>
    <xdr:pic>
      <xdr:nvPicPr>
        <xdr:cNvPr id="142" name="Picture 14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9241" y="6783917"/>
          <a:ext cx="339725" cy="33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31746</xdr:colOff>
      <xdr:row>9</xdr:row>
      <xdr:rowOff>183091</xdr:rowOff>
    </xdr:from>
    <xdr:to>
      <xdr:col>11</xdr:col>
      <xdr:colOff>633676</xdr:colOff>
      <xdr:row>13</xdr:row>
      <xdr:rowOff>148166</xdr:rowOff>
    </xdr:to>
    <xdr:pic>
      <xdr:nvPicPr>
        <xdr:cNvPr id="147" name="Picture 14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413" y="2003424"/>
          <a:ext cx="601930" cy="727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0</xdr:row>
      <xdr:rowOff>10584</xdr:rowOff>
    </xdr:from>
    <xdr:to>
      <xdr:col>1</xdr:col>
      <xdr:colOff>607483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10584"/>
          <a:ext cx="676275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666749</xdr:colOff>
      <xdr:row>0</xdr:row>
      <xdr:rowOff>1</xdr:rowOff>
    </xdr:from>
    <xdr:to>
      <xdr:col>1</xdr:col>
      <xdr:colOff>1687693</xdr:colOff>
      <xdr:row>3</xdr:row>
      <xdr:rowOff>4881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499" y="1"/>
          <a:ext cx="1020944" cy="576380"/>
        </a:xfrm>
        <a:prstGeom prst="rect">
          <a:avLst/>
        </a:prstGeom>
      </xdr:spPr>
    </xdr:pic>
    <xdr:clientData/>
  </xdr:twoCellAnchor>
  <xdr:twoCellAnchor editAs="oneCell">
    <xdr:from>
      <xdr:col>9</xdr:col>
      <xdr:colOff>190486</xdr:colOff>
      <xdr:row>7</xdr:row>
      <xdr:rowOff>132119</xdr:rowOff>
    </xdr:from>
    <xdr:to>
      <xdr:col>9</xdr:col>
      <xdr:colOff>476237</xdr:colOff>
      <xdr:row>7</xdr:row>
      <xdr:rowOff>360720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39236" y="1518536"/>
          <a:ext cx="285751" cy="228601"/>
        </a:xfrm>
        <a:prstGeom prst="rect">
          <a:avLst/>
        </a:prstGeom>
      </xdr:spPr>
    </xdr:pic>
    <xdr:clientData/>
  </xdr:twoCellAnchor>
  <xdr:twoCellAnchor>
    <xdr:from>
      <xdr:col>9</xdr:col>
      <xdr:colOff>497417</xdr:colOff>
      <xdr:row>21</xdr:row>
      <xdr:rowOff>0</xdr:rowOff>
    </xdr:from>
    <xdr:to>
      <xdr:col>9</xdr:col>
      <xdr:colOff>762000</xdr:colOff>
      <xdr:row>21</xdr:row>
      <xdr:rowOff>0</xdr:rowOff>
    </xdr:to>
    <xdr:pic>
      <xdr:nvPicPr>
        <xdr:cNvPr id="29" name="Picture 28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21</xdr:row>
      <xdr:rowOff>53940</xdr:rowOff>
    </xdr:from>
    <xdr:to>
      <xdr:col>9</xdr:col>
      <xdr:colOff>762000</xdr:colOff>
      <xdr:row>21</xdr:row>
      <xdr:rowOff>345016</xdr:rowOff>
    </xdr:to>
    <xdr:pic>
      <xdr:nvPicPr>
        <xdr:cNvPr id="35" name="Picture 34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22</xdr:row>
      <xdr:rowOff>53940</xdr:rowOff>
    </xdr:from>
    <xdr:to>
      <xdr:col>9</xdr:col>
      <xdr:colOff>762000</xdr:colOff>
      <xdr:row>22</xdr:row>
      <xdr:rowOff>345016</xdr:rowOff>
    </xdr:to>
    <xdr:pic>
      <xdr:nvPicPr>
        <xdr:cNvPr id="36" name="Picture 35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23</xdr:row>
      <xdr:rowOff>53940</xdr:rowOff>
    </xdr:from>
    <xdr:to>
      <xdr:col>9</xdr:col>
      <xdr:colOff>762000</xdr:colOff>
      <xdr:row>23</xdr:row>
      <xdr:rowOff>345016</xdr:rowOff>
    </xdr:to>
    <xdr:pic>
      <xdr:nvPicPr>
        <xdr:cNvPr id="37" name="Picture 36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24</xdr:row>
      <xdr:rowOff>53940</xdr:rowOff>
    </xdr:from>
    <xdr:to>
      <xdr:col>9</xdr:col>
      <xdr:colOff>762000</xdr:colOff>
      <xdr:row>24</xdr:row>
      <xdr:rowOff>345016</xdr:rowOff>
    </xdr:to>
    <xdr:pic>
      <xdr:nvPicPr>
        <xdr:cNvPr id="38" name="Picture 3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25</xdr:row>
      <xdr:rowOff>0</xdr:rowOff>
    </xdr:from>
    <xdr:to>
      <xdr:col>9</xdr:col>
      <xdr:colOff>762000</xdr:colOff>
      <xdr:row>25</xdr:row>
      <xdr:rowOff>0</xdr:rowOff>
    </xdr:to>
    <xdr:pic>
      <xdr:nvPicPr>
        <xdr:cNvPr id="41" name="Picture 40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6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6000" y="6594440"/>
          <a:ext cx="264583" cy="2910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518584</xdr:colOff>
      <xdr:row>26</xdr:row>
      <xdr:rowOff>43357</xdr:rowOff>
    </xdr:from>
    <xdr:to>
      <xdr:col>9</xdr:col>
      <xdr:colOff>783167</xdr:colOff>
      <xdr:row>26</xdr:row>
      <xdr:rowOff>182033</xdr:rowOff>
    </xdr:to>
    <xdr:pic>
      <xdr:nvPicPr>
        <xdr:cNvPr id="42" name="Picture 4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9917" y="11261690"/>
          <a:ext cx="264583" cy="13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9</xdr:row>
      <xdr:rowOff>48763</xdr:rowOff>
    </xdr:from>
    <xdr:to>
      <xdr:col>9</xdr:col>
      <xdr:colOff>878417</xdr:colOff>
      <xdr:row>9</xdr:row>
      <xdr:rowOff>324908</xdr:rowOff>
    </xdr:to>
    <xdr:pic>
      <xdr:nvPicPr>
        <xdr:cNvPr id="4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5058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10</xdr:row>
      <xdr:rowOff>48763</xdr:rowOff>
    </xdr:from>
    <xdr:to>
      <xdr:col>9</xdr:col>
      <xdr:colOff>878417</xdr:colOff>
      <xdr:row>10</xdr:row>
      <xdr:rowOff>324908</xdr:rowOff>
    </xdr:to>
    <xdr:pic>
      <xdr:nvPicPr>
        <xdr:cNvPr id="4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5820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11</xdr:row>
      <xdr:rowOff>48763</xdr:rowOff>
    </xdr:from>
    <xdr:to>
      <xdr:col>9</xdr:col>
      <xdr:colOff>878417</xdr:colOff>
      <xdr:row>11</xdr:row>
      <xdr:rowOff>324908</xdr:rowOff>
    </xdr:to>
    <xdr:pic>
      <xdr:nvPicPr>
        <xdr:cNvPr id="4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6201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12</xdr:row>
      <xdr:rowOff>48763</xdr:rowOff>
    </xdr:from>
    <xdr:to>
      <xdr:col>9</xdr:col>
      <xdr:colOff>878417</xdr:colOff>
      <xdr:row>12</xdr:row>
      <xdr:rowOff>324908</xdr:rowOff>
    </xdr:to>
    <xdr:pic>
      <xdr:nvPicPr>
        <xdr:cNvPr id="4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6582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13</xdr:row>
      <xdr:rowOff>48763</xdr:rowOff>
    </xdr:from>
    <xdr:to>
      <xdr:col>9</xdr:col>
      <xdr:colOff>878417</xdr:colOff>
      <xdr:row>13</xdr:row>
      <xdr:rowOff>324908</xdr:rowOff>
    </xdr:to>
    <xdr:pic>
      <xdr:nvPicPr>
        <xdr:cNvPr id="4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6963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14</xdr:row>
      <xdr:rowOff>48763</xdr:rowOff>
    </xdr:from>
    <xdr:to>
      <xdr:col>9</xdr:col>
      <xdr:colOff>878417</xdr:colOff>
      <xdr:row>14</xdr:row>
      <xdr:rowOff>324908</xdr:rowOff>
    </xdr:to>
    <xdr:pic>
      <xdr:nvPicPr>
        <xdr:cNvPr id="5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7344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15</xdr:row>
      <xdr:rowOff>48763</xdr:rowOff>
    </xdr:from>
    <xdr:to>
      <xdr:col>9</xdr:col>
      <xdr:colOff>878417</xdr:colOff>
      <xdr:row>15</xdr:row>
      <xdr:rowOff>324908</xdr:rowOff>
    </xdr:to>
    <xdr:pic>
      <xdr:nvPicPr>
        <xdr:cNvPr id="5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8106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16</xdr:row>
      <xdr:rowOff>48763</xdr:rowOff>
    </xdr:from>
    <xdr:to>
      <xdr:col>9</xdr:col>
      <xdr:colOff>878417</xdr:colOff>
      <xdr:row>16</xdr:row>
      <xdr:rowOff>324908</xdr:rowOff>
    </xdr:to>
    <xdr:pic>
      <xdr:nvPicPr>
        <xdr:cNvPr id="5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8487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17</xdr:row>
      <xdr:rowOff>48763</xdr:rowOff>
    </xdr:from>
    <xdr:to>
      <xdr:col>9</xdr:col>
      <xdr:colOff>878417</xdr:colOff>
      <xdr:row>17</xdr:row>
      <xdr:rowOff>324908</xdr:rowOff>
    </xdr:to>
    <xdr:pic>
      <xdr:nvPicPr>
        <xdr:cNvPr id="5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9630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18</xdr:row>
      <xdr:rowOff>48763</xdr:rowOff>
    </xdr:from>
    <xdr:to>
      <xdr:col>9</xdr:col>
      <xdr:colOff>878417</xdr:colOff>
      <xdr:row>18</xdr:row>
      <xdr:rowOff>324908</xdr:rowOff>
    </xdr:to>
    <xdr:pic>
      <xdr:nvPicPr>
        <xdr:cNvPr id="5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0011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19</xdr:row>
      <xdr:rowOff>48763</xdr:rowOff>
    </xdr:from>
    <xdr:to>
      <xdr:col>9</xdr:col>
      <xdr:colOff>878417</xdr:colOff>
      <xdr:row>19</xdr:row>
      <xdr:rowOff>324908</xdr:rowOff>
    </xdr:to>
    <xdr:pic>
      <xdr:nvPicPr>
        <xdr:cNvPr id="5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0773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20</xdr:row>
      <xdr:rowOff>48763</xdr:rowOff>
    </xdr:from>
    <xdr:to>
      <xdr:col>9</xdr:col>
      <xdr:colOff>878417</xdr:colOff>
      <xdr:row>20</xdr:row>
      <xdr:rowOff>324908</xdr:rowOff>
    </xdr:to>
    <xdr:pic>
      <xdr:nvPicPr>
        <xdr:cNvPr id="6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1535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21</xdr:row>
      <xdr:rowOff>0</xdr:rowOff>
    </xdr:from>
    <xdr:to>
      <xdr:col>9</xdr:col>
      <xdr:colOff>878417</xdr:colOff>
      <xdr:row>21</xdr:row>
      <xdr:rowOff>0</xdr:rowOff>
    </xdr:to>
    <xdr:pic>
      <xdr:nvPicPr>
        <xdr:cNvPr id="6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3440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21</xdr:row>
      <xdr:rowOff>0</xdr:rowOff>
    </xdr:from>
    <xdr:to>
      <xdr:col>9</xdr:col>
      <xdr:colOff>878417</xdr:colOff>
      <xdr:row>21</xdr:row>
      <xdr:rowOff>0</xdr:rowOff>
    </xdr:to>
    <xdr:pic>
      <xdr:nvPicPr>
        <xdr:cNvPr id="6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60643" y="14202913"/>
          <a:ext cx="476249" cy="276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25</xdr:row>
      <xdr:rowOff>52916</xdr:rowOff>
    </xdr:from>
    <xdr:to>
      <xdr:col>9</xdr:col>
      <xdr:colOff>772583</xdr:colOff>
      <xdr:row>26</xdr:row>
      <xdr:rowOff>1092</xdr:rowOff>
    </xdr:to>
    <xdr:pic>
      <xdr:nvPicPr>
        <xdr:cNvPr id="98" name="Picture 9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69333" y="11080749"/>
          <a:ext cx="264583" cy="138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973653</xdr:colOff>
      <xdr:row>8</xdr:row>
      <xdr:rowOff>89787</xdr:rowOff>
    </xdr:from>
    <xdr:to>
      <xdr:col>9</xdr:col>
      <xdr:colOff>191625</xdr:colOff>
      <xdr:row>8</xdr:row>
      <xdr:rowOff>317500</xdr:rowOff>
    </xdr:to>
    <xdr:pic>
      <xdr:nvPicPr>
        <xdr:cNvPr id="9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4153" y="1857204"/>
          <a:ext cx="392722" cy="2277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253984</xdr:colOff>
      <xdr:row>8</xdr:row>
      <xdr:rowOff>153287</xdr:rowOff>
    </xdr:from>
    <xdr:to>
      <xdr:col>9</xdr:col>
      <xdr:colOff>518567</xdr:colOff>
      <xdr:row>8</xdr:row>
      <xdr:rowOff>301488</xdr:rowOff>
    </xdr:to>
    <xdr:pic>
      <xdr:nvPicPr>
        <xdr:cNvPr id="100" name="Picture 99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10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9234" y="1920704"/>
          <a:ext cx="264583" cy="148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105835</xdr:colOff>
      <xdr:row>6</xdr:row>
      <xdr:rowOff>42333</xdr:rowOff>
    </xdr:from>
    <xdr:to>
      <xdr:col>9</xdr:col>
      <xdr:colOff>504321</xdr:colOff>
      <xdr:row>6</xdr:row>
      <xdr:rowOff>285750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4585" y="1238250"/>
          <a:ext cx="398486" cy="24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137579</xdr:colOff>
      <xdr:row>28</xdr:row>
      <xdr:rowOff>27741</xdr:rowOff>
    </xdr:from>
    <xdr:to>
      <xdr:col>9</xdr:col>
      <xdr:colOff>455083</xdr:colOff>
      <xdr:row>28</xdr:row>
      <xdr:rowOff>219376</xdr:rowOff>
    </xdr:to>
    <xdr:pic>
      <xdr:nvPicPr>
        <xdr:cNvPr id="94" name="Picture 9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496" y="2673574"/>
          <a:ext cx="317504" cy="191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211660</xdr:colOff>
      <xdr:row>29</xdr:row>
      <xdr:rowOff>1055</xdr:rowOff>
    </xdr:from>
    <xdr:to>
      <xdr:col>9</xdr:col>
      <xdr:colOff>455971</xdr:colOff>
      <xdr:row>29</xdr:row>
      <xdr:rowOff>317497</xdr:rowOff>
    </xdr:to>
    <xdr:pic>
      <xdr:nvPicPr>
        <xdr:cNvPr id="95" name="Picture 94" descr="C:\Users\UNHCRuser\Desktop\Care.jpg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9577" y="2985555"/>
          <a:ext cx="244311" cy="3164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105832</xdr:colOff>
      <xdr:row>33</xdr:row>
      <xdr:rowOff>42333</xdr:rowOff>
    </xdr:from>
    <xdr:to>
      <xdr:col>9</xdr:col>
      <xdr:colOff>497416</xdr:colOff>
      <xdr:row>33</xdr:row>
      <xdr:rowOff>245560</xdr:rowOff>
    </xdr:to>
    <xdr:pic>
      <xdr:nvPicPr>
        <xdr:cNvPr id="96" name="Picture 95" descr="D:\GIS\Projects\2013\Rakhine\DRC.jp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3749" y="4381500"/>
          <a:ext cx="391584" cy="203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158746</xdr:colOff>
      <xdr:row>30</xdr:row>
      <xdr:rowOff>31750</xdr:rowOff>
    </xdr:from>
    <xdr:to>
      <xdr:col>9</xdr:col>
      <xdr:colOff>465662</xdr:colOff>
      <xdr:row>30</xdr:row>
      <xdr:rowOff>275166</xdr:rowOff>
    </xdr:to>
    <xdr:pic>
      <xdr:nvPicPr>
        <xdr:cNvPr id="97" name="Picture 96" descr="Description: cid:image001.png@01CE5307.15DEEA10"/>
        <xdr:cNvPicPr/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3" y="3132667"/>
          <a:ext cx="306916" cy="24341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84667</xdr:colOff>
      <xdr:row>32</xdr:row>
      <xdr:rowOff>31750</xdr:rowOff>
    </xdr:from>
    <xdr:to>
      <xdr:col>9</xdr:col>
      <xdr:colOff>507006</xdr:colOff>
      <xdr:row>32</xdr:row>
      <xdr:rowOff>275167</xdr:rowOff>
    </xdr:to>
    <xdr:pic>
      <xdr:nvPicPr>
        <xdr:cNvPr id="101" name="Picture 100"/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584" y="3661833"/>
          <a:ext cx="422339" cy="243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158749</xdr:colOff>
      <xdr:row>31</xdr:row>
      <xdr:rowOff>21168</xdr:rowOff>
    </xdr:from>
    <xdr:to>
      <xdr:col>9</xdr:col>
      <xdr:colOff>465666</xdr:colOff>
      <xdr:row>31</xdr:row>
      <xdr:rowOff>323792</xdr:rowOff>
    </xdr:to>
    <xdr:pic>
      <xdr:nvPicPr>
        <xdr:cNvPr id="102" name="Picture 101"/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6666" y="3386668"/>
          <a:ext cx="306917" cy="302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412750</xdr:colOff>
      <xdr:row>30</xdr:row>
      <xdr:rowOff>254000</xdr:rowOff>
    </xdr:from>
    <xdr:to>
      <xdr:col>11</xdr:col>
      <xdr:colOff>103717</xdr:colOff>
      <xdr:row>31</xdr:row>
      <xdr:rowOff>218017</xdr:rowOff>
    </xdr:to>
    <xdr:sp macro="" textlink="">
      <xdr:nvSpPr>
        <xdr:cNvPr id="2065" name="AutoShape 17" descr="https://encrypted-tbn2.gstatic.com/images?q=tbn:ANd9GcSqkZRONTg_j24nKsKUv7dKvRAbjIlKd8RFCczVwnuPqKFsUmq39g"/>
        <xdr:cNvSpPr>
          <a:spLocks noChangeAspect="1" noChangeArrowheads="1"/>
        </xdr:cNvSpPr>
      </xdr:nvSpPr>
      <xdr:spPr bwMode="auto">
        <a:xfrm>
          <a:off x="9334500" y="3354917"/>
          <a:ext cx="304800" cy="302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116417</xdr:colOff>
      <xdr:row>27</xdr:row>
      <xdr:rowOff>10583</xdr:rowOff>
    </xdr:from>
    <xdr:to>
      <xdr:col>9</xdr:col>
      <xdr:colOff>512187</xdr:colOff>
      <xdr:row>27</xdr:row>
      <xdr:rowOff>275166</xdr:rowOff>
    </xdr:to>
    <xdr:pic>
      <xdr:nvPicPr>
        <xdr:cNvPr id="103" name="Picture 102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4334" y="2317750"/>
          <a:ext cx="395770" cy="2645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0</xdr:row>
      <xdr:rowOff>10584</xdr:rowOff>
    </xdr:from>
    <xdr:to>
      <xdr:col>1</xdr:col>
      <xdr:colOff>607483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3" y="10584"/>
          <a:ext cx="34290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687916</xdr:colOff>
      <xdr:row>0</xdr:row>
      <xdr:rowOff>74083</xdr:rowOff>
    </xdr:from>
    <xdr:to>
      <xdr:col>1</xdr:col>
      <xdr:colOff>1708860</xdr:colOff>
      <xdr:row>3</xdr:row>
      <xdr:rowOff>78963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916" y="74083"/>
          <a:ext cx="1020944" cy="576380"/>
        </a:xfrm>
        <a:prstGeom prst="rect">
          <a:avLst/>
        </a:prstGeom>
      </xdr:spPr>
    </xdr:pic>
    <xdr:clientData/>
  </xdr:twoCellAnchor>
  <xdr:twoCellAnchor>
    <xdr:from>
      <xdr:col>9</xdr:col>
      <xdr:colOff>497417</xdr:colOff>
      <xdr:row>83</xdr:row>
      <xdr:rowOff>53940</xdr:rowOff>
    </xdr:from>
    <xdr:to>
      <xdr:col>9</xdr:col>
      <xdr:colOff>762000</xdr:colOff>
      <xdr:row>83</xdr:row>
      <xdr:rowOff>345016</xdr:rowOff>
    </xdr:to>
    <xdr:pic>
      <xdr:nvPicPr>
        <xdr:cNvPr id="4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84</xdr:row>
      <xdr:rowOff>53940</xdr:rowOff>
    </xdr:from>
    <xdr:to>
      <xdr:col>9</xdr:col>
      <xdr:colOff>762000</xdr:colOff>
      <xdr:row>84</xdr:row>
      <xdr:rowOff>345016</xdr:rowOff>
    </xdr:to>
    <xdr:pic>
      <xdr:nvPicPr>
        <xdr:cNvPr id="5" name="Picture 4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85</xdr:row>
      <xdr:rowOff>53940</xdr:rowOff>
    </xdr:from>
    <xdr:to>
      <xdr:col>9</xdr:col>
      <xdr:colOff>762000</xdr:colOff>
      <xdr:row>85</xdr:row>
      <xdr:rowOff>345016</xdr:rowOff>
    </xdr:to>
    <xdr:pic>
      <xdr:nvPicPr>
        <xdr:cNvPr id="6" name="Picture 5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86</xdr:row>
      <xdr:rowOff>53940</xdr:rowOff>
    </xdr:from>
    <xdr:to>
      <xdr:col>9</xdr:col>
      <xdr:colOff>762000</xdr:colOff>
      <xdr:row>86</xdr:row>
      <xdr:rowOff>345016</xdr:rowOff>
    </xdr:to>
    <xdr:pic>
      <xdr:nvPicPr>
        <xdr:cNvPr id="7" name="Picture 6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87</xdr:row>
      <xdr:rowOff>53940</xdr:rowOff>
    </xdr:from>
    <xdr:to>
      <xdr:col>9</xdr:col>
      <xdr:colOff>762000</xdr:colOff>
      <xdr:row>87</xdr:row>
      <xdr:rowOff>345016</xdr:rowOff>
    </xdr:to>
    <xdr:pic>
      <xdr:nvPicPr>
        <xdr:cNvPr id="8" name="Picture 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88</xdr:row>
      <xdr:rowOff>53940</xdr:rowOff>
    </xdr:from>
    <xdr:to>
      <xdr:col>9</xdr:col>
      <xdr:colOff>762000</xdr:colOff>
      <xdr:row>88</xdr:row>
      <xdr:rowOff>345016</xdr:rowOff>
    </xdr:to>
    <xdr:pic>
      <xdr:nvPicPr>
        <xdr:cNvPr id="9" name="Picture 8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89</xdr:row>
      <xdr:rowOff>53940</xdr:rowOff>
    </xdr:from>
    <xdr:to>
      <xdr:col>9</xdr:col>
      <xdr:colOff>762000</xdr:colOff>
      <xdr:row>89</xdr:row>
      <xdr:rowOff>345016</xdr:rowOff>
    </xdr:to>
    <xdr:pic>
      <xdr:nvPicPr>
        <xdr:cNvPr id="10" name="Picture 9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497417</xdr:colOff>
      <xdr:row>90</xdr:row>
      <xdr:rowOff>53940</xdr:rowOff>
    </xdr:from>
    <xdr:to>
      <xdr:col>9</xdr:col>
      <xdr:colOff>762000</xdr:colOff>
      <xdr:row>90</xdr:row>
      <xdr:rowOff>345016</xdr:rowOff>
    </xdr:to>
    <xdr:pic>
      <xdr:nvPicPr>
        <xdr:cNvPr id="11" name="Picture 10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5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6642" y="4962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518584</xdr:colOff>
      <xdr:row>92</xdr:row>
      <xdr:rowOff>43357</xdr:rowOff>
    </xdr:from>
    <xdr:to>
      <xdr:col>9</xdr:col>
      <xdr:colOff>783167</xdr:colOff>
      <xdr:row>92</xdr:row>
      <xdr:rowOff>182033</xdr:rowOff>
    </xdr:to>
    <xdr:pic>
      <xdr:nvPicPr>
        <xdr:cNvPr id="12" name="Picture 1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7809" y="4962525"/>
          <a:ext cx="9313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34</xdr:row>
      <xdr:rowOff>48763</xdr:rowOff>
    </xdr:from>
    <xdr:to>
      <xdr:col>9</xdr:col>
      <xdr:colOff>878417</xdr:colOff>
      <xdr:row>34</xdr:row>
      <xdr:rowOff>324908</xdr:rowOff>
    </xdr:to>
    <xdr:pic>
      <xdr:nvPicPr>
        <xdr:cNvPr id="1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35</xdr:row>
      <xdr:rowOff>48763</xdr:rowOff>
    </xdr:from>
    <xdr:to>
      <xdr:col>9</xdr:col>
      <xdr:colOff>878417</xdr:colOff>
      <xdr:row>35</xdr:row>
      <xdr:rowOff>324908</xdr:rowOff>
    </xdr:to>
    <xdr:pic>
      <xdr:nvPicPr>
        <xdr:cNvPr id="1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36</xdr:row>
      <xdr:rowOff>48763</xdr:rowOff>
    </xdr:from>
    <xdr:to>
      <xdr:col>9</xdr:col>
      <xdr:colOff>878417</xdr:colOff>
      <xdr:row>36</xdr:row>
      <xdr:rowOff>324908</xdr:rowOff>
    </xdr:to>
    <xdr:pic>
      <xdr:nvPicPr>
        <xdr:cNvPr id="1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37</xdr:row>
      <xdr:rowOff>48763</xdr:rowOff>
    </xdr:from>
    <xdr:to>
      <xdr:col>9</xdr:col>
      <xdr:colOff>878417</xdr:colOff>
      <xdr:row>37</xdr:row>
      <xdr:rowOff>324908</xdr:rowOff>
    </xdr:to>
    <xdr:pic>
      <xdr:nvPicPr>
        <xdr:cNvPr id="1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38</xdr:row>
      <xdr:rowOff>48763</xdr:rowOff>
    </xdr:from>
    <xdr:to>
      <xdr:col>9</xdr:col>
      <xdr:colOff>878417</xdr:colOff>
      <xdr:row>38</xdr:row>
      <xdr:rowOff>324908</xdr:rowOff>
    </xdr:to>
    <xdr:pic>
      <xdr:nvPicPr>
        <xdr:cNvPr id="1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39</xdr:row>
      <xdr:rowOff>48763</xdr:rowOff>
    </xdr:from>
    <xdr:to>
      <xdr:col>9</xdr:col>
      <xdr:colOff>878417</xdr:colOff>
      <xdr:row>39</xdr:row>
      <xdr:rowOff>324908</xdr:rowOff>
    </xdr:to>
    <xdr:pic>
      <xdr:nvPicPr>
        <xdr:cNvPr id="1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40</xdr:row>
      <xdr:rowOff>48763</xdr:rowOff>
    </xdr:from>
    <xdr:to>
      <xdr:col>9</xdr:col>
      <xdr:colOff>878417</xdr:colOff>
      <xdr:row>40</xdr:row>
      <xdr:rowOff>324908</xdr:rowOff>
    </xdr:to>
    <xdr:pic>
      <xdr:nvPicPr>
        <xdr:cNvPr id="1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41</xdr:row>
      <xdr:rowOff>48763</xdr:rowOff>
    </xdr:from>
    <xdr:to>
      <xdr:col>9</xdr:col>
      <xdr:colOff>878417</xdr:colOff>
      <xdr:row>41</xdr:row>
      <xdr:rowOff>324908</xdr:rowOff>
    </xdr:to>
    <xdr:pic>
      <xdr:nvPicPr>
        <xdr:cNvPr id="2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42</xdr:row>
      <xdr:rowOff>48763</xdr:rowOff>
    </xdr:from>
    <xdr:to>
      <xdr:col>9</xdr:col>
      <xdr:colOff>878417</xdr:colOff>
      <xdr:row>42</xdr:row>
      <xdr:rowOff>324908</xdr:rowOff>
    </xdr:to>
    <xdr:pic>
      <xdr:nvPicPr>
        <xdr:cNvPr id="2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43</xdr:row>
      <xdr:rowOff>48763</xdr:rowOff>
    </xdr:from>
    <xdr:to>
      <xdr:col>9</xdr:col>
      <xdr:colOff>878417</xdr:colOff>
      <xdr:row>43</xdr:row>
      <xdr:rowOff>324908</xdr:rowOff>
    </xdr:to>
    <xdr:pic>
      <xdr:nvPicPr>
        <xdr:cNvPr id="2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44</xdr:row>
      <xdr:rowOff>48763</xdr:rowOff>
    </xdr:from>
    <xdr:to>
      <xdr:col>9</xdr:col>
      <xdr:colOff>878417</xdr:colOff>
      <xdr:row>44</xdr:row>
      <xdr:rowOff>324908</xdr:rowOff>
    </xdr:to>
    <xdr:pic>
      <xdr:nvPicPr>
        <xdr:cNvPr id="2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45</xdr:row>
      <xdr:rowOff>48763</xdr:rowOff>
    </xdr:from>
    <xdr:to>
      <xdr:col>9</xdr:col>
      <xdr:colOff>878417</xdr:colOff>
      <xdr:row>45</xdr:row>
      <xdr:rowOff>324908</xdr:rowOff>
    </xdr:to>
    <xdr:pic>
      <xdr:nvPicPr>
        <xdr:cNvPr id="2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46</xdr:row>
      <xdr:rowOff>48763</xdr:rowOff>
    </xdr:from>
    <xdr:to>
      <xdr:col>9</xdr:col>
      <xdr:colOff>878417</xdr:colOff>
      <xdr:row>46</xdr:row>
      <xdr:rowOff>324908</xdr:rowOff>
    </xdr:to>
    <xdr:pic>
      <xdr:nvPicPr>
        <xdr:cNvPr id="2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47</xdr:row>
      <xdr:rowOff>48763</xdr:rowOff>
    </xdr:from>
    <xdr:to>
      <xdr:col>9</xdr:col>
      <xdr:colOff>878417</xdr:colOff>
      <xdr:row>47</xdr:row>
      <xdr:rowOff>324908</xdr:rowOff>
    </xdr:to>
    <xdr:pic>
      <xdr:nvPicPr>
        <xdr:cNvPr id="2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48</xdr:row>
      <xdr:rowOff>48763</xdr:rowOff>
    </xdr:from>
    <xdr:to>
      <xdr:col>9</xdr:col>
      <xdr:colOff>878417</xdr:colOff>
      <xdr:row>48</xdr:row>
      <xdr:rowOff>324908</xdr:rowOff>
    </xdr:to>
    <xdr:pic>
      <xdr:nvPicPr>
        <xdr:cNvPr id="2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49</xdr:row>
      <xdr:rowOff>48763</xdr:rowOff>
    </xdr:from>
    <xdr:to>
      <xdr:col>9</xdr:col>
      <xdr:colOff>878417</xdr:colOff>
      <xdr:row>49</xdr:row>
      <xdr:rowOff>324908</xdr:rowOff>
    </xdr:to>
    <xdr:pic>
      <xdr:nvPicPr>
        <xdr:cNvPr id="2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50</xdr:row>
      <xdr:rowOff>48763</xdr:rowOff>
    </xdr:from>
    <xdr:to>
      <xdr:col>9</xdr:col>
      <xdr:colOff>878417</xdr:colOff>
      <xdr:row>50</xdr:row>
      <xdr:rowOff>324908</xdr:rowOff>
    </xdr:to>
    <xdr:pic>
      <xdr:nvPicPr>
        <xdr:cNvPr id="2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51</xdr:row>
      <xdr:rowOff>48763</xdr:rowOff>
    </xdr:from>
    <xdr:to>
      <xdr:col>9</xdr:col>
      <xdr:colOff>878417</xdr:colOff>
      <xdr:row>51</xdr:row>
      <xdr:rowOff>324908</xdr:rowOff>
    </xdr:to>
    <xdr:pic>
      <xdr:nvPicPr>
        <xdr:cNvPr id="3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52</xdr:row>
      <xdr:rowOff>48763</xdr:rowOff>
    </xdr:from>
    <xdr:to>
      <xdr:col>9</xdr:col>
      <xdr:colOff>878417</xdr:colOff>
      <xdr:row>52</xdr:row>
      <xdr:rowOff>324908</xdr:rowOff>
    </xdr:to>
    <xdr:pic>
      <xdr:nvPicPr>
        <xdr:cNvPr id="3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53</xdr:row>
      <xdr:rowOff>48763</xdr:rowOff>
    </xdr:from>
    <xdr:to>
      <xdr:col>9</xdr:col>
      <xdr:colOff>878417</xdr:colOff>
      <xdr:row>53</xdr:row>
      <xdr:rowOff>324908</xdr:rowOff>
    </xdr:to>
    <xdr:pic>
      <xdr:nvPicPr>
        <xdr:cNvPr id="3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54</xdr:row>
      <xdr:rowOff>48763</xdr:rowOff>
    </xdr:from>
    <xdr:to>
      <xdr:col>9</xdr:col>
      <xdr:colOff>878417</xdr:colOff>
      <xdr:row>54</xdr:row>
      <xdr:rowOff>324908</xdr:rowOff>
    </xdr:to>
    <xdr:pic>
      <xdr:nvPicPr>
        <xdr:cNvPr id="3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55</xdr:row>
      <xdr:rowOff>48763</xdr:rowOff>
    </xdr:from>
    <xdr:to>
      <xdr:col>9</xdr:col>
      <xdr:colOff>878417</xdr:colOff>
      <xdr:row>55</xdr:row>
      <xdr:rowOff>324908</xdr:rowOff>
    </xdr:to>
    <xdr:pic>
      <xdr:nvPicPr>
        <xdr:cNvPr id="3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56</xdr:row>
      <xdr:rowOff>48763</xdr:rowOff>
    </xdr:from>
    <xdr:to>
      <xdr:col>9</xdr:col>
      <xdr:colOff>878417</xdr:colOff>
      <xdr:row>56</xdr:row>
      <xdr:rowOff>324908</xdr:rowOff>
    </xdr:to>
    <xdr:pic>
      <xdr:nvPicPr>
        <xdr:cNvPr id="3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57</xdr:row>
      <xdr:rowOff>48763</xdr:rowOff>
    </xdr:from>
    <xdr:to>
      <xdr:col>9</xdr:col>
      <xdr:colOff>878417</xdr:colOff>
      <xdr:row>57</xdr:row>
      <xdr:rowOff>324908</xdr:rowOff>
    </xdr:to>
    <xdr:pic>
      <xdr:nvPicPr>
        <xdr:cNvPr id="3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58</xdr:row>
      <xdr:rowOff>48763</xdr:rowOff>
    </xdr:from>
    <xdr:to>
      <xdr:col>9</xdr:col>
      <xdr:colOff>878417</xdr:colOff>
      <xdr:row>58</xdr:row>
      <xdr:rowOff>324908</xdr:rowOff>
    </xdr:to>
    <xdr:pic>
      <xdr:nvPicPr>
        <xdr:cNvPr id="3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59</xdr:row>
      <xdr:rowOff>48763</xdr:rowOff>
    </xdr:from>
    <xdr:to>
      <xdr:col>9</xdr:col>
      <xdr:colOff>878417</xdr:colOff>
      <xdr:row>59</xdr:row>
      <xdr:rowOff>324908</xdr:rowOff>
    </xdr:to>
    <xdr:pic>
      <xdr:nvPicPr>
        <xdr:cNvPr id="3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60</xdr:row>
      <xdr:rowOff>48763</xdr:rowOff>
    </xdr:from>
    <xdr:to>
      <xdr:col>9</xdr:col>
      <xdr:colOff>878417</xdr:colOff>
      <xdr:row>60</xdr:row>
      <xdr:rowOff>324908</xdr:rowOff>
    </xdr:to>
    <xdr:pic>
      <xdr:nvPicPr>
        <xdr:cNvPr id="3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61</xdr:row>
      <xdr:rowOff>48763</xdr:rowOff>
    </xdr:from>
    <xdr:to>
      <xdr:col>9</xdr:col>
      <xdr:colOff>878417</xdr:colOff>
      <xdr:row>61</xdr:row>
      <xdr:rowOff>324908</xdr:rowOff>
    </xdr:to>
    <xdr:pic>
      <xdr:nvPicPr>
        <xdr:cNvPr id="4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62</xdr:row>
      <xdr:rowOff>48763</xdr:rowOff>
    </xdr:from>
    <xdr:to>
      <xdr:col>9</xdr:col>
      <xdr:colOff>878417</xdr:colOff>
      <xdr:row>62</xdr:row>
      <xdr:rowOff>324908</xdr:rowOff>
    </xdr:to>
    <xdr:pic>
      <xdr:nvPicPr>
        <xdr:cNvPr id="4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63</xdr:row>
      <xdr:rowOff>48763</xdr:rowOff>
    </xdr:from>
    <xdr:to>
      <xdr:col>9</xdr:col>
      <xdr:colOff>878417</xdr:colOff>
      <xdr:row>63</xdr:row>
      <xdr:rowOff>324908</xdr:rowOff>
    </xdr:to>
    <xdr:pic>
      <xdr:nvPicPr>
        <xdr:cNvPr id="4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64</xdr:row>
      <xdr:rowOff>48763</xdr:rowOff>
    </xdr:from>
    <xdr:to>
      <xdr:col>9</xdr:col>
      <xdr:colOff>878417</xdr:colOff>
      <xdr:row>64</xdr:row>
      <xdr:rowOff>324908</xdr:rowOff>
    </xdr:to>
    <xdr:pic>
      <xdr:nvPicPr>
        <xdr:cNvPr id="4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65</xdr:row>
      <xdr:rowOff>48763</xdr:rowOff>
    </xdr:from>
    <xdr:to>
      <xdr:col>9</xdr:col>
      <xdr:colOff>878417</xdr:colOff>
      <xdr:row>65</xdr:row>
      <xdr:rowOff>324908</xdr:rowOff>
    </xdr:to>
    <xdr:pic>
      <xdr:nvPicPr>
        <xdr:cNvPr id="4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66</xdr:row>
      <xdr:rowOff>48763</xdr:rowOff>
    </xdr:from>
    <xdr:to>
      <xdr:col>9</xdr:col>
      <xdr:colOff>878417</xdr:colOff>
      <xdr:row>66</xdr:row>
      <xdr:rowOff>324908</xdr:rowOff>
    </xdr:to>
    <xdr:pic>
      <xdr:nvPicPr>
        <xdr:cNvPr id="4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67</xdr:row>
      <xdr:rowOff>48763</xdr:rowOff>
    </xdr:from>
    <xdr:to>
      <xdr:col>9</xdr:col>
      <xdr:colOff>878417</xdr:colOff>
      <xdr:row>67</xdr:row>
      <xdr:rowOff>324908</xdr:rowOff>
    </xdr:to>
    <xdr:pic>
      <xdr:nvPicPr>
        <xdr:cNvPr id="4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68</xdr:row>
      <xdr:rowOff>48763</xdr:rowOff>
    </xdr:from>
    <xdr:to>
      <xdr:col>9</xdr:col>
      <xdr:colOff>878417</xdr:colOff>
      <xdr:row>68</xdr:row>
      <xdr:rowOff>324908</xdr:rowOff>
    </xdr:to>
    <xdr:pic>
      <xdr:nvPicPr>
        <xdr:cNvPr id="4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69</xdr:row>
      <xdr:rowOff>48763</xdr:rowOff>
    </xdr:from>
    <xdr:to>
      <xdr:col>9</xdr:col>
      <xdr:colOff>878417</xdr:colOff>
      <xdr:row>69</xdr:row>
      <xdr:rowOff>324908</xdr:rowOff>
    </xdr:to>
    <xdr:pic>
      <xdr:nvPicPr>
        <xdr:cNvPr id="4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70</xdr:row>
      <xdr:rowOff>48763</xdr:rowOff>
    </xdr:from>
    <xdr:to>
      <xdr:col>9</xdr:col>
      <xdr:colOff>878417</xdr:colOff>
      <xdr:row>70</xdr:row>
      <xdr:rowOff>324908</xdr:rowOff>
    </xdr:to>
    <xdr:pic>
      <xdr:nvPicPr>
        <xdr:cNvPr id="4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71</xdr:row>
      <xdr:rowOff>48763</xdr:rowOff>
    </xdr:from>
    <xdr:to>
      <xdr:col>9</xdr:col>
      <xdr:colOff>878417</xdr:colOff>
      <xdr:row>71</xdr:row>
      <xdr:rowOff>324908</xdr:rowOff>
    </xdr:to>
    <xdr:pic>
      <xdr:nvPicPr>
        <xdr:cNvPr id="5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72</xdr:row>
      <xdr:rowOff>48763</xdr:rowOff>
    </xdr:from>
    <xdr:to>
      <xdr:col>9</xdr:col>
      <xdr:colOff>878417</xdr:colOff>
      <xdr:row>72</xdr:row>
      <xdr:rowOff>324908</xdr:rowOff>
    </xdr:to>
    <xdr:pic>
      <xdr:nvPicPr>
        <xdr:cNvPr id="5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73</xdr:row>
      <xdr:rowOff>48763</xdr:rowOff>
    </xdr:from>
    <xdr:to>
      <xdr:col>9</xdr:col>
      <xdr:colOff>878417</xdr:colOff>
      <xdr:row>73</xdr:row>
      <xdr:rowOff>324908</xdr:rowOff>
    </xdr:to>
    <xdr:pic>
      <xdr:nvPicPr>
        <xdr:cNvPr id="5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74</xdr:row>
      <xdr:rowOff>48763</xdr:rowOff>
    </xdr:from>
    <xdr:to>
      <xdr:col>9</xdr:col>
      <xdr:colOff>878417</xdr:colOff>
      <xdr:row>74</xdr:row>
      <xdr:rowOff>324908</xdr:rowOff>
    </xdr:to>
    <xdr:pic>
      <xdr:nvPicPr>
        <xdr:cNvPr id="53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75</xdr:row>
      <xdr:rowOff>48763</xdr:rowOff>
    </xdr:from>
    <xdr:to>
      <xdr:col>9</xdr:col>
      <xdr:colOff>878417</xdr:colOff>
      <xdr:row>75</xdr:row>
      <xdr:rowOff>324908</xdr:rowOff>
    </xdr:to>
    <xdr:pic>
      <xdr:nvPicPr>
        <xdr:cNvPr id="54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76</xdr:row>
      <xdr:rowOff>48763</xdr:rowOff>
    </xdr:from>
    <xdr:to>
      <xdr:col>9</xdr:col>
      <xdr:colOff>878417</xdr:colOff>
      <xdr:row>76</xdr:row>
      <xdr:rowOff>324908</xdr:rowOff>
    </xdr:to>
    <xdr:pic>
      <xdr:nvPicPr>
        <xdr:cNvPr id="55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77</xdr:row>
      <xdr:rowOff>48763</xdr:rowOff>
    </xdr:from>
    <xdr:to>
      <xdr:col>9</xdr:col>
      <xdr:colOff>878417</xdr:colOff>
      <xdr:row>77</xdr:row>
      <xdr:rowOff>324908</xdr:rowOff>
    </xdr:to>
    <xdr:pic>
      <xdr:nvPicPr>
        <xdr:cNvPr id="56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78</xdr:row>
      <xdr:rowOff>48763</xdr:rowOff>
    </xdr:from>
    <xdr:to>
      <xdr:col>9</xdr:col>
      <xdr:colOff>878417</xdr:colOff>
      <xdr:row>78</xdr:row>
      <xdr:rowOff>324908</xdr:rowOff>
    </xdr:to>
    <xdr:pic>
      <xdr:nvPicPr>
        <xdr:cNvPr id="57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79</xdr:row>
      <xdr:rowOff>48763</xdr:rowOff>
    </xdr:from>
    <xdr:to>
      <xdr:col>9</xdr:col>
      <xdr:colOff>878417</xdr:colOff>
      <xdr:row>79</xdr:row>
      <xdr:rowOff>324908</xdr:rowOff>
    </xdr:to>
    <xdr:pic>
      <xdr:nvPicPr>
        <xdr:cNvPr id="58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80</xdr:row>
      <xdr:rowOff>48763</xdr:rowOff>
    </xdr:from>
    <xdr:to>
      <xdr:col>9</xdr:col>
      <xdr:colOff>878417</xdr:colOff>
      <xdr:row>80</xdr:row>
      <xdr:rowOff>324908</xdr:rowOff>
    </xdr:to>
    <xdr:pic>
      <xdr:nvPicPr>
        <xdr:cNvPr id="5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81</xdr:row>
      <xdr:rowOff>48763</xdr:rowOff>
    </xdr:from>
    <xdr:to>
      <xdr:col>9</xdr:col>
      <xdr:colOff>878417</xdr:colOff>
      <xdr:row>81</xdr:row>
      <xdr:rowOff>324908</xdr:rowOff>
    </xdr:to>
    <xdr:pic>
      <xdr:nvPicPr>
        <xdr:cNvPr id="60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402168</xdr:colOff>
      <xdr:row>82</xdr:row>
      <xdr:rowOff>48763</xdr:rowOff>
    </xdr:from>
    <xdr:to>
      <xdr:col>9</xdr:col>
      <xdr:colOff>878417</xdr:colOff>
      <xdr:row>82</xdr:row>
      <xdr:rowOff>324908</xdr:rowOff>
    </xdr:to>
    <xdr:pic>
      <xdr:nvPicPr>
        <xdr:cNvPr id="6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8" r:link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41393" y="4962525"/>
          <a:ext cx="209549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508000</xdr:colOff>
      <xdr:row>91</xdr:row>
      <xdr:rowOff>52916</xdr:rowOff>
    </xdr:from>
    <xdr:to>
      <xdr:col>9</xdr:col>
      <xdr:colOff>772583</xdr:colOff>
      <xdr:row>92</xdr:row>
      <xdr:rowOff>1092</xdr:rowOff>
    </xdr:to>
    <xdr:pic>
      <xdr:nvPicPr>
        <xdr:cNvPr id="62" name="Picture 61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7225" y="4962525"/>
          <a:ext cx="102658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61807</xdr:colOff>
      <xdr:row>6</xdr:row>
      <xdr:rowOff>179917</xdr:rowOff>
    </xdr:from>
    <xdr:to>
      <xdr:col>9</xdr:col>
      <xdr:colOff>789730</xdr:colOff>
      <xdr:row>8</xdr:row>
      <xdr:rowOff>10583</xdr:rowOff>
    </xdr:to>
    <xdr:pic>
      <xdr:nvPicPr>
        <xdr:cNvPr id="65" name="Picture 64" descr="Red_Cross_Logo_Colour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1390" y="1386417"/>
          <a:ext cx="727923" cy="211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63500</xdr:colOff>
      <xdr:row>13</xdr:row>
      <xdr:rowOff>169332</xdr:rowOff>
    </xdr:from>
    <xdr:to>
      <xdr:col>9</xdr:col>
      <xdr:colOff>751418</xdr:colOff>
      <xdr:row>17</xdr:row>
      <xdr:rowOff>127000</xdr:rowOff>
    </xdr:to>
    <xdr:pic>
      <xdr:nvPicPr>
        <xdr:cNvPr id="87" name="Picture 86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3083" y="2709332"/>
          <a:ext cx="687918" cy="772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61627</xdr:colOff>
      <xdr:row>24</xdr:row>
      <xdr:rowOff>31751</xdr:rowOff>
    </xdr:from>
    <xdr:to>
      <xdr:col>9</xdr:col>
      <xdr:colOff>757767</xdr:colOff>
      <xdr:row>25</xdr:row>
      <xdr:rowOff>158751</xdr:rowOff>
    </xdr:to>
    <xdr:pic>
      <xdr:nvPicPr>
        <xdr:cNvPr id="88" name="Picture 8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4044" y="5080001"/>
          <a:ext cx="696140" cy="37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116416</xdr:colOff>
      <xdr:row>27</xdr:row>
      <xdr:rowOff>74083</xdr:rowOff>
    </xdr:from>
    <xdr:to>
      <xdr:col>9</xdr:col>
      <xdr:colOff>647957</xdr:colOff>
      <xdr:row>28</xdr:row>
      <xdr:rowOff>148166</xdr:rowOff>
    </xdr:to>
    <xdr:pic>
      <xdr:nvPicPr>
        <xdr:cNvPr id="90" name="Picture 89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4333" y="5863166"/>
          <a:ext cx="531541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222251</xdr:colOff>
      <xdr:row>33</xdr:row>
      <xdr:rowOff>10584</xdr:rowOff>
    </xdr:from>
    <xdr:to>
      <xdr:col>9</xdr:col>
      <xdr:colOff>666751</xdr:colOff>
      <xdr:row>33</xdr:row>
      <xdr:rowOff>373778</xdr:rowOff>
    </xdr:to>
    <xdr:pic>
      <xdr:nvPicPr>
        <xdr:cNvPr id="67" name="Picture 66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1834" y="6529917"/>
          <a:ext cx="444500" cy="3631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148168</xdr:colOff>
      <xdr:row>30</xdr:row>
      <xdr:rowOff>46053</xdr:rowOff>
    </xdr:from>
    <xdr:to>
      <xdr:col>9</xdr:col>
      <xdr:colOff>698501</xdr:colOff>
      <xdr:row>31</xdr:row>
      <xdr:rowOff>154516</xdr:rowOff>
    </xdr:to>
    <xdr:pic>
      <xdr:nvPicPr>
        <xdr:cNvPr id="69" name="Picture 68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7751" y="6565386"/>
          <a:ext cx="550333" cy="3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264583</xdr:colOff>
      <xdr:row>0</xdr:row>
      <xdr:rowOff>10584</xdr:rowOff>
    </xdr:from>
    <xdr:to>
      <xdr:col>1</xdr:col>
      <xdr:colOff>607483</xdr:colOff>
      <xdr:row>3</xdr:row>
      <xdr:rowOff>29634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08" y="10584"/>
          <a:ext cx="342900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666749</xdr:colOff>
      <xdr:row>0</xdr:row>
      <xdr:rowOff>1</xdr:rowOff>
    </xdr:from>
    <xdr:to>
      <xdr:col>1</xdr:col>
      <xdr:colOff>1687693</xdr:colOff>
      <xdr:row>3</xdr:row>
      <xdr:rowOff>4881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4" y="1"/>
          <a:ext cx="1020944" cy="576380"/>
        </a:xfrm>
        <a:prstGeom prst="rect">
          <a:avLst/>
        </a:prstGeom>
      </xdr:spPr>
    </xdr:pic>
    <xdr:clientData/>
  </xdr:twoCellAnchor>
  <xdr:twoCellAnchor editAs="oneCell">
    <xdr:from>
      <xdr:col>12</xdr:col>
      <xdr:colOff>63485</xdr:colOff>
      <xdr:row>30</xdr:row>
      <xdr:rowOff>58039</xdr:rowOff>
    </xdr:from>
    <xdr:to>
      <xdr:col>12</xdr:col>
      <xdr:colOff>678852</xdr:colOff>
      <xdr:row>32</xdr:row>
      <xdr:rowOff>105833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47652" y="6736122"/>
          <a:ext cx="615367" cy="492294"/>
        </a:xfrm>
        <a:prstGeom prst="rect">
          <a:avLst/>
        </a:prstGeom>
      </xdr:spPr>
    </xdr:pic>
    <xdr:clientData/>
  </xdr:twoCellAnchor>
  <xdr:twoCellAnchor>
    <xdr:from>
      <xdr:col>12</xdr:col>
      <xdr:colOff>497417</xdr:colOff>
      <xdr:row>73</xdr:row>
      <xdr:rowOff>0</xdr:rowOff>
    </xdr:from>
    <xdr:to>
      <xdr:col>12</xdr:col>
      <xdr:colOff>762000</xdr:colOff>
      <xdr:row>73</xdr:row>
      <xdr:rowOff>0</xdr:rowOff>
    </xdr:to>
    <xdr:pic>
      <xdr:nvPicPr>
        <xdr:cNvPr id="15" name="Picture 14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08017" y="9915525"/>
          <a:ext cx="112183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105834</xdr:colOff>
      <xdr:row>73</xdr:row>
      <xdr:rowOff>1023</xdr:rowOff>
    </xdr:from>
    <xdr:to>
      <xdr:col>12</xdr:col>
      <xdr:colOff>706939</xdr:colOff>
      <xdr:row>74</xdr:row>
      <xdr:rowOff>158750</xdr:rowOff>
    </xdr:to>
    <xdr:pic>
      <xdr:nvPicPr>
        <xdr:cNvPr id="18" name="Picture 17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6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01" y="16235856"/>
          <a:ext cx="601105" cy="3799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74085</xdr:colOff>
      <xdr:row>36</xdr:row>
      <xdr:rowOff>196929</xdr:rowOff>
    </xdr:from>
    <xdr:to>
      <xdr:col>12</xdr:col>
      <xdr:colOff>686389</xdr:colOff>
      <xdr:row>38</xdr:row>
      <xdr:rowOff>42333</xdr:rowOff>
    </xdr:to>
    <xdr:pic>
      <xdr:nvPicPr>
        <xdr:cNvPr id="2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2" y="8208512"/>
          <a:ext cx="612304" cy="289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84668</xdr:colOff>
      <xdr:row>45</xdr:row>
      <xdr:rowOff>133428</xdr:rowOff>
    </xdr:from>
    <xdr:to>
      <xdr:col>12</xdr:col>
      <xdr:colOff>696974</xdr:colOff>
      <xdr:row>46</xdr:row>
      <xdr:rowOff>201083</xdr:rowOff>
    </xdr:to>
    <xdr:pic>
      <xdr:nvPicPr>
        <xdr:cNvPr id="39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68835" y="10145261"/>
          <a:ext cx="612306" cy="289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63502</xdr:colOff>
      <xdr:row>66</xdr:row>
      <xdr:rowOff>38180</xdr:rowOff>
    </xdr:from>
    <xdr:to>
      <xdr:col>12</xdr:col>
      <xdr:colOff>675806</xdr:colOff>
      <xdr:row>67</xdr:row>
      <xdr:rowOff>105834</xdr:rowOff>
    </xdr:to>
    <xdr:pic>
      <xdr:nvPicPr>
        <xdr:cNvPr id="51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69" y="14717263"/>
          <a:ext cx="612304" cy="2899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52918</xdr:colOff>
      <xdr:row>55</xdr:row>
      <xdr:rowOff>207513</xdr:rowOff>
    </xdr:from>
    <xdr:to>
      <xdr:col>12</xdr:col>
      <xdr:colOff>687576</xdr:colOff>
      <xdr:row>57</xdr:row>
      <xdr:rowOff>63501</xdr:rowOff>
    </xdr:to>
    <xdr:pic>
      <xdr:nvPicPr>
        <xdr:cNvPr id="52" name="Imagen 5" descr="Logo ACF"/>
        <xdr:cNvPicPr>
          <a:picLocks noChangeAspect="1" noChangeArrowheads="1"/>
        </xdr:cNvPicPr>
      </xdr:nvPicPr>
      <xdr:blipFill>
        <a:blip xmlns:r="http://schemas.openxmlformats.org/officeDocument/2006/relationships" r:embed="rId9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7085" y="12441846"/>
          <a:ext cx="634658" cy="3004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137583</xdr:colOff>
      <xdr:row>93</xdr:row>
      <xdr:rowOff>42333</xdr:rowOff>
    </xdr:from>
    <xdr:to>
      <xdr:col>12</xdr:col>
      <xdr:colOff>669124</xdr:colOff>
      <xdr:row>94</xdr:row>
      <xdr:rowOff>137583</xdr:rowOff>
    </xdr:to>
    <xdr:pic>
      <xdr:nvPicPr>
        <xdr:cNvPr id="74" name="Picture 7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1750" y="20722166"/>
          <a:ext cx="531541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74083</xdr:colOff>
      <xdr:row>13</xdr:row>
      <xdr:rowOff>84666</xdr:rowOff>
    </xdr:from>
    <xdr:to>
      <xdr:col>12</xdr:col>
      <xdr:colOff>751414</xdr:colOff>
      <xdr:row>19</xdr:row>
      <xdr:rowOff>211667</xdr:rowOff>
    </xdr:to>
    <xdr:pic>
      <xdr:nvPicPr>
        <xdr:cNvPr id="78" name="Picture 77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2846916"/>
          <a:ext cx="677331" cy="1460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21168</xdr:colOff>
      <xdr:row>88</xdr:row>
      <xdr:rowOff>74084</xdr:rowOff>
    </xdr:from>
    <xdr:to>
      <xdr:col>12</xdr:col>
      <xdr:colOff>717308</xdr:colOff>
      <xdr:row>90</xdr:row>
      <xdr:rowOff>1</xdr:rowOff>
    </xdr:to>
    <xdr:pic>
      <xdr:nvPicPr>
        <xdr:cNvPr id="79" name="Picture 78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5335" y="19642667"/>
          <a:ext cx="696140" cy="370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116417</xdr:colOff>
      <xdr:row>84</xdr:row>
      <xdr:rowOff>211667</xdr:rowOff>
    </xdr:from>
    <xdr:to>
      <xdr:col>12</xdr:col>
      <xdr:colOff>646642</xdr:colOff>
      <xdr:row>86</xdr:row>
      <xdr:rowOff>129117</xdr:rowOff>
    </xdr:to>
    <xdr:pic>
      <xdr:nvPicPr>
        <xdr:cNvPr id="85" name="Picture 84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4" y="18891250"/>
          <a:ext cx="5302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74083</xdr:colOff>
      <xdr:row>83</xdr:row>
      <xdr:rowOff>10584</xdr:rowOff>
    </xdr:from>
    <xdr:to>
      <xdr:col>12</xdr:col>
      <xdr:colOff>721680</xdr:colOff>
      <xdr:row>84</xdr:row>
      <xdr:rowOff>0</xdr:rowOff>
    </xdr:to>
    <xdr:pic>
      <xdr:nvPicPr>
        <xdr:cNvPr id="93" name="Picture 92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18467917"/>
          <a:ext cx="647597" cy="21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116417</xdr:colOff>
      <xdr:row>81</xdr:row>
      <xdr:rowOff>10583</xdr:rowOff>
    </xdr:from>
    <xdr:to>
      <xdr:col>12</xdr:col>
      <xdr:colOff>662361</xdr:colOff>
      <xdr:row>81</xdr:row>
      <xdr:rowOff>169333</xdr:rowOff>
    </xdr:to>
    <xdr:pic>
      <xdr:nvPicPr>
        <xdr:cNvPr id="94" name="Picture 93" descr="Red_Cross_Logo_Colour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4" y="18023416"/>
          <a:ext cx="545944" cy="15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63501</xdr:colOff>
      <xdr:row>77</xdr:row>
      <xdr:rowOff>158752</xdr:rowOff>
    </xdr:from>
    <xdr:to>
      <xdr:col>12</xdr:col>
      <xdr:colOff>725485</xdr:colOff>
      <xdr:row>79</xdr:row>
      <xdr:rowOff>95252</xdr:rowOff>
    </xdr:to>
    <xdr:pic>
      <xdr:nvPicPr>
        <xdr:cNvPr id="95" name="Picture 9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7668" y="17282585"/>
          <a:ext cx="661984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42333</xdr:colOff>
      <xdr:row>97</xdr:row>
      <xdr:rowOff>31750</xdr:rowOff>
    </xdr:from>
    <xdr:to>
      <xdr:col>12</xdr:col>
      <xdr:colOff>754724</xdr:colOff>
      <xdr:row>99</xdr:row>
      <xdr:rowOff>169334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21600583"/>
          <a:ext cx="712391" cy="5820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116416</xdr:colOff>
      <xdr:row>101</xdr:row>
      <xdr:rowOff>158750</xdr:rowOff>
    </xdr:from>
    <xdr:to>
      <xdr:col>12</xdr:col>
      <xdr:colOff>666749</xdr:colOff>
      <xdr:row>103</xdr:row>
      <xdr:rowOff>66130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2616583"/>
          <a:ext cx="550333" cy="35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Araceli.Lloret@ifrc.org" TargetMode="External"/><Relationship Id="rId1" Type="http://schemas.openxmlformats.org/officeDocument/2006/relationships/hyperlink" Target="mailto:dycd@mm.missions-acf.org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ulie.stalker@dfat.gov.au" TargetMode="External"/><Relationship Id="rId2" Type="http://schemas.openxmlformats.org/officeDocument/2006/relationships/hyperlink" Target="mailto:Christine.conway@mfat.govt.nz" TargetMode="External"/><Relationship Id="rId1" Type="http://schemas.openxmlformats.org/officeDocument/2006/relationships/hyperlink" Target="mailto:Christine.conway@mfat.govt.nz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julie.stalker@dfat.gov.au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mailto:UNHRD.customerservice@wfp.org" TargetMode="External"/><Relationship Id="rId7" Type="http://schemas.openxmlformats.org/officeDocument/2006/relationships/hyperlink" Target="mailto:florent.chane@ifrc.org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mailto:Christine.conway@mfat.govt.nz" TargetMode="External"/><Relationship Id="rId1" Type="http://schemas.openxmlformats.org/officeDocument/2006/relationships/hyperlink" Target="mailto:helge.vatnedalen@giertsen.no" TargetMode="External"/><Relationship Id="rId6" Type="http://schemas.openxmlformats.org/officeDocument/2006/relationships/hyperlink" Target="mailto:KGORMANBEST@iom.int" TargetMode="External"/><Relationship Id="rId11" Type="http://schemas.openxmlformats.org/officeDocument/2006/relationships/printerSettings" Target="../printerSettings/printerSettings4.bin"/><Relationship Id="rId5" Type="http://schemas.openxmlformats.org/officeDocument/2006/relationships/hyperlink" Target="mailto:Zaw.Tun@savethechildren.org" TargetMode="External"/><Relationship Id="rId10" Type="http://schemas.openxmlformats.org/officeDocument/2006/relationships/hyperlink" Target="mailto:Araceli.Lloret@ifrc.org" TargetMode="External"/><Relationship Id="rId4" Type="http://schemas.openxmlformats.org/officeDocument/2006/relationships/hyperlink" Target="mailto:dycd@mm.missions-acf.org" TargetMode="External"/><Relationship Id="rId9" Type="http://schemas.openxmlformats.org/officeDocument/2006/relationships/hyperlink" Target="mailto:yoram.lukas@ahacentre.org" TargetMode="External"/><Relationship Id="rId1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"/>
  <sheetViews>
    <sheetView tabSelected="1" workbookViewId="0">
      <selection activeCell="E20" sqref="E20"/>
    </sheetView>
  </sheetViews>
  <sheetFormatPr defaultRowHeight="15" x14ac:dyDescent="0.25"/>
  <cols>
    <col min="1" max="1" width="5.7109375" customWidth="1"/>
    <col min="2" max="2" width="27.85546875" customWidth="1"/>
    <col min="3" max="3" width="14" customWidth="1"/>
    <col min="4" max="4" width="12.5703125" customWidth="1"/>
    <col min="5" max="5" width="12.85546875" customWidth="1"/>
  </cols>
  <sheetData>
    <row r="1" spans="2:13" x14ac:dyDescent="0.25">
      <c r="B1" s="232"/>
      <c r="C1" s="262" t="s">
        <v>22</v>
      </c>
      <c r="D1" s="262"/>
      <c r="E1" s="263"/>
    </row>
    <row r="2" spans="2:13" x14ac:dyDescent="0.25">
      <c r="B2" s="233"/>
      <c r="C2" s="264" t="s">
        <v>23</v>
      </c>
      <c r="D2" s="264"/>
      <c r="E2" s="265"/>
    </row>
    <row r="3" spans="2:13" x14ac:dyDescent="0.25">
      <c r="B3" s="233"/>
      <c r="C3" s="266" t="s">
        <v>24</v>
      </c>
      <c r="D3" s="266"/>
      <c r="E3" s="267"/>
    </row>
    <row r="4" spans="2:13" ht="17.25" customHeight="1" thickBot="1" x14ac:dyDescent="0.3">
      <c r="B4" s="234" t="s">
        <v>244</v>
      </c>
      <c r="C4" s="219"/>
      <c r="D4" s="219"/>
      <c r="E4" s="226"/>
    </row>
    <row r="5" spans="2:13" ht="29.25" customHeight="1" thickBot="1" x14ac:dyDescent="0.3">
      <c r="B5" s="119" t="s">
        <v>237</v>
      </c>
      <c r="C5" s="238" t="s">
        <v>195</v>
      </c>
      <c r="D5" s="239" t="s">
        <v>194</v>
      </c>
      <c r="E5" s="239" t="s">
        <v>196</v>
      </c>
      <c r="F5" s="108"/>
      <c r="L5" s="2"/>
    </row>
    <row r="6" spans="2:13" ht="24.75" customHeight="1" x14ac:dyDescent="0.25">
      <c r="B6" s="117" t="s">
        <v>245</v>
      </c>
      <c r="C6" s="240">
        <v>5200</v>
      </c>
      <c r="D6" s="241">
        <v>5600</v>
      </c>
      <c r="E6" s="242">
        <f>AVERAGE(C6,D6)</f>
        <v>5400</v>
      </c>
      <c r="L6" s="2"/>
    </row>
    <row r="7" spans="2:13" ht="21" customHeight="1" x14ac:dyDescent="0.25">
      <c r="B7" s="112" t="s">
        <v>246</v>
      </c>
      <c r="C7" s="243">
        <v>5000</v>
      </c>
      <c r="D7" s="244">
        <v>5000</v>
      </c>
      <c r="E7" s="245">
        <f>AVERAGE(C7,D7)</f>
        <v>5000</v>
      </c>
      <c r="L7" s="2"/>
    </row>
    <row r="8" spans="2:13" ht="21.75" customHeight="1" thickBot="1" x14ac:dyDescent="0.3">
      <c r="B8" s="113" t="s">
        <v>247</v>
      </c>
      <c r="C8" s="246">
        <v>24000</v>
      </c>
      <c r="D8" s="247">
        <v>27000</v>
      </c>
      <c r="E8" s="248">
        <f t="shared" ref="E8" si="0">AVERAGE(C8,D8)</f>
        <v>25500</v>
      </c>
      <c r="L8" s="2"/>
      <c r="M8" s="6"/>
    </row>
    <row r="9" spans="2:13" ht="15.75" thickBot="1" x14ac:dyDescent="0.3">
      <c r="B9" s="114" t="s">
        <v>242</v>
      </c>
      <c r="C9" s="118"/>
      <c r="D9" s="111"/>
      <c r="E9" s="249">
        <f>SUM(E6:E8)</f>
        <v>35900</v>
      </c>
    </row>
  </sheetData>
  <mergeCells count="3">
    <mergeCell ref="C1:E1"/>
    <mergeCell ref="C2:E2"/>
    <mergeCell ref="C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zoomScale="90" zoomScaleNormal="90" zoomScaleSheetLayoutView="70" workbookViewId="0">
      <pane ySplit="5" topLeftCell="A6" activePane="bottomLeft" state="frozen"/>
      <selection pane="bottomLeft" activeCell="C27" sqref="C27"/>
    </sheetView>
  </sheetViews>
  <sheetFormatPr defaultRowHeight="15" x14ac:dyDescent="0.25"/>
  <cols>
    <col min="1" max="1" width="2.42578125" customWidth="1"/>
    <col min="2" max="2" width="27.85546875" customWidth="1"/>
    <col min="3" max="3" width="37.140625" customWidth="1"/>
    <col min="10" max="10" width="14.140625" customWidth="1"/>
    <col min="11" max="11" width="14.85546875" customWidth="1"/>
    <col min="12" max="12" width="10.28515625" customWidth="1"/>
  </cols>
  <sheetData>
    <row r="1" spans="2:12" x14ac:dyDescent="0.25">
      <c r="B1" s="205"/>
      <c r="C1" s="206" t="s">
        <v>22</v>
      </c>
      <c r="D1" s="207"/>
      <c r="E1" s="208"/>
      <c r="F1" s="209"/>
      <c r="G1" s="210"/>
      <c r="H1" s="210"/>
      <c r="I1" s="210"/>
      <c r="J1" s="211"/>
      <c r="K1" s="212"/>
      <c r="L1" s="227"/>
    </row>
    <row r="2" spans="2:12" ht="19.5" customHeight="1" x14ac:dyDescent="0.25">
      <c r="B2" s="215"/>
      <c r="C2" s="197" t="s">
        <v>23</v>
      </c>
      <c r="D2" s="196"/>
      <c r="E2" s="198"/>
      <c r="F2" s="199"/>
      <c r="G2" s="200"/>
      <c r="H2" s="200"/>
      <c r="I2" s="200"/>
      <c r="J2" s="201"/>
      <c r="K2" s="202"/>
      <c r="L2" s="228"/>
    </row>
    <row r="3" spans="2:12" ht="18.75" customHeight="1" thickBot="1" x14ac:dyDescent="0.3">
      <c r="B3" s="217"/>
      <c r="C3" s="230" t="s">
        <v>24</v>
      </c>
      <c r="D3" s="219"/>
      <c r="E3" s="220"/>
      <c r="F3" s="221"/>
      <c r="G3" s="222"/>
      <c r="H3" s="222"/>
      <c r="I3" s="222"/>
      <c r="J3" s="223"/>
      <c r="K3" s="224"/>
      <c r="L3" s="231"/>
    </row>
    <row r="4" spans="2:12" ht="18" thickBot="1" x14ac:dyDescent="0.35">
      <c r="B4" s="271" t="s">
        <v>47</v>
      </c>
      <c r="C4" s="272"/>
      <c r="D4" s="137"/>
      <c r="E4" s="138"/>
      <c r="F4" s="273" t="s">
        <v>173</v>
      </c>
      <c r="G4" s="274"/>
      <c r="H4" s="273" t="s">
        <v>174</v>
      </c>
      <c r="I4" s="274"/>
      <c r="J4" s="140"/>
      <c r="K4" s="142" t="s">
        <v>25</v>
      </c>
      <c r="L4" s="91"/>
    </row>
    <row r="5" spans="2:12" ht="15.75" thickBot="1" x14ac:dyDescent="0.3">
      <c r="B5" s="7" t="s">
        <v>1</v>
      </c>
      <c r="C5" s="8" t="s">
        <v>0</v>
      </c>
      <c r="D5" s="8" t="s">
        <v>2</v>
      </c>
      <c r="E5" s="9" t="s">
        <v>9</v>
      </c>
      <c r="F5" s="9" t="s">
        <v>10</v>
      </c>
      <c r="G5" s="9" t="s">
        <v>14</v>
      </c>
      <c r="H5" s="9" t="s">
        <v>175</v>
      </c>
      <c r="I5" s="9" t="s">
        <v>176</v>
      </c>
      <c r="J5" s="9" t="s">
        <v>11</v>
      </c>
      <c r="K5" s="8" t="s">
        <v>177</v>
      </c>
      <c r="L5" s="10" t="s">
        <v>3</v>
      </c>
    </row>
    <row r="6" spans="2:12" x14ac:dyDescent="0.25">
      <c r="B6" s="98" t="s">
        <v>178</v>
      </c>
      <c r="C6" s="99" t="s">
        <v>8</v>
      </c>
      <c r="D6" s="3"/>
      <c r="E6" s="3">
        <v>500</v>
      </c>
      <c r="F6" s="3">
        <v>366</v>
      </c>
      <c r="G6" s="3">
        <v>10</v>
      </c>
      <c r="H6" s="3">
        <v>25</v>
      </c>
      <c r="I6" s="3">
        <v>100</v>
      </c>
      <c r="J6" s="3">
        <v>1001</v>
      </c>
      <c r="K6" s="3">
        <v>1000</v>
      </c>
      <c r="L6" s="268"/>
    </row>
    <row r="7" spans="2:12" x14ac:dyDescent="0.25">
      <c r="B7" s="100" t="s">
        <v>179</v>
      </c>
      <c r="C7" s="101" t="s">
        <v>8</v>
      </c>
      <c r="D7" s="4"/>
      <c r="E7" s="4"/>
      <c r="F7" s="4">
        <v>1</v>
      </c>
      <c r="G7" s="4"/>
      <c r="H7" s="4"/>
      <c r="I7" s="4"/>
      <c r="J7" s="4">
        <v>1</v>
      </c>
      <c r="K7" s="4"/>
      <c r="L7" s="269"/>
    </row>
    <row r="8" spans="2:12" x14ac:dyDescent="0.25">
      <c r="B8" s="100" t="s">
        <v>180</v>
      </c>
      <c r="C8" s="101" t="s">
        <v>8</v>
      </c>
      <c r="D8" s="4"/>
      <c r="E8" s="4">
        <v>9000</v>
      </c>
      <c r="F8" s="4"/>
      <c r="G8" s="4"/>
      <c r="H8" s="4">
        <v>398</v>
      </c>
      <c r="I8" s="4">
        <v>705</v>
      </c>
      <c r="J8" s="4">
        <v>10103</v>
      </c>
      <c r="K8" s="4">
        <v>5052</v>
      </c>
      <c r="L8" s="269"/>
    </row>
    <row r="9" spans="2:12" x14ac:dyDescent="0.25">
      <c r="B9" s="100" t="s">
        <v>181</v>
      </c>
      <c r="C9" s="101" t="s">
        <v>8</v>
      </c>
      <c r="D9" s="4"/>
      <c r="E9" s="4">
        <v>20000</v>
      </c>
      <c r="F9" s="4"/>
      <c r="G9" s="4"/>
      <c r="I9" s="4"/>
      <c r="J9" s="4">
        <v>20000</v>
      </c>
      <c r="K9" s="4">
        <v>20000</v>
      </c>
      <c r="L9" s="269"/>
    </row>
    <row r="10" spans="2:12" x14ac:dyDescent="0.25">
      <c r="B10" s="100" t="s">
        <v>182</v>
      </c>
      <c r="C10" s="101" t="s">
        <v>8</v>
      </c>
      <c r="D10" s="4"/>
      <c r="E10" s="4">
        <v>400</v>
      </c>
      <c r="F10" s="4"/>
      <c r="G10" s="4"/>
      <c r="H10" s="4">
        <v>1160</v>
      </c>
      <c r="I10" s="4"/>
      <c r="J10" s="4">
        <v>5160</v>
      </c>
      <c r="K10" s="4">
        <v>5160</v>
      </c>
      <c r="L10" s="269"/>
    </row>
    <row r="11" spans="2:12" x14ac:dyDescent="0.25">
      <c r="B11" s="100" t="s">
        <v>183</v>
      </c>
      <c r="C11" s="101" t="s">
        <v>8</v>
      </c>
      <c r="D11" s="4"/>
      <c r="E11" s="4">
        <v>9000</v>
      </c>
      <c r="F11" s="4"/>
      <c r="G11" s="4"/>
      <c r="H11" s="4">
        <v>1692</v>
      </c>
      <c r="I11" s="4"/>
      <c r="J11" s="4">
        <v>10692</v>
      </c>
      <c r="K11" s="4">
        <v>5346</v>
      </c>
      <c r="L11" s="269"/>
    </row>
    <row r="12" spans="2:12" x14ac:dyDescent="0.25">
      <c r="B12" s="100" t="s">
        <v>184</v>
      </c>
      <c r="C12" s="101" t="s">
        <v>8</v>
      </c>
      <c r="D12" s="4"/>
      <c r="E12" s="4">
        <v>7000</v>
      </c>
      <c r="F12" s="4"/>
      <c r="G12" s="4"/>
      <c r="H12" s="4">
        <v>698</v>
      </c>
      <c r="I12" s="4">
        <v>519</v>
      </c>
      <c r="J12" s="4">
        <v>8217</v>
      </c>
      <c r="K12" s="4">
        <v>8217</v>
      </c>
      <c r="L12" s="269"/>
    </row>
    <row r="13" spans="2:12" x14ac:dyDescent="0.25">
      <c r="B13" s="100" t="s">
        <v>185</v>
      </c>
      <c r="C13" s="101" t="s">
        <v>8</v>
      </c>
      <c r="D13" s="4"/>
      <c r="E13" s="4">
        <v>200</v>
      </c>
      <c r="F13" s="4"/>
      <c r="G13" s="4"/>
      <c r="H13" s="4"/>
      <c r="I13" s="4"/>
      <c r="J13" s="4">
        <v>200</v>
      </c>
      <c r="K13" s="4">
        <v>2000</v>
      </c>
      <c r="L13" s="269"/>
    </row>
    <row r="14" spans="2:12" x14ac:dyDescent="0.25">
      <c r="B14" s="100" t="s">
        <v>186</v>
      </c>
      <c r="C14" s="101" t="s">
        <v>8</v>
      </c>
      <c r="D14" s="4"/>
      <c r="E14" s="4">
        <v>20000</v>
      </c>
      <c r="F14" s="4"/>
      <c r="G14" s="4"/>
      <c r="H14" s="4">
        <v>718</v>
      </c>
      <c r="I14" s="4">
        <v>319</v>
      </c>
      <c r="J14" s="4">
        <v>21037</v>
      </c>
      <c r="K14" s="4">
        <v>21037</v>
      </c>
      <c r="L14" s="269"/>
    </row>
    <row r="15" spans="2:12" x14ac:dyDescent="0.25">
      <c r="B15" s="100" t="s">
        <v>187</v>
      </c>
      <c r="C15" s="101" t="s">
        <v>8</v>
      </c>
      <c r="D15" s="4"/>
      <c r="E15" s="4">
        <v>25000</v>
      </c>
      <c r="F15" s="4"/>
      <c r="G15" s="4"/>
      <c r="H15" s="4"/>
      <c r="I15" s="4"/>
      <c r="J15" s="4">
        <v>25000</v>
      </c>
      <c r="K15" s="4">
        <v>5000</v>
      </c>
      <c r="L15" s="269"/>
    </row>
    <row r="16" spans="2:12" x14ac:dyDescent="0.25">
      <c r="B16" s="102" t="s">
        <v>188</v>
      </c>
      <c r="C16" s="101" t="s">
        <v>8</v>
      </c>
      <c r="D16" s="4"/>
      <c r="E16" s="4">
        <v>4600</v>
      </c>
      <c r="F16" s="4"/>
      <c r="G16" s="4"/>
      <c r="H16" s="4">
        <v>426</v>
      </c>
      <c r="I16" s="4"/>
      <c r="J16" s="4">
        <v>5026</v>
      </c>
      <c r="K16" s="4">
        <v>5026</v>
      </c>
      <c r="L16" s="269"/>
    </row>
    <row r="17" spans="2:12" ht="20.25" customHeight="1" x14ac:dyDescent="0.25">
      <c r="B17" s="102" t="s">
        <v>189</v>
      </c>
      <c r="C17" s="101" t="s">
        <v>8</v>
      </c>
      <c r="D17" s="4"/>
      <c r="E17" s="4">
        <v>4600</v>
      </c>
      <c r="F17" s="4"/>
      <c r="G17" s="4"/>
      <c r="H17" s="4">
        <v>426</v>
      </c>
      <c r="I17" s="4"/>
      <c r="J17" s="4">
        <v>5026</v>
      </c>
      <c r="K17" s="4">
        <v>5026</v>
      </c>
      <c r="L17" s="269"/>
    </row>
    <row r="18" spans="2:12" ht="17.25" customHeight="1" x14ac:dyDescent="0.25">
      <c r="B18" s="102" t="s">
        <v>190</v>
      </c>
      <c r="C18" s="101" t="s">
        <v>8</v>
      </c>
      <c r="D18" s="4"/>
      <c r="E18" s="4">
        <v>4600</v>
      </c>
      <c r="F18" s="4"/>
      <c r="G18" s="4"/>
      <c r="H18" s="4">
        <v>426</v>
      </c>
      <c r="I18" s="4"/>
      <c r="J18" s="4">
        <v>5026</v>
      </c>
      <c r="K18" s="4">
        <v>5026</v>
      </c>
      <c r="L18" s="269"/>
    </row>
    <row r="19" spans="2:12" x14ac:dyDescent="0.25">
      <c r="B19" s="102" t="s">
        <v>191</v>
      </c>
      <c r="C19" s="101" t="s">
        <v>8</v>
      </c>
      <c r="D19" s="4"/>
      <c r="E19" s="4">
        <v>9200</v>
      </c>
      <c r="F19" s="4"/>
      <c r="G19" s="4"/>
      <c r="H19" s="4">
        <v>852</v>
      </c>
      <c r="I19" s="4"/>
      <c r="J19" s="4">
        <v>10052</v>
      </c>
      <c r="K19" s="4">
        <v>5026</v>
      </c>
      <c r="L19" s="269"/>
    </row>
    <row r="20" spans="2:12" x14ac:dyDescent="0.25">
      <c r="B20" s="102" t="s">
        <v>192</v>
      </c>
      <c r="C20" s="101" t="s">
        <v>8</v>
      </c>
      <c r="D20" s="4"/>
      <c r="E20" s="4">
        <v>13800</v>
      </c>
      <c r="F20" s="4"/>
      <c r="G20" s="4"/>
      <c r="H20" s="4">
        <v>1278</v>
      </c>
      <c r="I20" s="4"/>
      <c r="J20" s="4">
        <v>15078</v>
      </c>
      <c r="K20" s="4">
        <v>5026</v>
      </c>
      <c r="L20" s="269"/>
    </row>
    <row r="21" spans="2:12" ht="15.75" thickBot="1" x14ac:dyDescent="0.3">
      <c r="B21" s="103" t="s">
        <v>193</v>
      </c>
      <c r="C21" s="104" t="s">
        <v>8</v>
      </c>
      <c r="D21" s="5"/>
      <c r="E21" s="5">
        <v>13800</v>
      </c>
      <c r="F21" s="5"/>
      <c r="G21" s="5"/>
      <c r="H21" s="5">
        <v>1278</v>
      </c>
      <c r="I21" s="5"/>
      <c r="J21" s="12">
        <v>15078</v>
      </c>
      <c r="K21" s="12">
        <v>5026</v>
      </c>
      <c r="L21" s="270"/>
    </row>
    <row r="22" spans="2:12" ht="15.75" thickBot="1" x14ac:dyDescent="0.3">
      <c r="I22" s="275" t="s">
        <v>238</v>
      </c>
      <c r="J22" s="276"/>
      <c r="K22" s="141">
        <v>5000</v>
      </c>
    </row>
  </sheetData>
  <mergeCells count="5">
    <mergeCell ref="L6:L21"/>
    <mergeCell ref="B4:C4"/>
    <mergeCell ref="F4:G4"/>
    <mergeCell ref="H4:I4"/>
    <mergeCell ref="I22:J22"/>
  </mergeCells>
  <pageMargins left="0.25" right="0.25" top="0.75" bottom="0.75" header="0.3" footer="0.3"/>
  <pageSetup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2"/>
  <sheetViews>
    <sheetView zoomScale="90" zoomScaleNormal="90" zoomScaleSheetLayoutView="70" workbookViewId="0">
      <pane ySplit="6" topLeftCell="A7" activePane="bottomLeft" state="frozen"/>
      <selection pane="bottomLeft" activeCell="P8" sqref="P8"/>
    </sheetView>
  </sheetViews>
  <sheetFormatPr defaultRowHeight="15" x14ac:dyDescent="0.25"/>
  <cols>
    <col min="1" max="1" width="2.42578125" customWidth="1"/>
    <col min="2" max="2" width="26.28515625" customWidth="1"/>
    <col min="3" max="3" width="31.5703125" customWidth="1"/>
    <col min="4" max="4" width="7.7109375" customWidth="1"/>
    <col min="5" max="5" width="9" customWidth="1"/>
    <col min="6" max="7" width="8.140625" customWidth="1"/>
    <col min="8" max="8" width="13.7109375" customWidth="1"/>
    <col min="9" max="9" width="17.5703125" customWidth="1"/>
    <col min="10" max="10" width="9.140625" customWidth="1"/>
    <col min="14" max="14" width="12" customWidth="1"/>
    <col min="16" max="16" width="38.5703125" customWidth="1"/>
    <col min="18" max="18" width="37.140625" customWidth="1"/>
  </cols>
  <sheetData>
    <row r="1" spans="2:21" x14ac:dyDescent="0.25">
      <c r="B1" s="205"/>
      <c r="C1" s="206" t="s">
        <v>22</v>
      </c>
      <c r="D1" s="207"/>
      <c r="E1" s="208"/>
      <c r="F1" s="209"/>
      <c r="G1" s="209"/>
      <c r="H1" s="209"/>
      <c r="I1" s="212"/>
      <c r="J1" s="213"/>
      <c r="K1" s="207"/>
      <c r="L1" s="207"/>
      <c r="M1" s="207"/>
      <c r="N1" s="207"/>
      <c r="O1" s="207"/>
      <c r="P1" s="214"/>
    </row>
    <row r="2" spans="2:21" x14ac:dyDescent="0.25">
      <c r="B2" s="215"/>
      <c r="C2" s="197" t="s">
        <v>23</v>
      </c>
      <c r="D2" s="196"/>
      <c r="E2" s="198"/>
      <c r="F2" s="199"/>
      <c r="G2" s="199"/>
      <c r="H2" s="199"/>
      <c r="I2" s="202"/>
      <c r="J2" s="203"/>
      <c r="K2" s="196"/>
      <c r="L2" s="196"/>
      <c r="M2" s="196"/>
      <c r="N2" s="196"/>
      <c r="O2" s="196"/>
      <c r="P2" s="216"/>
    </row>
    <row r="3" spans="2:21" x14ac:dyDescent="0.25">
      <c r="B3" s="215"/>
      <c r="C3" s="204" t="s">
        <v>24</v>
      </c>
      <c r="D3" s="196"/>
      <c r="E3" s="198"/>
      <c r="F3" s="199"/>
      <c r="G3" s="199"/>
      <c r="H3" s="199"/>
      <c r="I3" s="202"/>
      <c r="J3" s="203"/>
      <c r="K3" s="196"/>
      <c r="L3" s="196"/>
      <c r="M3" s="196"/>
      <c r="N3" s="196"/>
      <c r="O3" s="196"/>
      <c r="P3" s="216"/>
    </row>
    <row r="4" spans="2:21" ht="15.75" thickBot="1" x14ac:dyDescent="0.3">
      <c r="B4" s="217"/>
      <c r="C4" s="218"/>
      <c r="D4" s="219"/>
      <c r="E4" s="220"/>
      <c r="F4" s="221"/>
      <c r="G4" s="221"/>
      <c r="H4" s="221"/>
      <c r="I4" s="224"/>
      <c r="J4" s="225"/>
      <c r="K4" s="219"/>
      <c r="L4" s="219"/>
      <c r="M4" s="219"/>
      <c r="N4" s="219"/>
      <c r="O4" s="219"/>
      <c r="P4" s="226"/>
      <c r="Q4" s="1"/>
      <c r="R4" s="1"/>
      <c r="S4" s="1"/>
      <c r="T4" s="1"/>
      <c r="U4" s="1"/>
    </row>
    <row r="5" spans="2:21" ht="18" thickBot="1" x14ac:dyDescent="0.35">
      <c r="B5" s="120" t="s">
        <v>47</v>
      </c>
      <c r="C5" s="121"/>
      <c r="D5" s="137"/>
      <c r="E5" s="138"/>
      <c r="F5" s="139"/>
      <c r="G5" s="139"/>
      <c r="H5" s="139"/>
      <c r="I5" s="135" t="s">
        <v>25</v>
      </c>
      <c r="J5" s="146"/>
      <c r="K5" s="281" t="s">
        <v>241</v>
      </c>
      <c r="L5" s="282"/>
      <c r="M5" s="282"/>
      <c r="N5" s="282"/>
      <c r="O5" s="283"/>
      <c r="P5" s="172" t="s">
        <v>199</v>
      </c>
      <c r="Q5" s="136"/>
      <c r="R5" s="136"/>
      <c r="S5" s="136"/>
      <c r="T5" s="136"/>
      <c r="U5" s="1"/>
    </row>
    <row r="6" spans="2:21" ht="15.75" thickBot="1" x14ac:dyDescent="0.3">
      <c r="B6" s="7" t="s">
        <v>1</v>
      </c>
      <c r="C6" s="132" t="s">
        <v>0</v>
      </c>
      <c r="D6" s="7" t="s">
        <v>2</v>
      </c>
      <c r="E6" s="9" t="s">
        <v>9</v>
      </c>
      <c r="F6" s="9" t="s">
        <v>10</v>
      </c>
      <c r="G6" s="9" t="s">
        <v>129</v>
      </c>
      <c r="H6" s="9" t="s">
        <v>130</v>
      </c>
      <c r="I6" s="11" t="s">
        <v>197</v>
      </c>
      <c r="J6" s="10" t="s">
        <v>3</v>
      </c>
      <c r="K6" s="133" t="s">
        <v>9</v>
      </c>
      <c r="L6" s="9" t="s">
        <v>10</v>
      </c>
      <c r="M6" s="9" t="s">
        <v>129</v>
      </c>
      <c r="N6" s="9" t="s">
        <v>130</v>
      </c>
      <c r="O6" s="250" t="s">
        <v>11</v>
      </c>
      <c r="P6" s="186"/>
      <c r="Q6" s="1"/>
      <c r="R6" s="1"/>
      <c r="S6" s="1"/>
      <c r="T6" s="1"/>
      <c r="U6" s="1"/>
    </row>
    <row r="7" spans="2:21" ht="26.25" customHeight="1" thickBot="1" x14ac:dyDescent="0.3">
      <c r="B7" s="127" t="s">
        <v>128</v>
      </c>
      <c r="C7" s="128" t="s">
        <v>42</v>
      </c>
      <c r="D7" s="129" t="s">
        <v>12</v>
      </c>
      <c r="E7" s="129">
        <v>1190</v>
      </c>
      <c r="F7" s="129">
        <v>500</v>
      </c>
      <c r="G7" s="129">
        <v>500</v>
      </c>
      <c r="H7" s="129">
        <v>404</v>
      </c>
      <c r="I7" s="129">
        <f>SUM(E7:H7)</f>
        <v>2594</v>
      </c>
      <c r="J7" s="130"/>
      <c r="K7" s="131">
        <f t="shared" ref="K7:N9" si="0">E7</f>
        <v>1190</v>
      </c>
      <c r="L7" s="129">
        <f t="shared" si="0"/>
        <v>500</v>
      </c>
      <c r="M7" s="129">
        <f t="shared" si="0"/>
        <v>500</v>
      </c>
      <c r="N7" s="129">
        <f t="shared" si="0"/>
        <v>404</v>
      </c>
      <c r="O7" s="116">
        <f t="shared" ref="O7:O9" si="1">SUM(K7:N7)</f>
        <v>2594</v>
      </c>
      <c r="P7" s="112" t="s">
        <v>226</v>
      </c>
      <c r="Q7" s="1"/>
      <c r="R7" s="1"/>
      <c r="S7" s="1"/>
      <c r="T7" s="1"/>
      <c r="U7" s="1"/>
    </row>
    <row r="8" spans="2:21" ht="30" customHeight="1" x14ac:dyDescent="0.25">
      <c r="B8" s="16" t="s">
        <v>198</v>
      </c>
      <c r="C8" s="128" t="s">
        <v>30</v>
      </c>
      <c r="D8" s="23" t="s">
        <v>127</v>
      </c>
      <c r="E8" s="23">
        <v>0</v>
      </c>
      <c r="F8" s="24">
        <v>1843</v>
      </c>
      <c r="G8" s="24"/>
      <c r="H8" s="24"/>
      <c r="I8" s="24">
        <v>1843</v>
      </c>
      <c r="J8" s="88"/>
      <c r="K8" s="74">
        <f t="shared" si="0"/>
        <v>0</v>
      </c>
      <c r="L8" s="33">
        <f t="shared" si="0"/>
        <v>1843</v>
      </c>
      <c r="M8" s="33">
        <f t="shared" si="0"/>
        <v>0</v>
      </c>
      <c r="N8" s="33">
        <f t="shared" si="0"/>
        <v>0</v>
      </c>
      <c r="O8" s="110">
        <f t="shared" si="1"/>
        <v>1843</v>
      </c>
      <c r="P8" s="261" t="s">
        <v>261</v>
      </c>
      <c r="Q8" s="1" t="s">
        <v>40</v>
      </c>
      <c r="R8" s="1"/>
      <c r="S8" s="1"/>
      <c r="T8" s="1"/>
      <c r="U8" s="1"/>
    </row>
    <row r="9" spans="2:21" ht="30" customHeight="1" thickBot="1" x14ac:dyDescent="0.3">
      <c r="B9" s="75" t="s">
        <v>146</v>
      </c>
      <c r="C9" s="128" t="s">
        <v>132</v>
      </c>
      <c r="D9" s="23" t="s">
        <v>127</v>
      </c>
      <c r="E9" s="86">
        <v>1000</v>
      </c>
      <c r="F9" s="42">
        <v>0</v>
      </c>
      <c r="G9" s="42"/>
      <c r="H9" s="42"/>
      <c r="I9" s="42">
        <v>1000</v>
      </c>
      <c r="J9" s="89"/>
      <c r="K9" s="74">
        <f t="shared" si="0"/>
        <v>1000</v>
      </c>
      <c r="L9" s="33">
        <f t="shared" si="0"/>
        <v>0</v>
      </c>
      <c r="M9" s="33">
        <f t="shared" si="0"/>
        <v>0</v>
      </c>
      <c r="N9" s="33">
        <f t="shared" si="0"/>
        <v>0</v>
      </c>
      <c r="O9" s="110">
        <f t="shared" si="1"/>
        <v>1000</v>
      </c>
      <c r="P9" s="173" t="s">
        <v>243</v>
      </c>
    </row>
    <row r="10" spans="2:21" s="27" customFormat="1" ht="30" hidden="1" customHeight="1" x14ac:dyDescent="0.25">
      <c r="B10" s="46" t="s">
        <v>61</v>
      </c>
      <c r="C10" s="47" t="s">
        <v>41</v>
      </c>
      <c r="D10" s="48" t="s">
        <v>58</v>
      </c>
      <c r="E10" s="49">
        <v>870</v>
      </c>
      <c r="F10" s="49"/>
      <c r="G10" s="49"/>
      <c r="H10" s="49"/>
      <c r="I10" s="49"/>
      <c r="J10" s="50"/>
      <c r="K10" s="63"/>
      <c r="L10" s="63"/>
      <c r="M10" s="63"/>
      <c r="N10" s="63"/>
      <c r="O10" s="168">
        <f t="shared" ref="O10:O21" si="2">SUM(K10:N10)</f>
        <v>0</v>
      </c>
      <c r="P10" s="117"/>
    </row>
    <row r="11" spans="2:21" s="27" customFormat="1" ht="30" hidden="1" customHeight="1" x14ac:dyDescent="0.25">
      <c r="B11" s="51" t="s">
        <v>63</v>
      </c>
      <c r="C11" s="52" t="s">
        <v>41</v>
      </c>
      <c r="D11" s="53" t="s">
        <v>58</v>
      </c>
      <c r="E11" s="54">
        <v>4392</v>
      </c>
      <c r="F11" s="54"/>
      <c r="G11" s="54"/>
      <c r="H11" s="54"/>
      <c r="I11" s="54"/>
      <c r="J11" s="55"/>
      <c r="K11" s="64"/>
      <c r="L11" s="64"/>
      <c r="M11" s="64"/>
      <c r="N11" s="64"/>
      <c r="O11" s="169">
        <f t="shared" si="2"/>
        <v>0</v>
      </c>
      <c r="P11" s="112"/>
    </row>
    <row r="12" spans="2:21" s="27" customFormat="1" ht="30" hidden="1" customHeight="1" x14ac:dyDescent="0.25">
      <c r="B12" s="51" t="s">
        <v>64</v>
      </c>
      <c r="C12" s="52" t="s">
        <v>41</v>
      </c>
      <c r="D12" s="53" t="s">
        <v>58</v>
      </c>
      <c r="E12" s="54">
        <v>1015</v>
      </c>
      <c r="F12" s="54"/>
      <c r="G12" s="54"/>
      <c r="H12" s="54"/>
      <c r="I12" s="54"/>
      <c r="J12" s="55"/>
      <c r="K12" s="64"/>
      <c r="L12" s="64"/>
      <c r="M12" s="64"/>
      <c r="N12" s="64"/>
      <c r="O12" s="169">
        <f t="shared" si="2"/>
        <v>0</v>
      </c>
      <c r="P12" s="112"/>
    </row>
    <row r="13" spans="2:21" s="27" customFormat="1" ht="29.25" hidden="1" customHeight="1" x14ac:dyDescent="0.25">
      <c r="B13" s="51" t="s">
        <v>65</v>
      </c>
      <c r="C13" s="52" t="s">
        <v>41</v>
      </c>
      <c r="D13" s="53" t="s">
        <v>58</v>
      </c>
      <c r="E13" s="54">
        <v>1030</v>
      </c>
      <c r="F13" s="54"/>
      <c r="G13" s="54"/>
      <c r="H13" s="54"/>
      <c r="I13" s="54"/>
      <c r="J13" s="55"/>
      <c r="K13" s="64"/>
      <c r="L13" s="64"/>
      <c r="M13" s="64"/>
      <c r="N13" s="64"/>
      <c r="O13" s="169">
        <f t="shared" si="2"/>
        <v>0</v>
      </c>
      <c r="P13" s="112"/>
    </row>
    <row r="14" spans="2:21" s="27" customFormat="1" ht="29.25" hidden="1" customHeight="1" x14ac:dyDescent="0.25">
      <c r="B14" s="51" t="s">
        <v>66</v>
      </c>
      <c r="C14" s="52" t="s">
        <v>41</v>
      </c>
      <c r="D14" s="53" t="s">
        <v>58</v>
      </c>
      <c r="E14" s="54">
        <v>1030</v>
      </c>
      <c r="F14" s="54"/>
      <c r="G14" s="54"/>
      <c r="H14" s="54"/>
      <c r="I14" s="54"/>
      <c r="J14" s="55"/>
      <c r="K14" s="64"/>
      <c r="L14" s="64"/>
      <c r="M14" s="64"/>
      <c r="N14" s="64"/>
      <c r="O14" s="169">
        <f t="shared" si="2"/>
        <v>0</v>
      </c>
      <c r="P14" s="112"/>
    </row>
    <row r="15" spans="2:21" s="27" customFormat="1" ht="29.25" hidden="1" customHeight="1" x14ac:dyDescent="0.25">
      <c r="B15" s="51" t="s">
        <v>67</v>
      </c>
      <c r="C15" s="52" t="s">
        <v>41</v>
      </c>
      <c r="D15" s="53" t="s">
        <v>58</v>
      </c>
      <c r="E15" s="54">
        <v>48</v>
      </c>
      <c r="F15" s="54"/>
      <c r="G15" s="54"/>
      <c r="H15" s="54"/>
      <c r="I15" s="54"/>
      <c r="J15" s="55"/>
      <c r="K15" s="64"/>
      <c r="L15" s="64"/>
      <c r="M15" s="64"/>
      <c r="N15" s="64"/>
      <c r="O15" s="169">
        <f t="shared" si="2"/>
        <v>0</v>
      </c>
      <c r="P15" s="112"/>
    </row>
    <row r="16" spans="2:21" s="27" customFormat="1" ht="29.25" hidden="1" customHeight="1" x14ac:dyDescent="0.25">
      <c r="B16" s="51" t="s">
        <v>70</v>
      </c>
      <c r="C16" s="52" t="s">
        <v>41</v>
      </c>
      <c r="D16" s="53" t="s">
        <v>58</v>
      </c>
      <c r="E16" s="54">
        <v>1030</v>
      </c>
      <c r="F16" s="54"/>
      <c r="G16" s="54"/>
      <c r="H16" s="54"/>
      <c r="I16" s="54"/>
      <c r="J16" s="55"/>
      <c r="K16" s="64"/>
      <c r="L16" s="64"/>
      <c r="M16" s="64"/>
      <c r="N16" s="64"/>
      <c r="O16" s="169">
        <f t="shared" si="2"/>
        <v>0</v>
      </c>
      <c r="P16" s="112"/>
    </row>
    <row r="17" spans="2:16" s="27" customFormat="1" ht="29.25" hidden="1" customHeight="1" x14ac:dyDescent="0.25">
      <c r="B17" s="51" t="s">
        <v>71</v>
      </c>
      <c r="C17" s="52" t="s">
        <v>41</v>
      </c>
      <c r="D17" s="53" t="s">
        <v>58</v>
      </c>
      <c r="E17" s="54">
        <v>322</v>
      </c>
      <c r="F17" s="54"/>
      <c r="G17" s="54"/>
      <c r="H17" s="54"/>
      <c r="I17" s="54"/>
      <c r="J17" s="55"/>
      <c r="K17" s="64"/>
      <c r="L17" s="64"/>
      <c r="M17" s="64"/>
      <c r="N17" s="64"/>
      <c r="O17" s="169">
        <f t="shared" si="2"/>
        <v>0</v>
      </c>
      <c r="P17" s="112"/>
    </row>
    <row r="18" spans="2:16" s="27" customFormat="1" ht="29.25" hidden="1" customHeight="1" x14ac:dyDescent="0.25">
      <c r="B18" s="51" t="s">
        <v>74</v>
      </c>
      <c r="C18" s="52" t="s">
        <v>41</v>
      </c>
      <c r="D18" s="53" t="s">
        <v>58</v>
      </c>
      <c r="E18" s="54">
        <v>1948</v>
      </c>
      <c r="F18" s="54"/>
      <c r="G18" s="54"/>
      <c r="H18" s="54"/>
      <c r="I18" s="54"/>
      <c r="J18" s="55"/>
      <c r="K18" s="64"/>
      <c r="L18" s="64"/>
      <c r="M18" s="64"/>
      <c r="N18" s="64"/>
      <c r="O18" s="169">
        <f t="shared" si="2"/>
        <v>0</v>
      </c>
      <c r="P18" s="112"/>
    </row>
    <row r="19" spans="2:16" s="27" customFormat="1" ht="29.25" hidden="1" customHeight="1" x14ac:dyDescent="0.25">
      <c r="B19" s="51" t="s">
        <v>75</v>
      </c>
      <c r="C19" s="52" t="s">
        <v>41</v>
      </c>
      <c r="D19" s="53" t="s">
        <v>58</v>
      </c>
      <c r="E19" s="54">
        <v>2060</v>
      </c>
      <c r="F19" s="54"/>
      <c r="G19" s="54"/>
      <c r="H19" s="54"/>
      <c r="I19" s="54"/>
      <c r="J19" s="55"/>
      <c r="K19" s="64"/>
      <c r="L19" s="64"/>
      <c r="M19" s="64"/>
      <c r="N19" s="64"/>
      <c r="O19" s="169">
        <f t="shared" si="2"/>
        <v>0</v>
      </c>
      <c r="P19" s="112"/>
    </row>
    <row r="20" spans="2:16" s="27" customFormat="1" ht="30.75" hidden="1" customHeight="1" x14ac:dyDescent="0.25">
      <c r="B20" s="51" t="s">
        <v>77</v>
      </c>
      <c r="C20" s="52" t="s">
        <v>41</v>
      </c>
      <c r="D20" s="53" t="s">
        <v>58</v>
      </c>
      <c r="E20" s="54">
        <v>2060</v>
      </c>
      <c r="F20" s="54"/>
      <c r="G20" s="54"/>
      <c r="H20" s="54"/>
      <c r="I20" s="54"/>
      <c r="J20" s="55"/>
      <c r="K20" s="64"/>
      <c r="L20" s="64"/>
      <c r="M20" s="64"/>
      <c r="N20" s="64"/>
      <c r="O20" s="169">
        <f t="shared" si="2"/>
        <v>0</v>
      </c>
      <c r="P20" s="112"/>
    </row>
    <row r="21" spans="2:16" s="27" customFormat="1" ht="30" hidden="1" customHeight="1" x14ac:dyDescent="0.25">
      <c r="B21" s="51" t="s">
        <v>79</v>
      </c>
      <c r="C21" s="52" t="s">
        <v>41</v>
      </c>
      <c r="D21" s="53" t="s">
        <v>58</v>
      </c>
      <c r="E21" s="54">
        <v>2060</v>
      </c>
      <c r="F21" s="54"/>
      <c r="G21" s="54"/>
      <c r="H21" s="54"/>
      <c r="I21" s="54"/>
      <c r="J21" s="55"/>
      <c r="K21" s="64"/>
      <c r="L21" s="64"/>
      <c r="M21" s="64"/>
      <c r="N21" s="64"/>
      <c r="O21" s="169">
        <f t="shared" si="2"/>
        <v>0</v>
      </c>
      <c r="P21" s="112"/>
    </row>
    <row r="22" spans="2:16" ht="15.75" hidden="1" thickBot="1" x14ac:dyDescent="0.3">
      <c r="B22" s="58" t="s">
        <v>49</v>
      </c>
      <c r="C22" s="52" t="s">
        <v>45</v>
      </c>
      <c r="D22" s="54" t="s">
        <v>58</v>
      </c>
      <c r="E22" s="54">
        <v>109</v>
      </c>
      <c r="F22" s="54"/>
      <c r="G22" s="54"/>
      <c r="H22" s="54"/>
      <c r="I22" s="52"/>
      <c r="J22" s="55"/>
      <c r="K22" s="65"/>
      <c r="L22" s="65"/>
      <c r="M22" s="65"/>
      <c r="N22" s="65"/>
      <c r="O22" s="170">
        <f t="shared" ref="O22:O27" si="3">SUM(K22:N22)</f>
        <v>0</v>
      </c>
      <c r="P22" s="112"/>
    </row>
    <row r="23" spans="2:16" ht="15.75" hidden="1" thickBot="1" x14ac:dyDescent="0.3">
      <c r="B23" s="58" t="s">
        <v>50</v>
      </c>
      <c r="C23" s="52" t="s">
        <v>45</v>
      </c>
      <c r="D23" s="54" t="s">
        <v>58</v>
      </c>
      <c r="E23" s="54">
        <v>55</v>
      </c>
      <c r="F23" s="54"/>
      <c r="G23" s="54"/>
      <c r="H23" s="54"/>
      <c r="I23" s="52"/>
      <c r="J23" s="55"/>
      <c r="K23" s="65"/>
      <c r="L23" s="65"/>
      <c r="M23" s="65"/>
      <c r="N23" s="65"/>
      <c r="O23" s="170">
        <f t="shared" si="3"/>
        <v>0</v>
      </c>
      <c r="P23" s="112"/>
    </row>
    <row r="24" spans="2:16" ht="15.75" hidden="1" thickBot="1" x14ac:dyDescent="0.3">
      <c r="B24" s="58" t="s">
        <v>51</v>
      </c>
      <c r="C24" s="52" t="s">
        <v>45</v>
      </c>
      <c r="D24" s="54" t="s">
        <v>58</v>
      </c>
      <c r="E24" s="54">
        <v>800</v>
      </c>
      <c r="F24" s="54"/>
      <c r="G24" s="54"/>
      <c r="H24" s="54"/>
      <c r="I24" s="52"/>
      <c r="J24" s="55"/>
      <c r="K24" s="65"/>
      <c r="L24" s="65"/>
      <c r="M24" s="65"/>
      <c r="N24" s="65"/>
      <c r="O24" s="170">
        <f t="shared" si="3"/>
        <v>0</v>
      </c>
      <c r="P24" s="112"/>
    </row>
    <row r="25" spans="2:16" ht="15.75" hidden="1" thickBot="1" x14ac:dyDescent="0.3">
      <c r="B25" s="58" t="s">
        <v>52</v>
      </c>
      <c r="C25" s="52" t="s">
        <v>45</v>
      </c>
      <c r="D25" s="54" t="s">
        <v>58</v>
      </c>
      <c r="E25" s="54">
        <v>279</v>
      </c>
      <c r="F25" s="54"/>
      <c r="G25" s="54"/>
      <c r="H25" s="54"/>
      <c r="I25" s="52"/>
      <c r="J25" s="55"/>
      <c r="K25" s="65"/>
      <c r="L25" s="65"/>
      <c r="M25" s="65"/>
      <c r="N25" s="65"/>
      <c r="O25" s="170">
        <f t="shared" si="3"/>
        <v>0</v>
      </c>
      <c r="P25" s="112"/>
    </row>
    <row r="26" spans="2:16" ht="15.75" hidden="1" thickBot="1" x14ac:dyDescent="0.3">
      <c r="B26" s="58" t="s">
        <v>56</v>
      </c>
      <c r="C26" s="52" t="s">
        <v>45</v>
      </c>
      <c r="D26" s="54" t="s">
        <v>58</v>
      </c>
      <c r="E26" s="54">
        <v>43</v>
      </c>
      <c r="F26" s="54"/>
      <c r="G26" s="54"/>
      <c r="H26" s="54"/>
      <c r="I26" s="52"/>
      <c r="J26" s="55"/>
      <c r="K26" s="65"/>
      <c r="L26" s="65"/>
      <c r="M26" s="65"/>
      <c r="N26" s="65"/>
      <c r="O26" s="170">
        <f t="shared" si="3"/>
        <v>0</v>
      </c>
      <c r="P26" s="112"/>
    </row>
    <row r="27" spans="2:16" ht="15.75" hidden="1" thickBot="1" x14ac:dyDescent="0.3">
      <c r="B27" s="147" t="s">
        <v>57</v>
      </c>
      <c r="C27" s="148" t="s">
        <v>45</v>
      </c>
      <c r="D27" s="149" t="s">
        <v>60</v>
      </c>
      <c r="E27" s="149">
        <v>1</v>
      </c>
      <c r="F27" s="149"/>
      <c r="G27" s="149"/>
      <c r="H27" s="149"/>
      <c r="I27" s="148"/>
      <c r="J27" s="150"/>
      <c r="K27" s="151"/>
      <c r="L27" s="151"/>
      <c r="M27" s="151"/>
      <c r="N27" s="151"/>
      <c r="O27" s="171">
        <f t="shared" si="3"/>
        <v>0</v>
      </c>
      <c r="P27" s="113"/>
    </row>
    <row r="28" spans="2:16" ht="26.25" customHeight="1" x14ac:dyDescent="0.25">
      <c r="B28" s="180" t="s">
        <v>236</v>
      </c>
      <c r="C28" s="160" t="s">
        <v>15</v>
      </c>
      <c r="D28" s="176"/>
      <c r="E28" s="161">
        <v>0</v>
      </c>
      <c r="F28" s="161">
        <v>0</v>
      </c>
      <c r="G28" s="160"/>
      <c r="H28" s="160"/>
      <c r="I28" s="160"/>
      <c r="J28" s="162"/>
      <c r="K28" s="157"/>
      <c r="L28" s="158"/>
      <c r="M28" s="158"/>
      <c r="N28" s="158"/>
      <c r="O28" s="159">
        <f t="shared" ref="O28:O33" si="4">SUM(K28:N28)</f>
        <v>0</v>
      </c>
      <c r="P28" s="174" t="s">
        <v>231</v>
      </c>
    </row>
    <row r="29" spans="2:16" ht="26.25" customHeight="1" x14ac:dyDescent="0.25">
      <c r="B29" s="181" t="s">
        <v>236</v>
      </c>
      <c r="C29" s="32" t="s">
        <v>16</v>
      </c>
      <c r="D29" s="177"/>
      <c r="E29" s="82">
        <v>0</v>
      </c>
      <c r="F29" s="82">
        <v>0</v>
      </c>
      <c r="G29" s="32"/>
      <c r="H29" s="32"/>
      <c r="I29" s="32"/>
      <c r="J29" s="43"/>
      <c r="K29" s="115"/>
      <c r="L29" s="109"/>
      <c r="M29" s="109"/>
      <c r="N29" s="109"/>
      <c r="O29" s="44">
        <f t="shared" si="4"/>
        <v>0</v>
      </c>
      <c r="P29" s="175" t="s">
        <v>232</v>
      </c>
    </row>
    <row r="30" spans="2:16" ht="26.25" customHeight="1" x14ac:dyDescent="0.25">
      <c r="B30" s="181" t="s">
        <v>236</v>
      </c>
      <c r="C30" s="32" t="s">
        <v>46</v>
      </c>
      <c r="D30" s="177"/>
      <c r="E30" s="82">
        <v>0</v>
      </c>
      <c r="F30" s="82">
        <v>0</v>
      </c>
      <c r="G30" s="32"/>
      <c r="H30" s="32"/>
      <c r="I30" s="32"/>
      <c r="J30" s="43"/>
      <c r="K30" s="115"/>
      <c r="L30" s="109"/>
      <c r="M30" s="109"/>
      <c r="N30" s="109"/>
      <c r="O30" s="44">
        <f t="shared" si="4"/>
        <v>0</v>
      </c>
      <c r="P30" s="112" t="s">
        <v>233</v>
      </c>
    </row>
    <row r="31" spans="2:16" ht="26.25" customHeight="1" x14ac:dyDescent="0.25">
      <c r="B31" s="181" t="s">
        <v>236</v>
      </c>
      <c r="C31" s="32" t="s">
        <v>43</v>
      </c>
      <c r="D31" s="178"/>
      <c r="E31" s="82">
        <v>0</v>
      </c>
      <c r="F31" s="82">
        <v>0</v>
      </c>
      <c r="G31" s="82"/>
      <c r="H31" s="82"/>
      <c r="I31" s="32"/>
      <c r="J31" s="43"/>
      <c r="K31" s="115"/>
      <c r="L31" s="109"/>
      <c r="M31" s="109"/>
      <c r="N31" s="109"/>
      <c r="O31" s="44">
        <f t="shared" si="4"/>
        <v>0</v>
      </c>
      <c r="P31" s="112" t="s">
        <v>229</v>
      </c>
    </row>
    <row r="32" spans="2:16" ht="26.25" customHeight="1" x14ac:dyDescent="0.25">
      <c r="B32" s="181" t="s">
        <v>236</v>
      </c>
      <c r="C32" s="32" t="s">
        <v>234</v>
      </c>
      <c r="D32" s="178"/>
      <c r="E32" s="82">
        <v>0</v>
      </c>
      <c r="F32" s="82">
        <v>0</v>
      </c>
      <c r="G32" s="82"/>
      <c r="H32" s="82"/>
      <c r="I32" s="32"/>
      <c r="J32" s="43"/>
      <c r="L32" s="109"/>
      <c r="M32" s="109"/>
      <c r="N32" s="109"/>
      <c r="O32" s="44">
        <v>0</v>
      </c>
      <c r="P32" s="112" t="s">
        <v>235</v>
      </c>
    </row>
    <row r="33" spans="2:16" ht="26.25" customHeight="1" x14ac:dyDescent="0.25">
      <c r="B33" s="181" t="s">
        <v>236</v>
      </c>
      <c r="C33" s="32" t="s">
        <v>44</v>
      </c>
      <c r="D33" s="178"/>
      <c r="E33" s="82">
        <v>0</v>
      </c>
      <c r="F33" s="82">
        <v>0</v>
      </c>
      <c r="G33" s="82"/>
      <c r="H33" s="82"/>
      <c r="I33" s="32"/>
      <c r="J33" s="43"/>
      <c r="K33" s="115"/>
      <c r="L33" s="109"/>
      <c r="M33" s="109"/>
      <c r="N33" s="109"/>
      <c r="O33" s="44">
        <f t="shared" si="4"/>
        <v>0</v>
      </c>
      <c r="P33" s="112" t="s">
        <v>230</v>
      </c>
    </row>
    <row r="34" spans="2:16" ht="26.25" customHeight="1" thickBot="1" x14ac:dyDescent="0.3">
      <c r="B34" s="182" t="s">
        <v>236</v>
      </c>
      <c r="C34" s="163" t="s">
        <v>17</v>
      </c>
      <c r="D34" s="179"/>
      <c r="E34" s="164">
        <v>0</v>
      </c>
      <c r="F34" s="164">
        <v>0</v>
      </c>
      <c r="G34" s="164"/>
      <c r="H34" s="164"/>
      <c r="I34" s="164"/>
      <c r="J34" s="165"/>
      <c r="K34" s="35"/>
      <c r="L34" s="36"/>
      <c r="M34" s="36"/>
      <c r="N34" s="36"/>
      <c r="O34" s="37">
        <f>SUM(K34:N34)</f>
        <v>0</v>
      </c>
      <c r="P34" s="106" t="s">
        <v>228</v>
      </c>
    </row>
    <row r="35" spans="2:16" ht="42.75" customHeight="1" thickBot="1" x14ac:dyDescent="0.3">
      <c r="K35" s="152" t="s">
        <v>9</v>
      </c>
      <c r="L35" s="153" t="s">
        <v>10</v>
      </c>
      <c r="M35" s="153" t="s">
        <v>129</v>
      </c>
      <c r="N35" s="154" t="s">
        <v>130</v>
      </c>
      <c r="O35" s="155" t="s">
        <v>131</v>
      </c>
      <c r="P35" s="27"/>
    </row>
    <row r="36" spans="2:16" ht="15.75" thickBot="1" x14ac:dyDescent="0.3">
      <c r="B36" s="279" t="s">
        <v>148</v>
      </c>
      <c r="C36" s="280"/>
      <c r="I36" s="277" t="s">
        <v>239</v>
      </c>
      <c r="J36" s="278"/>
      <c r="K36" s="35">
        <f>SUM(K7:K34)</f>
        <v>2190</v>
      </c>
      <c r="L36" s="36">
        <f>SUM(L7:L34)</f>
        <v>2343</v>
      </c>
      <c r="M36" s="36">
        <f>SUM(M7:M34)</f>
        <v>500</v>
      </c>
      <c r="N36" s="105">
        <f>SUM(N7:N34)</f>
        <v>404</v>
      </c>
      <c r="O36" s="107">
        <f>SUM(O7:O34)</f>
        <v>5437</v>
      </c>
    </row>
    <row r="37" spans="2:16" x14ac:dyDescent="0.25">
      <c r="B37" s="66" t="s">
        <v>1</v>
      </c>
      <c r="C37" s="67" t="s">
        <v>147</v>
      </c>
    </row>
    <row r="38" spans="2:16" x14ac:dyDescent="0.25">
      <c r="B38" s="77" t="s">
        <v>133</v>
      </c>
      <c r="C38" s="78">
        <v>200</v>
      </c>
    </row>
    <row r="39" spans="2:16" x14ac:dyDescent="0.25">
      <c r="B39" s="77" t="s">
        <v>141</v>
      </c>
      <c r="C39" s="78">
        <v>200</v>
      </c>
    </row>
    <row r="40" spans="2:16" x14ac:dyDescent="0.25">
      <c r="B40" s="77" t="s">
        <v>145</v>
      </c>
      <c r="C40" s="78">
        <v>200</v>
      </c>
    </row>
    <row r="41" spans="2:16" x14ac:dyDescent="0.25">
      <c r="B41" s="77" t="s">
        <v>134</v>
      </c>
      <c r="C41" s="78">
        <v>100</v>
      </c>
    </row>
    <row r="42" spans="2:16" x14ac:dyDescent="0.25">
      <c r="B42" s="77" t="s">
        <v>136</v>
      </c>
      <c r="C42" s="78">
        <v>100</v>
      </c>
    </row>
    <row r="43" spans="2:16" x14ac:dyDescent="0.25">
      <c r="B43" s="77" t="s">
        <v>139</v>
      </c>
      <c r="C43" s="78">
        <v>100</v>
      </c>
    </row>
    <row r="44" spans="2:16" x14ac:dyDescent="0.25">
      <c r="B44" s="77" t="s">
        <v>140</v>
      </c>
      <c r="C44" s="78">
        <v>100</v>
      </c>
    </row>
    <row r="45" spans="2:16" x14ac:dyDescent="0.25">
      <c r="B45" s="77" t="s">
        <v>142</v>
      </c>
      <c r="C45" s="78">
        <v>100</v>
      </c>
    </row>
    <row r="46" spans="2:16" x14ac:dyDescent="0.25">
      <c r="B46" s="77" t="s">
        <v>5</v>
      </c>
      <c r="C46" s="134" t="s">
        <v>149</v>
      </c>
      <c r="D46" t="s">
        <v>150</v>
      </c>
    </row>
    <row r="47" spans="2:16" x14ac:dyDescent="0.25">
      <c r="B47" s="73" t="s">
        <v>137</v>
      </c>
      <c r="C47" s="72">
        <v>50</v>
      </c>
    </row>
    <row r="48" spans="2:16" x14ac:dyDescent="0.25">
      <c r="B48" s="73" t="s">
        <v>138</v>
      </c>
      <c r="C48" s="72">
        <v>10</v>
      </c>
    </row>
    <row r="49" spans="2:3" x14ac:dyDescent="0.25">
      <c r="B49" s="69" t="s">
        <v>6</v>
      </c>
      <c r="C49" s="68">
        <v>10</v>
      </c>
    </row>
    <row r="50" spans="2:3" x14ac:dyDescent="0.25">
      <c r="B50" s="69" t="s">
        <v>135</v>
      </c>
      <c r="C50" s="68">
        <v>0</v>
      </c>
    </row>
    <row r="51" spans="2:3" x14ac:dyDescent="0.25">
      <c r="B51" s="69" t="s">
        <v>143</v>
      </c>
      <c r="C51" s="68">
        <v>0</v>
      </c>
    </row>
    <row r="52" spans="2:3" ht="15.75" thickBot="1" x14ac:dyDescent="0.3">
      <c r="B52" s="70" t="s">
        <v>144</v>
      </c>
      <c r="C52" s="71">
        <v>0</v>
      </c>
    </row>
  </sheetData>
  <mergeCells count="3">
    <mergeCell ref="I36:J36"/>
    <mergeCell ref="B36:C36"/>
    <mergeCell ref="K5:O5"/>
  </mergeCells>
  <hyperlinks>
    <hyperlink ref="P9" r:id="rId1" display="dycd@mm.missions-acf.org_x000a_"/>
    <hyperlink ref="P8" r:id="rId2"/>
  </hyperlinks>
  <pageMargins left="0.25" right="0.25" top="0.75" bottom="0.75" header="0.3" footer="0.3"/>
  <pageSetup scale="72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02"/>
  <sheetViews>
    <sheetView zoomScale="90" zoomScaleNormal="90" zoomScaleSheetLayoutView="70" workbookViewId="0">
      <pane ySplit="6" topLeftCell="A7" activePane="bottomLeft" state="frozen"/>
      <selection pane="bottomLeft" activeCell="M15" sqref="M15"/>
    </sheetView>
  </sheetViews>
  <sheetFormatPr defaultRowHeight="15" x14ac:dyDescent="0.25"/>
  <cols>
    <col min="1" max="1" width="2.140625" customWidth="1"/>
    <col min="2" max="2" width="26.28515625" customWidth="1"/>
    <col min="3" max="3" width="31.5703125" customWidth="1"/>
    <col min="4" max="4" width="7.7109375" customWidth="1"/>
    <col min="5" max="5" width="9" customWidth="1"/>
    <col min="6" max="6" width="14.85546875" customWidth="1"/>
    <col min="7" max="7" width="13" customWidth="1"/>
    <col min="8" max="8" width="24.28515625" customWidth="1"/>
    <col min="9" max="9" width="17.5703125" customWidth="1"/>
    <col min="10" max="10" width="12.140625" customWidth="1"/>
    <col min="13" max="13" width="37.140625" customWidth="1"/>
  </cols>
  <sheetData>
    <row r="1" spans="2:11" x14ac:dyDescent="0.25">
      <c r="B1" s="205"/>
      <c r="C1" s="206" t="s">
        <v>22</v>
      </c>
      <c r="D1" s="207"/>
      <c r="E1" s="208"/>
      <c r="F1" s="208"/>
      <c r="G1" s="209"/>
      <c r="H1" s="209"/>
      <c r="I1" s="212"/>
      <c r="J1" s="227"/>
      <c r="K1" s="1"/>
    </row>
    <row r="2" spans="2:11" x14ac:dyDescent="0.25">
      <c r="B2" s="215"/>
      <c r="C2" s="197" t="s">
        <v>23</v>
      </c>
      <c r="D2" s="196"/>
      <c r="E2" s="198"/>
      <c r="F2" s="198"/>
      <c r="G2" s="199"/>
      <c r="H2" s="199"/>
      <c r="I2" s="202"/>
      <c r="J2" s="228"/>
      <c r="K2" s="1"/>
    </row>
    <row r="3" spans="2:11" x14ac:dyDescent="0.25">
      <c r="B3" s="215"/>
      <c r="C3" s="204" t="s">
        <v>24</v>
      </c>
      <c r="D3" s="196"/>
      <c r="E3" s="198"/>
      <c r="F3" s="198"/>
      <c r="G3" s="199"/>
      <c r="H3" s="199"/>
      <c r="I3" s="202"/>
      <c r="J3" s="228"/>
      <c r="K3" s="1"/>
    </row>
    <row r="4" spans="2:11" ht="15.75" thickBot="1" x14ac:dyDescent="0.3">
      <c r="B4" s="217"/>
      <c r="C4" s="218"/>
      <c r="D4" s="219"/>
      <c r="E4" s="220"/>
      <c r="F4" s="220"/>
      <c r="G4" s="221"/>
      <c r="H4" s="221"/>
      <c r="I4" s="224"/>
      <c r="J4" s="229"/>
      <c r="K4" s="1"/>
    </row>
    <row r="5" spans="2:11" ht="18" thickBot="1" x14ac:dyDescent="0.35">
      <c r="B5" s="120" t="s">
        <v>47</v>
      </c>
      <c r="C5" s="121"/>
      <c r="D5" s="137"/>
      <c r="E5" s="138"/>
      <c r="F5" s="138"/>
      <c r="G5" s="139"/>
      <c r="H5" s="139"/>
      <c r="I5" s="135" t="s">
        <v>25</v>
      </c>
      <c r="J5" s="91"/>
      <c r="K5" s="28"/>
    </row>
    <row r="6" spans="2:11" ht="15.75" thickBot="1" x14ac:dyDescent="0.3">
      <c r="B6" s="7" t="s">
        <v>1</v>
      </c>
      <c r="C6" s="132" t="s">
        <v>0</v>
      </c>
      <c r="D6" s="7" t="s">
        <v>157</v>
      </c>
      <c r="E6" s="9" t="s">
        <v>156</v>
      </c>
      <c r="F6" s="9" t="s">
        <v>166</v>
      </c>
      <c r="G6" s="9" t="s">
        <v>155</v>
      </c>
      <c r="H6" s="9" t="s">
        <v>199</v>
      </c>
      <c r="I6" s="11" t="s">
        <v>197</v>
      </c>
      <c r="J6" s="10"/>
      <c r="K6" s="29"/>
    </row>
    <row r="7" spans="2:11" x14ac:dyDescent="0.25">
      <c r="B7" s="145" t="s">
        <v>4</v>
      </c>
      <c r="C7" s="128" t="s">
        <v>159</v>
      </c>
      <c r="D7" s="129">
        <v>30</v>
      </c>
      <c r="E7" s="129">
        <v>2000</v>
      </c>
      <c r="F7" s="129">
        <f>SUM(D7:E7)/2</f>
        <v>1015</v>
      </c>
      <c r="G7" s="129" t="s">
        <v>158</v>
      </c>
      <c r="H7" s="129" t="s">
        <v>172</v>
      </c>
      <c r="I7" s="129">
        <f>F7</f>
        <v>1015</v>
      </c>
      <c r="J7" s="284"/>
    </row>
    <row r="8" spans="2:11" ht="15" customHeight="1" x14ac:dyDescent="0.25">
      <c r="B8" s="122" t="s">
        <v>153</v>
      </c>
      <c r="C8" s="32" t="s">
        <v>159</v>
      </c>
      <c r="D8" s="33">
        <v>1800</v>
      </c>
      <c r="E8" s="33">
        <v>4800</v>
      </c>
      <c r="F8" s="33">
        <f>SUM(D8:E8)</f>
        <v>6600</v>
      </c>
      <c r="G8" s="33" t="s">
        <v>158</v>
      </c>
      <c r="H8" s="33" t="s">
        <v>172</v>
      </c>
      <c r="I8" s="33">
        <f t="shared" ref="I8:I9" si="0">F8</f>
        <v>6600</v>
      </c>
      <c r="J8" s="285"/>
    </row>
    <row r="9" spans="2:11" ht="15" customHeight="1" x14ac:dyDescent="0.25">
      <c r="B9" s="122" t="s">
        <v>141</v>
      </c>
      <c r="C9" s="32" t="s">
        <v>159</v>
      </c>
      <c r="D9" s="33">
        <v>620</v>
      </c>
      <c r="E9" s="33">
        <v>600</v>
      </c>
      <c r="F9" s="33">
        <f>SUM(D9:E9)</f>
        <v>1220</v>
      </c>
      <c r="G9" s="33" t="s">
        <v>158</v>
      </c>
      <c r="H9" s="33" t="s">
        <v>172</v>
      </c>
      <c r="I9" s="33">
        <f t="shared" si="0"/>
        <v>1220</v>
      </c>
      <c r="J9" s="286"/>
    </row>
    <row r="10" spans="2:11" x14ac:dyDescent="0.25">
      <c r="B10" s="122"/>
      <c r="C10" s="32"/>
      <c r="D10" s="33"/>
      <c r="E10" s="33"/>
      <c r="F10" s="33"/>
      <c r="G10" s="33"/>
      <c r="H10" s="33"/>
      <c r="I10" s="33"/>
      <c r="J10" s="123"/>
    </row>
    <row r="11" spans="2:11" x14ac:dyDescent="0.25">
      <c r="B11" s="122" t="s">
        <v>165</v>
      </c>
      <c r="C11" s="32" t="s">
        <v>160</v>
      </c>
      <c r="D11" s="33">
        <v>82000</v>
      </c>
      <c r="E11" s="33"/>
      <c r="F11" s="33">
        <f>D11/2</f>
        <v>41000</v>
      </c>
      <c r="G11" s="33" t="s">
        <v>164</v>
      </c>
      <c r="H11" s="33" t="s">
        <v>163</v>
      </c>
      <c r="I11" s="92">
        <v>20000</v>
      </c>
      <c r="J11" s="287"/>
    </row>
    <row r="12" spans="2:11" x14ac:dyDescent="0.25">
      <c r="B12" s="122" t="s">
        <v>5</v>
      </c>
      <c r="C12" s="32" t="s">
        <v>160</v>
      </c>
      <c r="D12" s="33">
        <v>110000</v>
      </c>
      <c r="E12" s="33"/>
      <c r="F12" s="33">
        <f>D12/2</f>
        <v>55000</v>
      </c>
      <c r="G12" s="33" t="s">
        <v>164</v>
      </c>
      <c r="H12" s="33" t="s">
        <v>163</v>
      </c>
      <c r="I12" s="92">
        <v>20000</v>
      </c>
      <c r="J12" s="285"/>
    </row>
    <row r="13" spans="2:11" x14ac:dyDescent="0.25">
      <c r="B13" s="122" t="s">
        <v>134</v>
      </c>
      <c r="C13" s="32" t="s">
        <v>160</v>
      </c>
      <c r="D13" s="33">
        <v>17000</v>
      </c>
      <c r="E13" s="33"/>
      <c r="F13" s="33">
        <f>D13*2</f>
        <v>34000</v>
      </c>
      <c r="G13" s="33" t="s">
        <v>164</v>
      </c>
      <c r="H13" s="33" t="s">
        <v>163</v>
      </c>
      <c r="I13" s="92">
        <v>20000</v>
      </c>
      <c r="J13" s="285"/>
    </row>
    <row r="14" spans="2:11" x14ac:dyDescent="0.25">
      <c r="B14" s="122" t="s">
        <v>6</v>
      </c>
      <c r="C14" s="32" t="s">
        <v>160</v>
      </c>
      <c r="D14" s="33">
        <v>40000</v>
      </c>
      <c r="E14" s="33"/>
      <c r="F14" s="33">
        <f>D14/2</f>
        <v>20000</v>
      </c>
      <c r="G14" s="33" t="s">
        <v>164</v>
      </c>
      <c r="H14" s="33" t="s">
        <v>163</v>
      </c>
      <c r="I14" s="92">
        <v>20000</v>
      </c>
      <c r="J14" s="285"/>
    </row>
    <row r="15" spans="2:11" x14ac:dyDescent="0.25">
      <c r="B15" s="122" t="s">
        <v>151</v>
      </c>
      <c r="C15" s="32" t="s">
        <v>160</v>
      </c>
      <c r="D15" s="33">
        <v>62000</v>
      </c>
      <c r="E15" s="33"/>
      <c r="F15" s="33">
        <f>D15/2</f>
        <v>31000</v>
      </c>
      <c r="G15" s="33" t="s">
        <v>164</v>
      </c>
      <c r="H15" s="33" t="s">
        <v>163</v>
      </c>
      <c r="I15" s="92">
        <v>20000</v>
      </c>
      <c r="J15" s="285"/>
    </row>
    <row r="16" spans="2:11" x14ac:dyDescent="0.25">
      <c r="B16" s="122" t="s">
        <v>161</v>
      </c>
      <c r="C16" s="32" t="s">
        <v>160</v>
      </c>
      <c r="D16" s="33">
        <v>200000</v>
      </c>
      <c r="E16" s="33"/>
      <c r="F16" s="33">
        <f>D16/5</f>
        <v>40000</v>
      </c>
      <c r="G16" s="33" t="s">
        <v>164</v>
      </c>
      <c r="H16" s="33" t="s">
        <v>163</v>
      </c>
      <c r="I16" s="92">
        <v>20000</v>
      </c>
      <c r="J16" s="285"/>
    </row>
    <row r="17" spans="2:12" ht="18.75" customHeight="1" x14ac:dyDescent="0.25">
      <c r="B17" s="122" t="s">
        <v>137</v>
      </c>
      <c r="C17" s="32" t="s">
        <v>160</v>
      </c>
      <c r="D17" s="23">
        <v>100000</v>
      </c>
      <c r="E17" s="23"/>
      <c r="F17" s="23">
        <f>D17/5</f>
        <v>20000</v>
      </c>
      <c r="G17" s="33" t="s">
        <v>164</v>
      </c>
      <c r="H17" s="33" t="s">
        <v>163</v>
      </c>
      <c r="I17" s="92">
        <v>20000</v>
      </c>
      <c r="J17" s="285"/>
      <c r="K17" s="27"/>
      <c r="L17" t="s">
        <v>40</v>
      </c>
    </row>
    <row r="18" spans="2:12" ht="18.75" customHeight="1" x14ac:dyDescent="0.25">
      <c r="B18" s="122" t="s">
        <v>138</v>
      </c>
      <c r="C18" s="32" t="s">
        <v>160</v>
      </c>
      <c r="D18" s="23">
        <v>100000</v>
      </c>
      <c r="E18" s="86"/>
      <c r="F18" s="86">
        <f>D18/5</f>
        <v>20000</v>
      </c>
      <c r="G18" s="33" t="s">
        <v>164</v>
      </c>
      <c r="H18" s="33" t="s">
        <v>163</v>
      </c>
      <c r="I18" s="92">
        <v>20000</v>
      </c>
      <c r="J18" s="285"/>
      <c r="K18" s="27"/>
    </row>
    <row r="19" spans="2:12" ht="18.75" customHeight="1" x14ac:dyDescent="0.25">
      <c r="B19" s="122" t="s">
        <v>152</v>
      </c>
      <c r="C19" s="32" t="s">
        <v>160</v>
      </c>
      <c r="D19" s="23">
        <v>22000</v>
      </c>
      <c r="E19" s="86"/>
      <c r="F19" s="76">
        <f>D19/2</f>
        <v>11000</v>
      </c>
      <c r="G19" s="33" t="s">
        <v>164</v>
      </c>
      <c r="H19" s="33" t="s">
        <v>163</v>
      </c>
      <c r="I19" s="92">
        <v>20000</v>
      </c>
      <c r="J19" s="285"/>
      <c r="K19" s="27"/>
    </row>
    <row r="20" spans="2:12" ht="18.75" customHeight="1" x14ac:dyDescent="0.25">
      <c r="B20" s="122" t="s">
        <v>167</v>
      </c>
      <c r="C20" s="32" t="s">
        <v>160</v>
      </c>
      <c r="D20" s="81">
        <v>100000</v>
      </c>
      <c r="E20" s="81"/>
      <c r="F20" s="81">
        <v>100000</v>
      </c>
      <c r="G20" s="33" t="s">
        <v>164</v>
      </c>
      <c r="H20" s="33" t="s">
        <v>163</v>
      </c>
      <c r="I20" s="92">
        <v>20000</v>
      </c>
      <c r="J20" s="285"/>
      <c r="K20" s="28"/>
    </row>
    <row r="21" spans="2:12" ht="18.75" customHeight="1" x14ac:dyDescent="0.25">
      <c r="B21" s="122" t="s">
        <v>153</v>
      </c>
      <c r="C21" s="32" t="s">
        <v>160</v>
      </c>
      <c r="D21" s="81">
        <v>42000</v>
      </c>
      <c r="E21" s="81"/>
      <c r="F21" s="81">
        <f>D21</f>
        <v>42000</v>
      </c>
      <c r="G21" s="33" t="s">
        <v>164</v>
      </c>
      <c r="H21" s="33" t="s">
        <v>163</v>
      </c>
      <c r="I21" s="92">
        <v>20000</v>
      </c>
      <c r="J21" s="285"/>
      <c r="K21" s="28"/>
    </row>
    <row r="22" spans="2:12" ht="18.75" customHeight="1" x14ac:dyDescent="0.25">
      <c r="B22" s="122" t="s">
        <v>141</v>
      </c>
      <c r="C22" s="32" t="s">
        <v>160</v>
      </c>
      <c r="D22" s="81">
        <v>7000</v>
      </c>
      <c r="E22" s="81"/>
      <c r="F22" s="81">
        <f>D22</f>
        <v>7000</v>
      </c>
      <c r="G22" s="33" t="s">
        <v>164</v>
      </c>
      <c r="H22" s="33" t="s">
        <v>163</v>
      </c>
      <c r="I22" s="92">
        <v>20000</v>
      </c>
      <c r="J22" s="285"/>
      <c r="K22" s="27"/>
    </row>
    <row r="23" spans="2:12" s="27" customFormat="1" ht="18.75" customHeight="1" x14ac:dyDescent="0.25">
      <c r="B23" s="122" t="s">
        <v>154</v>
      </c>
      <c r="C23" s="32" t="s">
        <v>160</v>
      </c>
      <c r="D23" s="81">
        <v>15000</v>
      </c>
      <c r="E23" s="81"/>
      <c r="F23" s="81">
        <f>D23</f>
        <v>15000</v>
      </c>
      <c r="G23" s="33" t="s">
        <v>164</v>
      </c>
      <c r="H23" s="33" t="s">
        <v>163</v>
      </c>
      <c r="I23" s="92">
        <v>20000</v>
      </c>
      <c r="J23" s="286"/>
    </row>
    <row r="24" spans="2:12" s="27" customFormat="1" ht="18.75" customHeight="1" x14ac:dyDescent="0.25">
      <c r="B24" s="124"/>
      <c r="C24" s="93"/>
      <c r="D24" s="94"/>
      <c r="E24" s="94"/>
      <c r="F24" s="94"/>
      <c r="G24" s="95"/>
      <c r="H24" s="33"/>
      <c r="I24" s="96"/>
      <c r="J24" s="125"/>
    </row>
    <row r="25" spans="2:12" s="27" customFormat="1" ht="18.75" customHeight="1" x14ac:dyDescent="0.25">
      <c r="B25" s="124" t="s">
        <v>6</v>
      </c>
      <c r="C25" s="93" t="s">
        <v>168</v>
      </c>
      <c r="D25" s="97">
        <v>6500</v>
      </c>
      <c r="E25" s="94"/>
      <c r="F25" s="94">
        <f>D25/2</f>
        <v>3250</v>
      </c>
      <c r="G25" s="95" t="s">
        <v>170</v>
      </c>
      <c r="H25" s="33" t="s">
        <v>171</v>
      </c>
      <c r="I25" s="33">
        <f>F25</f>
        <v>3250</v>
      </c>
      <c r="J25" s="288"/>
    </row>
    <row r="26" spans="2:12" s="27" customFormat="1" ht="18.75" customHeight="1" x14ac:dyDescent="0.25">
      <c r="B26" s="124" t="s">
        <v>169</v>
      </c>
      <c r="C26" s="93" t="s">
        <v>168</v>
      </c>
      <c r="D26" s="94">
        <v>1850</v>
      </c>
      <c r="E26" s="94"/>
      <c r="F26" s="94">
        <f>D26</f>
        <v>1850</v>
      </c>
      <c r="G26" s="95" t="s">
        <v>170</v>
      </c>
      <c r="H26" s="33" t="s">
        <v>171</v>
      </c>
      <c r="I26" s="33">
        <f>F26</f>
        <v>1850</v>
      </c>
      <c r="J26" s="289"/>
    </row>
    <row r="27" spans="2:12" s="27" customFormat="1" ht="18.75" customHeight="1" x14ac:dyDescent="0.25">
      <c r="B27" s="124"/>
      <c r="C27" s="93"/>
      <c r="D27" s="94"/>
      <c r="E27" s="94"/>
      <c r="F27" s="94"/>
      <c r="G27" s="95"/>
      <c r="H27" s="33"/>
      <c r="I27" s="96"/>
      <c r="J27" s="236"/>
    </row>
    <row r="28" spans="2:12" s="27" customFormat="1" ht="18.75" customHeight="1" x14ac:dyDescent="0.25">
      <c r="B28" s="124" t="s">
        <v>213</v>
      </c>
      <c r="C28" s="93" t="s">
        <v>215</v>
      </c>
      <c r="D28" s="94">
        <v>1555</v>
      </c>
      <c r="E28" s="94">
        <v>1000</v>
      </c>
      <c r="F28" s="94">
        <f>D28+E28</f>
        <v>2555</v>
      </c>
      <c r="G28" s="95" t="s">
        <v>216</v>
      </c>
      <c r="H28" s="33" t="s">
        <v>217</v>
      </c>
      <c r="I28" s="33">
        <f>F28</f>
        <v>2555</v>
      </c>
      <c r="J28" s="290"/>
    </row>
    <row r="29" spans="2:12" s="27" customFormat="1" ht="18.75" customHeight="1" x14ac:dyDescent="0.25">
      <c r="B29" s="124" t="s">
        <v>214</v>
      </c>
      <c r="C29" s="93" t="s">
        <v>215</v>
      </c>
      <c r="D29" s="94">
        <v>865</v>
      </c>
      <c r="E29" s="94">
        <v>1000</v>
      </c>
      <c r="F29" s="94">
        <f>D29+E29</f>
        <v>1865</v>
      </c>
      <c r="G29" s="95" t="s">
        <v>216</v>
      </c>
      <c r="H29" s="33" t="s">
        <v>217</v>
      </c>
      <c r="I29" s="33">
        <f>F29</f>
        <v>1865</v>
      </c>
      <c r="J29" s="290"/>
    </row>
    <row r="30" spans="2:12" s="27" customFormat="1" ht="18.75" customHeight="1" x14ac:dyDescent="0.25">
      <c r="B30" s="124"/>
      <c r="C30" s="93"/>
      <c r="D30" s="94"/>
      <c r="E30" s="94"/>
      <c r="F30" s="94"/>
      <c r="G30" s="95"/>
      <c r="H30" s="95"/>
      <c r="I30" s="95"/>
      <c r="J30" s="237"/>
    </row>
    <row r="31" spans="2:12" s="27" customFormat="1" ht="18.75" customHeight="1" x14ac:dyDescent="0.25">
      <c r="B31" s="124" t="s">
        <v>255</v>
      </c>
      <c r="C31" s="93" t="s">
        <v>256</v>
      </c>
      <c r="D31" s="94">
        <v>2000</v>
      </c>
      <c r="E31" s="94"/>
      <c r="F31" s="94"/>
      <c r="G31" s="95" t="s">
        <v>164</v>
      </c>
      <c r="H31" s="33" t="s">
        <v>257</v>
      </c>
      <c r="I31" s="95">
        <v>2000</v>
      </c>
      <c r="J31" s="292"/>
    </row>
    <row r="32" spans="2:12" s="27" customFormat="1" ht="18.75" customHeight="1" x14ac:dyDescent="0.25">
      <c r="B32" s="124" t="s">
        <v>254</v>
      </c>
      <c r="C32" s="93" t="s">
        <v>256</v>
      </c>
      <c r="D32" s="94">
        <v>2000</v>
      </c>
      <c r="E32" s="94"/>
      <c r="F32" s="94"/>
      <c r="G32" s="95" t="s">
        <v>164</v>
      </c>
      <c r="H32" s="33" t="s">
        <v>257</v>
      </c>
      <c r="I32" s="95">
        <v>2000</v>
      </c>
      <c r="J32" s="293"/>
    </row>
    <row r="33" spans="2:10" s="27" customFormat="1" ht="18.75" customHeight="1" x14ac:dyDescent="0.25">
      <c r="B33" s="124"/>
      <c r="C33" s="93"/>
      <c r="D33" s="94"/>
      <c r="E33" s="94"/>
      <c r="F33" s="94"/>
      <c r="G33" s="95"/>
      <c r="H33" s="95"/>
      <c r="I33" s="96"/>
      <c r="J33" s="236"/>
    </row>
    <row r="34" spans="2:10" s="27" customFormat="1" ht="30" customHeight="1" thickBot="1" x14ac:dyDescent="0.3">
      <c r="B34" s="83" t="s">
        <v>253</v>
      </c>
      <c r="C34" s="251" t="s">
        <v>249</v>
      </c>
      <c r="D34" s="84">
        <v>1000</v>
      </c>
      <c r="E34" s="84">
        <v>1000</v>
      </c>
      <c r="F34" s="84">
        <f t="shared" ref="F34" si="1">D34+E34</f>
        <v>2000</v>
      </c>
      <c r="G34" s="85" t="s">
        <v>164</v>
      </c>
      <c r="H34" s="291" t="s">
        <v>252</v>
      </c>
      <c r="I34" s="85">
        <v>2000</v>
      </c>
      <c r="J34" s="126"/>
    </row>
    <row r="35" spans="2:10" s="27" customFormat="1" ht="30" hidden="1" customHeight="1" x14ac:dyDescent="0.3">
      <c r="B35" s="46" t="s">
        <v>61</v>
      </c>
      <c r="C35" s="47" t="s">
        <v>41</v>
      </c>
      <c r="D35" s="48" t="s">
        <v>58</v>
      </c>
      <c r="E35" s="49">
        <v>870</v>
      </c>
      <c r="F35" s="49"/>
      <c r="G35" s="49"/>
      <c r="H35" s="291"/>
      <c r="I35" s="49"/>
      <c r="J35" s="50"/>
    </row>
    <row r="36" spans="2:10" s="27" customFormat="1" ht="30" hidden="1" customHeight="1" x14ac:dyDescent="0.3">
      <c r="B36" s="51" t="s">
        <v>62</v>
      </c>
      <c r="C36" s="52" t="s">
        <v>41</v>
      </c>
      <c r="D36" s="53" t="s">
        <v>58</v>
      </c>
      <c r="E36" s="54">
        <v>1030</v>
      </c>
      <c r="F36" s="54"/>
      <c r="G36" s="54"/>
      <c r="H36" s="291"/>
      <c r="I36" s="54"/>
      <c r="J36" s="55"/>
    </row>
    <row r="37" spans="2:10" s="27" customFormat="1" ht="30" hidden="1" customHeight="1" x14ac:dyDescent="0.25">
      <c r="B37" s="51" t="s">
        <v>63</v>
      </c>
      <c r="C37" s="52" t="s">
        <v>41</v>
      </c>
      <c r="D37" s="53" t="s">
        <v>58</v>
      </c>
      <c r="E37" s="54">
        <v>4392</v>
      </c>
      <c r="F37" s="54"/>
      <c r="G37" s="54"/>
      <c r="H37" s="54"/>
      <c r="I37" s="54"/>
      <c r="J37" s="55"/>
    </row>
    <row r="38" spans="2:10" s="27" customFormat="1" ht="30" hidden="1" customHeight="1" x14ac:dyDescent="0.25">
      <c r="B38" s="51" t="s">
        <v>64</v>
      </c>
      <c r="C38" s="52" t="s">
        <v>41</v>
      </c>
      <c r="D38" s="53" t="s">
        <v>58</v>
      </c>
      <c r="E38" s="54">
        <v>1015</v>
      </c>
      <c r="F38" s="54"/>
      <c r="G38" s="54"/>
      <c r="H38" s="54"/>
      <c r="I38" s="54"/>
      <c r="J38" s="55"/>
    </row>
    <row r="39" spans="2:10" s="27" customFormat="1" ht="29.25" hidden="1" customHeight="1" x14ac:dyDescent="0.25">
      <c r="B39" s="51" t="s">
        <v>65</v>
      </c>
      <c r="C39" s="52" t="s">
        <v>41</v>
      </c>
      <c r="D39" s="53" t="s">
        <v>58</v>
      </c>
      <c r="E39" s="54">
        <v>1030</v>
      </c>
      <c r="F39" s="54"/>
      <c r="G39" s="54"/>
      <c r="H39" s="54"/>
      <c r="I39" s="54"/>
      <c r="J39" s="55"/>
    </row>
    <row r="40" spans="2:10" s="27" customFormat="1" ht="29.25" hidden="1" customHeight="1" x14ac:dyDescent="0.25">
      <c r="B40" s="51" t="s">
        <v>66</v>
      </c>
      <c r="C40" s="52" t="s">
        <v>41</v>
      </c>
      <c r="D40" s="53" t="s">
        <v>58</v>
      </c>
      <c r="E40" s="54">
        <v>1030</v>
      </c>
      <c r="F40" s="54"/>
      <c r="G40" s="54"/>
      <c r="H40" s="54"/>
      <c r="I40" s="54"/>
      <c r="J40" s="55"/>
    </row>
    <row r="41" spans="2:10" s="27" customFormat="1" ht="29.25" hidden="1" customHeight="1" x14ac:dyDescent="0.25">
      <c r="B41" s="51" t="s">
        <v>67</v>
      </c>
      <c r="C41" s="52" t="s">
        <v>41</v>
      </c>
      <c r="D41" s="53" t="s">
        <v>58</v>
      </c>
      <c r="E41" s="54">
        <v>48</v>
      </c>
      <c r="F41" s="54"/>
      <c r="G41" s="54"/>
      <c r="H41" s="54"/>
      <c r="I41" s="54"/>
      <c r="J41" s="55"/>
    </row>
    <row r="42" spans="2:10" s="27" customFormat="1" ht="29.25" hidden="1" customHeight="1" x14ac:dyDescent="0.25">
      <c r="B42" s="51" t="s">
        <v>68</v>
      </c>
      <c r="C42" s="52" t="s">
        <v>41</v>
      </c>
      <c r="D42" s="53" t="s">
        <v>69</v>
      </c>
      <c r="E42" s="54">
        <v>1030</v>
      </c>
      <c r="F42" s="54"/>
      <c r="G42" s="54"/>
      <c r="H42" s="54"/>
      <c r="I42" s="54"/>
      <c r="J42" s="55"/>
    </row>
    <row r="43" spans="2:10" s="27" customFormat="1" ht="29.25" hidden="1" customHeight="1" x14ac:dyDescent="0.25">
      <c r="B43" s="51" t="s">
        <v>70</v>
      </c>
      <c r="C43" s="52" t="s">
        <v>41</v>
      </c>
      <c r="D43" s="53" t="s">
        <v>58</v>
      </c>
      <c r="E43" s="54">
        <v>1030</v>
      </c>
      <c r="F43" s="54"/>
      <c r="G43" s="54"/>
      <c r="H43" s="54"/>
      <c r="I43" s="54"/>
      <c r="J43" s="55"/>
    </row>
    <row r="44" spans="2:10" s="27" customFormat="1" ht="29.25" hidden="1" customHeight="1" x14ac:dyDescent="0.25">
      <c r="B44" s="51" t="s">
        <v>71</v>
      </c>
      <c r="C44" s="52" t="s">
        <v>41</v>
      </c>
      <c r="D44" s="53" t="s">
        <v>58</v>
      </c>
      <c r="E44" s="54">
        <v>322</v>
      </c>
      <c r="F44" s="54"/>
      <c r="G44" s="54"/>
      <c r="H44" s="54"/>
      <c r="I44" s="54"/>
      <c r="J44" s="55"/>
    </row>
    <row r="45" spans="2:10" s="27" customFormat="1" ht="29.25" hidden="1" customHeight="1" x14ac:dyDescent="0.25">
      <c r="B45" s="51" t="s">
        <v>72</v>
      </c>
      <c r="C45" s="52" t="s">
        <v>41</v>
      </c>
      <c r="D45" s="53" t="s">
        <v>69</v>
      </c>
      <c r="E45" s="54">
        <v>1030</v>
      </c>
      <c r="F45" s="54"/>
      <c r="G45" s="54"/>
      <c r="H45" s="54"/>
      <c r="I45" s="54"/>
      <c r="J45" s="55"/>
    </row>
    <row r="46" spans="2:10" s="27" customFormat="1" ht="29.25" hidden="1" customHeight="1" x14ac:dyDescent="0.25">
      <c r="B46" s="51" t="s">
        <v>73</v>
      </c>
      <c r="C46" s="52" t="s">
        <v>41</v>
      </c>
      <c r="D46" s="53" t="s">
        <v>58</v>
      </c>
      <c r="E46" s="54">
        <v>1030</v>
      </c>
      <c r="F46" s="54"/>
      <c r="G46" s="54"/>
      <c r="H46" s="54"/>
      <c r="I46" s="54"/>
      <c r="J46" s="55"/>
    </row>
    <row r="47" spans="2:10" s="27" customFormat="1" ht="29.25" hidden="1" customHeight="1" x14ac:dyDescent="0.25">
      <c r="B47" s="51" t="s">
        <v>74</v>
      </c>
      <c r="C47" s="52" t="s">
        <v>41</v>
      </c>
      <c r="D47" s="53" t="s">
        <v>58</v>
      </c>
      <c r="E47" s="54">
        <v>1948</v>
      </c>
      <c r="F47" s="54"/>
      <c r="G47" s="54"/>
      <c r="H47" s="54"/>
      <c r="I47" s="54"/>
      <c r="J47" s="55"/>
    </row>
    <row r="48" spans="2:10" s="27" customFormat="1" ht="29.25" hidden="1" customHeight="1" x14ac:dyDescent="0.25">
      <c r="B48" s="51" t="s">
        <v>75</v>
      </c>
      <c r="C48" s="52" t="s">
        <v>41</v>
      </c>
      <c r="D48" s="53" t="s">
        <v>58</v>
      </c>
      <c r="E48" s="54">
        <v>2060</v>
      </c>
      <c r="F48" s="54"/>
      <c r="G48" s="54"/>
      <c r="H48" s="54"/>
      <c r="I48" s="54"/>
      <c r="J48" s="55"/>
    </row>
    <row r="49" spans="2:10" s="27" customFormat="1" ht="30" hidden="1" customHeight="1" x14ac:dyDescent="0.25">
      <c r="B49" s="51" t="s">
        <v>76</v>
      </c>
      <c r="C49" s="52" t="s">
        <v>41</v>
      </c>
      <c r="D49" s="53" t="s">
        <v>58</v>
      </c>
      <c r="E49" s="54">
        <v>1030</v>
      </c>
      <c r="F49" s="54"/>
      <c r="G49" s="54"/>
      <c r="H49" s="54"/>
      <c r="I49" s="54"/>
      <c r="J49" s="55"/>
    </row>
    <row r="50" spans="2:10" s="27" customFormat="1" ht="30.75" hidden="1" customHeight="1" x14ac:dyDescent="0.25">
      <c r="B50" s="51" t="s">
        <v>77</v>
      </c>
      <c r="C50" s="52" t="s">
        <v>41</v>
      </c>
      <c r="D50" s="53" t="s">
        <v>58</v>
      </c>
      <c r="E50" s="54">
        <v>2060</v>
      </c>
      <c r="F50" s="54"/>
      <c r="G50" s="54"/>
      <c r="H50" s="54"/>
      <c r="I50" s="54"/>
      <c r="J50" s="55"/>
    </row>
    <row r="51" spans="2:10" s="27" customFormat="1" ht="30" hidden="1" customHeight="1" x14ac:dyDescent="0.25">
      <c r="B51" s="51" t="s">
        <v>78</v>
      </c>
      <c r="C51" s="52" t="s">
        <v>41</v>
      </c>
      <c r="D51" s="53" t="s">
        <v>58</v>
      </c>
      <c r="E51" s="54">
        <v>1030</v>
      </c>
      <c r="F51" s="54"/>
      <c r="G51" s="54"/>
      <c r="H51" s="54"/>
      <c r="I51" s="54"/>
      <c r="J51" s="55"/>
    </row>
    <row r="52" spans="2:10" s="27" customFormat="1" ht="30" hidden="1" customHeight="1" x14ac:dyDescent="0.25">
      <c r="B52" s="51" t="s">
        <v>79</v>
      </c>
      <c r="C52" s="52" t="s">
        <v>41</v>
      </c>
      <c r="D52" s="53" t="s">
        <v>58</v>
      </c>
      <c r="E52" s="54">
        <v>2060</v>
      </c>
      <c r="F52" s="54"/>
      <c r="G52" s="54"/>
      <c r="H52" s="54"/>
      <c r="I52" s="54"/>
      <c r="J52" s="55"/>
    </row>
    <row r="53" spans="2:10" ht="30" hidden="1" customHeight="1" x14ac:dyDescent="0.25">
      <c r="B53" s="51" t="s">
        <v>80</v>
      </c>
      <c r="C53" s="52" t="s">
        <v>41</v>
      </c>
      <c r="D53" s="53" t="s">
        <v>58</v>
      </c>
      <c r="E53" s="54">
        <v>1030</v>
      </c>
      <c r="F53" s="54"/>
      <c r="G53" s="54"/>
      <c r="H53" s="54"/>
      <c r="I53" s="54"/>
      <c r="J53" s="55"/>
    </row>
    <row r="54" spans="2:10" ht="30" hidden="1" customHeight="1" x14ac:dyDescent="0.25">
      <c r="B54" s="51" t="s">
        <v>81</v>
      </c>
      <c r="C54" s="52" t="s">
        <v>41</v>
      </c>
      <c r="D54" s="53" t="s">
        <v>58</v>
      </c>
      <c r="E54" s="54">
        <v>2160</v>
      </c>
      <c r="F54" s="54"/>
      <c r="G54" s="54"/>
      <c r="H54" s="54"/>
      <c r="I54" s="54"/>
      <c r="J54" s="55"/>
    </row>
    <row r="55" spans="2:10" ht="15" hidden="1" customHeight="1" x14ac:dyDescent="0.25">
      <c r="B55" s="51" t="s">
        <v>82</v>
      </c>
      <c r="C55" s="52" t="s">
        <v>41</v>
      </c>
      <c r="D55" s="53" t="s">
        <v>58</v>
      </c>
      <c r="E55" s="54">
        <v>1030</v>
      </c>
      <c r="F55" s="54"/>
      <c r="G55" s="54"/>
      <c r="H55" s="54"/>
      <c r="I55" s="54"/>
      <c r="J55" s="55"/>
    </row>
    <row r="56" spans="2:10" ht="15" hidden="1" customHeight="1" x14ac:dyDescent="0.25">
      <c r="B56" s="51" t="s">
        <v>83</v>
      </c>
      <c r="C56" s="52" t="s">
        <v>41</v>
      </c>
      <c r="D56" s="53" t="s">
        <v>58</v>
      </c>
      <c r="E56" s="54">
        <v>1030</v>
      </c>
      <c r="F56" s="54"/>
      <c r="G56" s="54"/>
      <c r="H56" s="54"/>
      <c r="I56" s="54"/>
      <c r="J56" s="55"/>
    </row>
    <row r="57" spans="2:10" ht="15" hidden="1" customHeight="1" x14ac:dyDescent="0.25">
      <c r="B57" s="51" t="s">
        <v>84</v>
      </c>
      <c r="C57" s="52" t="s">
        <v>41</v>
      </c>
      <c r="D57" s="53" t="s">
        <v>58</v>
      </c>
      <c r="E57" s="54">
        <v>3090</v>
      </c>
      <c r="F57" s="54"/>
      <c r="G57" s="54"/>
      <c r="H57" s="54"/>
      <c r="I57" s="54"/>
      <c r="J57" s="55"/>
    </row>
    <row r="58" spans="2:10" ht="15" hidden="1" customHeight="1" x14ac:dyDescent="0.25">
      <c r="B58" s="51" t="s">
        <v>85</v>
      </c>
      <c r="C58" s="52" t="s">
        <v>41</v>
      </c>
      <c r="D58" s="53" t="s">
        <v>58</v>
      </c>
      <c r="E58" s="54">
        <v>200</v>
      </c>
      <c r="F58" s="54"/>
      <c r="G58" s="54"/>
      <c r="H58" s="54"/>
      <c r="I58" s="54"/>
      <c r="J58" s="55"/>
    </row>
    <row r="59" spans="2:10" ht="15" hidden="1" customHeight="1" x14ac:dyDescent="0.25">
      <c r="B59" s="51" t="s">
        <v>86</v>
      </c>
      <c r="C59" s="52" t="s">
        <v>41</v>
      </c>
      <c r="D59" s="53" t="s">
        <v>13</v>
      </c>
      <c r="E59" s="54">
        <v>74</v>
      </c>
      <c r="F59" s="54"/>
      <c r="G59" s="54"/>
      <c r="H59" s="54"/>
      <c r="I59" s="54"/>
      <c r="J59" s="55"/>
    </row>
    <row r="60" spans="2:10" ht="15" hidden="1" customHeight="1" x14ac:dyDescent="0.25">
      <c r="B60" s="56" t="s">
        <v>87</v>
      </c>
      <c r="C60" s="52" t="s">
        <v>41</v>
      </c>
      <c r="D60" s="57" t="s">
        <v>13</v>
      </c>
      <c r="E60" s="54">
        <v>59</v>
      </c>
      <c r="F60" s="54"/>
      <c r="G60" s="54"/>
      <c r="H60" s="54"/>
      <c r="I60" s="54"/>
      <c r="J60" s="55"/>
    </row>
    <row r="61" spans="2:10" ht="15" hidden="1" customHeight="1" x14ac:dyDescent="0.25">
      <c r="B61" s="56" t="s">
        <v>88</v>
      </c>
      <c r="C61" s="52" t="s">
        <v>41</v>
      </c>
      <c r="D61" s="57" t="s">
        <v>13</v>
      </c>
      <c r="E61" s="54">
        <v>5</v>
      </c>
      <c r="F61" s="54"/>
      <c r="G61" s="54"/>
      <c r="H61" s="54"/>
      <c r="I61" s="54"/>
      <c r="J61" s="55"/>
    </row>
    <row r="62" spans="2:10" ht="15" hidden="1" customHeight="1" x14ac:dyDescent="0.25">
      <c r="B62" s="56" t="s">
        <v>89</v>
      </c>
      <c r="C62" s="52" t="s">
        <v>41</v>
      </c>
      <c r="D62" s="57" t="s">
        <v>13</v>
      </c>
      <c r="E62" s="54">
        <v>7</v>
      </c>
      <c r="F62" s="54"/>
      <c r="G62" s="54"/>
      <c r="H62" s="54"/>
      <c r="I62" s="54"/>
      <c r="J62" s="55"/>
    </row>
    <row r="63" spans="2:10" ht="15" hidden="1" customHeight="1" x14ac:dyDescent="0.25">
      <c r="B63" s="56" t="s">
        <v>90</v>
      </c>
      <c r="C63" s="52" t="s">
        <v>41</v>
      </c>
      <c r="D63" s="57" t="s">
        <v>13</v>
      </c>
      <c r="E63" s="54">
        <v>2</v>
      </c>
      <c r="F63" s="54"/>
      <c r="G63" s="54"/>
      <c r="H63" s="54"/>
      <c r="I63" s="54"/>
      <c r="J63" s="55"/>
    </row>
    <row r="64" spans="2:10" ht="15" hidden="1" customHeight="1" x14ac:dyDescent="0.25">
      <c r="B64" s="56" t="s">
        <v>91</v>
      </c>
      <c r="C64" s="52" t="s">
        <v>41</v>
      </c>
      <c r="D64" s="57" t="s">
        <v>13</v>
      </c>
      <c r="E64" s="54">
        <v>5</v>
      </c>
      <c r="F64" s="54"/>
      <c r="G64" s="54"/>
      <c r="H64" s="54"/>
      <c r="I64" s="54"/>
      <c r="J64" s="55"/>
    </row>
    <row r="65" spans="2:10" ht="15" hidden="1" customHeight="1" x14ac:dyDescent="0.25">
      <c r="B65" s="56" t="s">
        <v>92</v>
      </c>
      <c r="C65" s="52" t="s">
        <v>41</v>
      </c>
      <c r="D65" s="57" t="s">
        <v>13</v>
      </c>
      <c r="E65" s="54">
        <v>6</v>
      </c>
      <c r="F65" s="54"/>
      <c r="G65" s="54"/>
      <c r="H65" s="54"/>
      <c r="I65" s="54"/>
      <c r="J65" s="55"/>
    </row>
    <row r="66" spans="2:10" ht="15" hidden="1" customHeight="1" x14ac:dyDescent="0.25">
      <c r="B66" s="56" t="s">
        <v>93</v>
      </c>
      <c r="C66" s="52" t="s">
        <v>41</v>
      </c>
      <c r="D66" s="57" t="s">
        <v>13</v>
      </c>
      <c r="E66" s="54">
        <v>13</v>
      </c>
      <c r="F66" s="54"/>
      <c r="G66" s="54"/>
      <c r="H66" s="54"/>
      <c r="I66" s="54"/>
      <c r="J66" s="55"/>
    </row>
    <row r="67" spans="2:10" ht="15" hidden="1" customHeight="1" x14ac:dyDescent="0.25">
      <c r="B67" s="56" t="s">
        <v>94</v>
      </c>
      <c r="C67" s="52" t="s">
        <v>41</v>
      </c>
      <c r="D67" s="57" t="s">
        <v>95</v>
      </c>
      <c r="E67" s="54">
        <v>17</v>
      </c>
      <c r="F67" s="54"/>
      <c r="G67" s="54"/>
      <c r="H67" s="54"/>
      <c r="I67" s="54"/>
      <c r="J67" s="55"/>
    </row>
    <row r="68" spans="2:10" ht="15" hidden="1" customHeight="1" x14ac:dyDescent="0.25">
      <c r="B68" s="56" t="s">
        <v>96</v>
      </c>
      <c r="C68" s="52" t="s">
        <v>41</v>
      </c>
      <c r="D68" s="57" t="s">
        <v>95</v>
      </c>
      <c r="E68" s="54">
        <v>14</v>
      </c>
      <c r="F68" s="54"/>
      <c r="G68" s="54"/>
      <c r="H68" s="54"/>
      <c r="I68" s="54"/>
      <c r="J68" s="55"/>
    </row>
    <row r="69" spans="2:10" ht="15" hidden="1" customHeight="1" x14ac:dyDescent="0.25">
      <c r="B69" s="56" t="s">
        <v>97</v>
      </c>
      <c r="C69" s="52" t="s">
        <v>41</v>
      </c>
      <c r="D69" s="57" t="s">
        <v>95</v>
      </c>
      <c r="E69" s="54">
        <v>8</v>
      </c>
      <c r="F69" s="54"/>
      <c r="G69" s="54"/>
      <c r="H69" s="54"/>
      <c r="I69" s="54"/>
      <c r="J69" s="55"/>
    </row>
    <row r="70" spans="2:10" ht="15" hidden="1" customHeight="1" x14ac:dyDescent="0.25">
      <c r="B70" s="56" t="s">
        <v>98</v>
      </c>
      <c r="C70" s="52" t="s">
        <v>41</v>
      </c>
      <c r="D70" s="57" t="s">
        <v>95</v>
      </c>
      <c r="E70" s="54">
        <v>7</v>
      </c>
      <c r="F70" s="54"/>
      <c r="G70" s="54"/>
      <c r="H70" s="54"/>
      <c r="I70" s="54"/>
      <c r="J70" s="55"/>
    </row>
    <row r="71" spans="2:10" ht="15" hidden="1" customHeight="1" x14ac:dyDescent="0.25">
      <c r="B71" s="56" t="s">
        <v>99</v>
      </c>
      <c r="C71" s="52" t="s">
        <v>41</v>
      </c>
      <c r="D71" s="57" t="s">
        <v>13</v>
      </c>
      <c r="E71" s="54">
        <v>3</v>
      </c>
      <c r="F71" s="54"/>
      <c r="G71" s="54"/>
      <c r="H71" s="54"/>
      <c r="I71" s="54"/>
      <c r="J71" s="55"/>
    </row>
    <row r="72" spans="2:10" ht="15" hidden="1" customHeight="1" x14ac:dyDescent="0.25">
      <c r="B72" s="56" t="s">
        <v>100</v>
      </c>
      <c r="C72" s="52" t="s">
        <v>41</v>
      </c>
      <c r="D72" s="57" t="s">
        <v>58</v>
      </c>
      <c r="E72" s="54">
        <v>7</v>
      </c>
      <c r="F72" s="54"/>
      <c r="G72" s="54"/>
      <c r="H72" s="54"/>
      <c r="I72" s="54"/>
      <c r="J72" s="55"/>
    </row>
    <row r="73" spans="2:10" ht="15" hidden="1" customHeight="1" x14ac:dyDescent="0.25">
      <c r="B73" s="56" t="s">
        <v>101</v>
      </c>
      <c r="C73" s="52" t="s">
        <v>41</v>
      </c>
      <c r="D73" s="57" t="s">
        <v>58</v>
      </c>
      <c r="E73" s="54">
        <v>6</v>
      </c>
      <c r="F73" s="54"/>
      <c r="G73" s="54"/>
      <c r="H73" s="54"/>
      <c r="I73" s="54"/>
      <c r="J73" s="55"/>
    </row>
    <row r="74" spans="2:10" ht="15" hidden="1" customHeight="1" x14ac:dyDescent="0.25">
      <c r="B74" s="56" t="s">
        <v>87</v>
      </c>
      <c r="C74" s="52" t="s">
        <v>41</v>
      </c>
      <c r="D74" s="57" t="s">
        <v>13</v>
      </c>
      <c r="E74" s="54">
        <v>59</v>
      </c>
      <c r="F74" s="54"/>
      <c r="G74" s="54"/>
      <c r="H74" s="54"/>
      <c r="I74" s="54"/>
      <c r="J74" s="55"/>
    </row>
    <row r="75" spans="2:10" ht="15" hidden="1" customHeight="1" x14ac:dyDescent="0.25">
      <c r="B75" s="56" t="s">
        <v>102</v>
      </c>
      <c r="C75" s="52" t="s">
        <v>41</v>
      </c>
      <c r="D75" s="57" t="s">
        <v>13</v>
      </c>
      <c r="E75" s="54">
        <v>11</v>
      </c>
      <c r="F75" s="54"/>
      <c r="G75" s="54"/>
      <c r="H75" s="54"/>
      <c r="I75" s="54"/>
      <c r="J75" s="55"/>
    </row>
    <row r="76" spans="2:10" ht="15" hidden="1" customHeight="1" x14ac:dyDescent="0.25">
      <c r="B76" s="56" t="s">
        <v>103</v>
      </c>
      <c r="C76" s="52" t="s">
        <v>41</v>
      </c>
      <c r="D76" s="57" t="s">
        <v>95</v>
      </c>
      <c r="E76" s="54">
        <v>15</v>
      </c>
      <c r="F76" s="54"/>
      <c r="G76" s="54"/>
      <c r="H76" s="54"/>
      <c r="I76" s="54"/>
      <c r="J76" s="55"/>
    </row>
    <row r="77" spans="2:10" ht="15" hidden="1" customHeight="1" x14ac:dyDescent="0.25">
      <c r="B77" s="56" t="s">
        <v>94</v>
      </c>
      <c r="C77" s="52" t="s">
        <v>41</v>
      </c>
      <c r="D77" s="57" t="s">
        <v>95</v>
      </c>
      <c r="E77" s="54">
        <v>17</v>
      </c>
      <c r="F77" s="54"/>
      <c r="G77" s="54"/>
      <c r="H77" s="54"/>
      <c r="I77" s="54"/>
      <c r="J77" s="55"/>
    </row>
    <row r="78" spans="2:10" ht="15" hidden="1" customHeight="1" x14ac:dyDescent="0.25">
      <c r="B78" s="56" t="s">
        <v>96</v>
      </c>
      <c r="C78" s="52" t="s">
        <v>41</v>
      </c>
      <c r="D78" s="57" t="s">
        <v>95</v>
      </c>
      <c r="E78" s="54">
        <v>14</v>
      </c>
      <c r="F78" s="54"/>
      <c r="G78" s="54"/>
      <c r="H78" s="54"/>
      <c r="I78" s="54"/>
      <c r="J78" s="55"/>
    </row>
    <row r="79" spans="2:10" ht="15" hidden="1" customHeight="1" x14ac:dyDescent="0.25">
      <c r="B79" s="56" t="s">
        <v>104</v>
      </c>
      <c r="C79" s="52" t="s">
        <v>41</v>
      </c>
      <c r="D79" s="57" t="s">
        <v>95</v>
      </c>
      <c r="E79" s="54">
        <v>6</v>
      </c>
      <c r="F79" s="54"/>
      <c r="G79" s="54"/>
      <c r="H79" s="54"/>
      <c r="I79" s="54"/>
      <c r="J79" s="55"/>
    </row>
    <row r="80" spans="2:10" ht="15" hidden="1" customHeight="1" x14ac:dyDescent="0.25">
      <c r="B80" s="56" t="s">
        <v>97</v>
      </c>
      <c r="C80" s="52" t="s">
        <v>41</v>
      </c>
      <c r="D80" s="57" t="s">
        <v>95</v>
      </c>
      <c r="E80" s="54">
        <v>8</v>
      </c>
      <c r="F80" s="54"/>
      <c r="G80" s="54"/>
      <c r="H80" s="54"/>
      <c r="I80" s="54"/>
      <c r="J80" s="55"/>
    </row>
    <row r="81" spans="2:10" ht="15" hidden="1" customHeight="1" x14ac:dyDescent="0.25">
      <c r="B81" s="56" t="s">
        <v>98</v>
      </c>
      <c r="C81" s="52" t="s">
        <v>41</v>
      </c>
      <c r="D81" s="57" t="s">
        <v>95</v>
      </c>
      <c r="E81" s="54">
        <v>7</v>
      </c>
      <c r="F81" s="54"/>
      <c r="G81" s="54"/>
      <c r="H81" s="54"/>
      <c r="I81" s="54"/>
      <c r="J81" s="55"/>
    </row>
    <row r="82" spans="2:10" ht="15" hidden="1" customHeight="1" x14ac:dyDescent="0.25">
      <c r="B82" s="56" t="s">
        <v>105</v>
      </c>
      <c r="C82" s="52" t="s">
        <v>41</v>
      </c>
      <c r="D82" s="57" t="s">
        <v>95</v>
      </c>
      <c r="E82" s="54">
        <v>7</v>
      </c>
      <c r="F82" s="54"/>
      <c r="G82" s="54"/>
      <c r="H82" s="54"/>
      <c r="I82" s="54"/>
      <c r="J82" s="55"/>
    </row>
    <row r="83" spans="2:10" ht="15" hidden="1" customHeight="1" x14ac:dyDescent="0.25">
      <c r="B83" s="56" t="s">
        <v>106</v>
      </c>
      <c r="C83" s="52" t="s">
        <v>41</v>
      </c>
      <c r="D83" s="57" t="s">
        <v>95</v>
      </c>
      <c r="E83" s="54">
        <v>2</v>
      </c>
      <c r="F83" s="54"/>
      <c r="G83" s="54"/>
      <c r="H83" s="54"/>
      <c r="I83" s="54"/>
      <c r="J83" s="55"/>
    </row>
    <row r="84" spans="2:10" ht="15.75" hidden="1" thickBot="1" x14ac:dyDescent="0.3">
      <c r="B84" s="45" t="s">
        <v>18</v>
      </c>
      <c r="C84" s="40" t="s">
        <v>45</v>
      </c>
      <c r="D84" s="30"/>
      <c r="E84" s="30">
        <v>200</v>
      </c>
      <c r="F84" s="30"/>
      <c r="G84" s="30"/>
      <c r="H84" s="30"/>
      <c r="I84" s="40">
        <v>200</v>
      </c>
      <c r="J84" s="41"/>
    </row>
    <row r="85" spans="2:10" ht="15.75" hidden="1" thickBot="1" x14ac:dyDescent="0.3">
      <c r="B85" s="58" t="s">
        <v>49</v>
      </c>
      <c r="C85" s="52" t="s">
        <v>45</v>
      </c>
      <c r="D85" s="54" t="s">
        <v>58</v>
      </c>
      <c r="E85" s="54">
        <v>109</v>
      </c>
      <c r="F85" s="54"/>
      <c r="G85" s="54"/>
      <c r="H85" s="54"/>
      <c r="I85" s="52"/>
      <c r="J85" s="55"/>
    </row>
    <row r="86" spans="2:10" ht="15.75" hidden="1" thickBot="1" x14ac:dyDescent="0.3">
      <c r="B86" s="58" t="s">
        <v>50</v>
      </c>
      <c r="C86" s="52" t="s">
        <v>45</v>
      </c>
      <c r="D86" s="54" t="s">
        <v>58</v>
      </c>
      <c r="E86" s="54">
        <v>55</v>
      </c>
      <c r="F86" s="54"/>
      <c r="G86" s="54"/>
      <c r="H86" s="54"/>
      <c r="I86" s="52"/>
      <c r="J86" s="55"/>
    </row>
    <row r="87" spans="2:10" ht="15.75" hidden="1" thickBot="1" x14ac:dyDescent="0.3">
      <c r="B87" s="58" t="s">
        <v>51</v>
      </c>
      <c r="C87" s="52" t="s">
        <v>45</v>
      </c>
      <c r="D87" s="54" t="s">
        <v>58</v>
      </c>
      <c r="E87" s="54">
        <v>800</v>
      </c>
      <c r="F87" s="54"/>
      <c r="G87" s="54"/>
      <c r="H87" s="54"/>
      <c r="I87" s="52"/>
      <c r="J87" s="55"/>
    </row>
    <row r="88" spans="2:10" ht="15.75" hidden="1" thickBot="1" x14ac:dyDescent="0.3">
      <c r="B88" s="58" t="s">
        <v>52</v>
      </c>
      <c r="C88" s="52" t="s">
        <v>45</v>
      </c>
      <c r="D88" s="54" t="s">
        <v>58</v>
      </c>
      <c r="E88" s="54">
        <v>279</v>
      </c>
      <c r="F88" s="54"/>
      <c r="G88" s="54"/>
      <c r="H88" s="54"/>
      <c r="I88" s="52"/>
      <c r="J88" s="55"/>
    </row>
    <row r="89" spans="2:10" ht="15" hidden="1" customHeight="1" x14ac:dyDescent="0.25">
      <c r="B89" s="58" t="s">
        <v>53</v>
      </c>
      <c r="C89" s="52" t="s">
        <v>45</v>
      </c>
      <c r="D89" s="54" t="s">
        <v>58</v>
      </c>
      <c r="E89" s="54">
        <v>10</v>
      </c>
      <c r="F89" s="54"/>
      <c r="G89" s="54"/>
      <c r="H89" s="54"/>
      <c r="I89" s="52"/>
      <c r="J89" s="55"/>
    </row>
    <row r="90" spans="2:10" ht="15" hidden="1" customHeight="1" x14ac:dyDescent="0.25">
      <c r="B90" s="58" t="s">
        <v>54</v>
      </c>
      <c r="C90" s="52" t="s">
        <v>45</v>
      </c>
      <c r="D90" s="54" t="s">
        <v>59</v>
      </c>
      <c r="E90" s="54">
        <v>125</v>
      </c>
      <c r="F90" s="54"/>
      <c r="G90" s="54"/>
      <c r="H90" s="54"/>
      <c r="I90" s="52"/>
      <c r="J90" s="55"/>
    </row>
    <row r="91" spans="2:10" ht="15" hidden="1" customHeight="1" x14ac:dyDescent="0.25">
      <c r="B91" s="58" t="s">
        <v>55</v>
      </c>
      <c r="C91" s="52" t="s">
        <v>45</v>
      </c>
      <c r="D91" s="54" t="s">
        <v>58</v>
      </c>
      <c r="E91" s="54">
        <v>800</v>
      </c>
      <c r="F91" s="54"/>
      <c r="G91" s="54"/>
      <c r="H91" s="54"/>
      <c r="I91" s="52"/>
      <c r="J91" s="55"/>
    </row>
    <row r="92" spans="2:10" ht="15.75" hidden="1" thickBot="1" x14ac:dyDescent="0.3">
      <c r="B92" s="58" t="s">
        <v>56</v>
      </c>
      <c r="C92" s="52" t="s">
        <v>45</v>
      </c>
      <c r="D92" s="54" t="s">
        <v>58</v>
      </c>
      <c r="E92" s="54">
        <v>43</v>
      </c>
      <c r="F92" s="54"/>
      <c r="G92" s="54"/>
      <c r="H92" s="54"/>
      <c r="I92" s="52"/>
      <c r="J92" s="55"/>
    </row>
    <row r="93" spans="2:10" ht="15.75" hidden="1" thickBot="1" x14ac:dyDescent="0.3">
      <c r="B93" s="59" t="s">
        <v>57</v>
      </c>
      <c r="C93" s="60" t="s">
        <v>45</v>
      </c>
      <c r="D93" s="61" t="s">
        <v>60</v>
      </c>
      <c r="E93" s="61">
        <v>1</v>
      </c>
      <c r="F93" s="61"/>
      <c r="G93" s="61"/>
      <c r="H93" s="61"/>
      <c r="I93" s="60"/>
      <c r="J93" s="62"/>
    </row>
    <row r="94" spans="2:10" ht="15.75" hidden="1" thickBot="1" x14ac:dyDescent="0.3">
      <c r="B94" s="38"/>
      <c r="C94" s="31" t="s">
        <v>15</v>
      </c>
      <c r="D94" s="31"/>
      <c r="E94" s="31"/>
      <c r="F94" s="31"/>
      <c r="G94" s="31"/>
      <c r="H94" s="31"/>
      <c r="I94" s="31"/>
      <c r="J94" s="39"/>
    </row>
    <row r="95" spans="2:10" ht="15.75" hidden="1" thickBot="1" x14ac:dyDescent="0.3">
      <c r="B95" s="21"/>
      <c r="C95" s="19" t="s">
        <v>16</v>
      </c>
      <c r="D95" s="19"/>
      <c r="E95" s="19"/>
      <c r="F95" s="19"/>
      <c r="G95" s="19"/>
      <c r="H95" s="19"/>
      <c r="I95" s="19"/>
      <c r="J95" s="14"/>
    </row>
    <row r="96" spans="2:10" ht="15.75" hidden="1" thickBot="1" x14ac:dyDescent="0.3">
      <c r="B96" s="22"/>
      <c r="C96" s="20" t="s">
        <v>46</v>
      </c>
      <c r="D96" s="20"/>
      <c r="E96" s="20"/>
      <c r="F96" s="20"/>
      <c r="G96" s="20"/>
      <c r="H96" s="20"/>
      <c r="I96" s="20"/>
      <c r="J96" s="15"/>
    </row>
    <row r="97" spans="2:11" ht="15.75" hidden="1" thickBot="1" x14ac:dyDescent="0.3">
      <c r="B97" s="22"/>
      <c r="C97" s="20" t="s">
        <v>19</v>
      </c>
      <c r="D97" s="20"/>
      <c r="E97" s="20"/>
      <c r="F97" s="20"/>
      <c r="G97" s="20"/>
      <c r="H97" s="20"/>
      <c r="I97" s="20"/>
      <c r="J97" s="15"/>
    </row>
    <row r="98" spans="2:11" ht="15.75" hidden="1" thickBot="1" x14ac:dyDescent="0.3">
      <c r="B98" s="21"/>
      <c r="C98" s="19" t="s">
        <v>8</v>
      </c>
      <c r="D98" s="19"/>
      <c r="E98" s="19"/>
      <c r="F98" s="19"/>
      <c r="G98" s="19"/>
      <c r="H98" s="19"/>
      <c r="I98" s="19"/>
      <c r="J98" s="14"/>
    </row>
    <row r="99" spans="2:11" ht="15.75" hidden="1" thickBot="1" x14ac:dyDescent="0.3">
      <c r="B99" s="21"/>
      <c r="C99" s="19" t="s">
        <v>43</v>
      </c>
      <c r="D99" s="26"/>
      <c r="E99" s="26">
        <v>0</v>
      </c>
      <c r="F99" s="26"/>
      <c r="G99" s="26">
        <v>0</v>
      </c>
      <c r="H99" s="26"/>
      <c r="I99" s="19"/>
      <c r="J99" s="14"/>
    </row>
    <row r="100" spans="2:11" ht="15.75" hidden="1" thickBot="1" x14ac:dyDescent="0.3">
      <c r="B100" s="21"/>
      <c r="C100" s="19" t="s">
        <v>44</v>
      </c>
      <c r="D100" s="26"/>
      <c r="E100" s="26">
        <v>0</v>
      </c>
      <c r="F100" s="26"/>
      <c r="G100" s="26">
        <v>0</v>
      </c>
      <c r="H100" s="26"/>
      <c r="I100" s="19"/>
      <c r="J100" s="14"/>
    </row>
    <row r="101" spans="2:11" ht="30" hidden="1" customHeight="1" thickBot="1" x14ac:dyDescent="0.3">
      <c r="B101" s="17"/>
      <c r="C101" s="18" t="s">
        <v>17</v>
      </c>
      <c r="D101" s="25"/>
      <c r="E101" s="25">
        <v>0</v>
      </c>
      <c r="F101" s="25"/>
      <c r="G101" s="25">
        <v>0</v>
      </c>
      <c r="H101" s="143"/>
      <c r="I101" s="143"/>
      <c r="J101" s="13"/>
      <c r="K101" s="27"/>
    </row>
    <row r="102" spans="2:11" ht="15.75" thickBot="1" x14ac:dyDescent="0.3">
      <c r="H102" s="187" t="s">
        <v>238</v>
      </c>
      <c r="I102" s="144">
        <v>24000</v>
      </c>
    </row>
  </sheetData>
  <mergeCells count="6">
    <mergeCell ref="J7:J9"/>
    <mergeCell ref="J11:J23"/>
    <mergeCell ref="J25:J26"/>
    <mergeCell ref="J28:J29"/>
    <mergeCell ref="H34:H36"/>
    <mergeCell ref="J31:J32"/>
  </mergeCells>
  <hyperlinks>
    <hyperlink ref="H28" r:id="rId1" display="mailto:Christine.conway@mfat.govt.nz"/>
    <hyperlink ref="H29" r:id="rId2" display="mailto:Christine.conway@mfat.govt.nz"/>
    <hyperlink ref="H34" r:id="rId3" display="mailto:julie.stalker@dfat.gov.au"/>
  </hyperlinks>
  <pageMargins left="0.25" right="0.25" top="0.75" bottom="0.75" header="0.3" footer="0.3"/>
  <pageSetup scale="72" orientation="landscape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106"/>
  <sheetViews>
    <sheetView zoomScale="90" zoomScaleNormal="90" zoomScaleSheetLayoutView="70" workbookViewId="0">
      <pane ySplit="6" topLeftCell="A7" activePane="bottomLeft" state="frozen"/>
      <selection pane="bottomLeft" activeCell="O20" sqref="O20"/>
    </sheetView>
  </sheetViews>
  <sheetFormatPr defaultRowHeight="15" x14ac:dyDescent="0.25"/>
  <cols>
    <col min="1" max="1" width="2.42578125" customWidth="1"/>
    <col min="2" max="2" width="29.140625" customWidth="1"/>
    <col min="3" max="3" width="31.5703125" customWidth="1"/>
    <col min="4" max="4" width="7.7109375" customWidth="1"/>
    <col min="5" max="5" width="9" customWidth="1"/>
    <col min="6" max="7" width="8.140625" customWidth="1"/>
    <col min="8" max="8" width="12.7109375" customWidth="1"/>
    <col min="9" max="9" width="10" hidden="1" customWidth="1"/>
    <col min="10" max="10" width="20.7109375" hidden="1" customWidth="1"/>
    <col min="11" max="11" width="12.5703125" customWidth="1"/>
    <col min="12" max="12" width="10.28515625" customWidth="1"/>
    <col min="13" max="13" width="11.42578125" customWidth="1"/>
    <col min="14" max="14" width="32.85546875" customWidth="1"/>
    <col min="15" max="15" width="37.140625" customWidth="1"/>
  </cols>
  <sheetData>
    <row r="1" spans="2:14" x14ac:dyDescent="0.25">
      <c r="B1" s="205"/>
      <c r="C1" s="206" t="s">
        <v>22</v>
      </c>
      <c r="D1" s="207"/>
      <c r="E1" s="208"/>
      <c r="F1" s="209"/>
      <c r="G1" s="209"/>
      <c r="H1" s="209"/>
      <c r="I1" s="210"/>
      <c r="J1" s="211"/>
      <c r="K1" s="211"/>
      <c r="L1" s="212"/>
      <c r="M1" s="213"/>
      <c r="N1" s="214"/>
    </row>
    <row r="2" spans="2:14" x14ac:dyDescent="0.25">
      <c r="B2" s="215"/>
      <c r="C2" s="197" t="s">
        <v>23</v>
      </c>
      <c r="D2" s="196"/>
      <c r="E2" s="198"/>
      <c r="F2" s="199"/>
      <c r="G2" s="199"/>
      <c r="H2" s="199"/>
      <c r="I2" s="200"/>
      <c r="J2" s="201"/>
      <c r="K2" s="201"/>
      <c r="L2" s="202"/>
      <c r="M2" s="203"/>
      <c r="N2" s="216"/>
    </row>
    <row r="3" spans="2:14" x14ac:dyDescent="0.25">
      <c r="B3" s="215"/>
      <c r="C3" s="204" t="s">
        <v>24</v>
      </c>
      <c r="D3" s="196"/>
      <c r="E3" s="198"/>
      <c r="F3" s="199"/>
      <c r="G3" s="199"/>
      <c r="H3" s="199"/>
      <c r="I3" s="200"/>
      <c r="J3" s="201"/>
      <c r="K3" s="201"/>
      <c r="L3" s="202"/>
      <c r="M3" s="203"/>
      <c r="N3" s="216"/>
    </row>
    <row r="4" spans="2:14" ht="15.75" thickBot="1" x14ac:dyDescent="0.3">
      <c r="B4" s="217"/>
      <c r="C4" s="218"/>
      <c r="D4" s="219"/>
      <c r="E4" s="220"/>
      <c r="F4" s="221"/>
      <c r="G4" s="221"/>
      <c r="H4" s="221"/>
      <c r="I4" s="222"/>
      <c r="J4" s="223"/>
      <c r="K4" s="223"/>
      <c r="L4" s="224"/>
      <c r="M4" s="225"/>
      <c r="N4" s="226"/>
    </row>
    <row r="5" spans="2:14" ht="18" thickBot="1" x14ac:dyDescent="0.35">
      <c r="B5" s="120" t="s">
        <v>47</v>
      </c>
      <c r="C5" s="183"/>
      <c r="D5" s="184"/>
      <c r="E5" s="304" t="s">
        <v>211</v>
      </c>
      <c r="F5" s="304"/>
      <c r="G5" s="304"/>
      <c r="H5" s="304" t="s">
        <v>212</v>
      </c>
      <c r="I5" s="304"/>
      <c r="J5" s="304"/>
      <c r="K5" s="304"/>
      <c r="L5" s="304"/>
      <c r="M5" s="185"/>
      <c r="N5" s="119"/>
    </row>
    <row r="6" spans="2:14" ht="15.75" thickBot="1" x14ac:dyDescent="0.3">
      <c r="B6" s="7" t="s">
        <v>1</v>
      </c>
      <c r="C6" s="8" t="s">
        <v>0</v>
      </c>
      <c r="D6" s="8" t="s">
        <v>2</v>
      </c>
      <c r="E6" s="9" t="s">
        <v>9</v>
      </c>
      <c r="F6" s="9" t="s">
        <v>10</v>
      </c>
      <c r="G6" s="9" t="s">
        <v>129</v>
      </c>
      <c r="H6" s="9" t="s">
        <v>164</v>
      </c>
      <c r="I6" s="9" t="s">
        <v>14</v>
      </c>
      <c r="J6" s="9" t="s">
        <v>11</v>
      </c>
      <c r="K6" s="9" t="s">
        <v>216</v>
      </c>
      <c r="L6" s="11" t="s">
        <v>204</v>
      </c>
      <c r="M6" s="10" t="s">
        <v>3</v>
      </c>
      <c r="N6" s="186" t="s">
        <v>199</v>
      </c>
    </row>
    <row r="7" spans="2:14" ht="17.25" customHeight="1" x14ac:dyDescent="0.25">
      <c r="B7" s="131" t="s">
        <v>107</v>
      </c>
      <c r="C7" s="128" t="s">
        <v>42</v>
      </c>
      <c r="D7" s="129" t="s">
        <v>12</v>
      </c>
      <c r="E7" s="129">
        <v>22</v>
      </c>
      <c r="F7" s="129">
        <v>7</v>
      </c>
      <c r="G7" s="129"/>
      <c r="H7" s="129"/>
      <c r="I7" s="129"/>
      <c r="J7" s="129"/>
      <c r="K7" s="129"/>
      <c r="L7" s="129"/>
      <c r="M7" s="297"/>
      <c r="N7" s="310" t="s">
        <v>226</v>
      </c>
    </row>
    <row r="8" spans="2:14" ht="17.25" customHeight="1" x14ac:dyDescent="0.25">
      <c r="B8" s="74" t="s">
        <v>108</v>
      </c>
      <c r="C8" s="32" t="s">
        <v>42</v>
      </c>
      <c r="D8" s="33" t="s">
        <v>12</v>
      </c>
      <c r="E8" s="33">
        <v>42</v>
      </c>
      <c r="F8" s="33">
        <v>3</v>
      </c>
      <c r="G8" s="33"/>
      <c r="H8" s="33"/>
      <c r="I8" s="33"/>
      <c r="J8" s="33"/>
      <c r="K8" s="33"/>
      <c r="L8" s="33"/>
      <c r="M8" s="298"/>
      <c r="N8" s="311"/>
    </row>
    <row r="9" spans="2:14" ht="17.25" customHeight="1" x14ac:dyDescent="0.25">
      <c r="B9" s="74" t="s">
        <v>126</v>
      </c>
      <c r="C9" s="32" t="s">
        <v>42</v>
      </c>
      <c r="D9" s="33" t="s">
        <v>12</v>
      </c>
      <c r="E9" s="33">
        <v>4</v>
      </c>
      <c r="F9" s="33"/>
      <c r="G9" s="33"/>
      <c r="H9" s="33"/>
      <c r="I9" s="33"/>
      <c r="J9" s="33"/>
      <c r="K9" s="33"/>
      <c r="L9" s="33"/>
      <c r="M9" s="298"/>
      <c r="N9" s="311"/>
    </row>
    <row r="10" spans="2:14" ht="17.25" customHeight="1" x14ac:dyDescent="0.25">
      <c r="B10" s="74" t="s">
        <v>109</v>
      </c>
      <c r="C10" s="32" t="s">
        <v>42</v>
      </c>
      <c r="D10" s="33" t="s">
        <v>69</v>
      </c>
      <c r="E10" s="33"/>
      <c r="F10" s="33">
        <v>50</v>
      </c>
      <c r="G10" s="33"/>
      <c r="H10" s="33"/>
      <c r="I10" s="33"/>
      <c r="J10" s="33"/>
      <c r="K10" s="33"/>
      <c r="L10" s="33"/>
      <c r="M10" s="298"/>
      <c r="N10" s="311"/>
    </row>
    <row r="11" spans="2:14" ht="17.25" customHeight="1" x14ac:dyDescent="0.25">
      <c r="B11" s="74" t="s">
        <v>110</v>
      </c>
      <c r="C11" s="32" t="s">
        <v>42</v>
      </c>
      <c r="D11" s="33" t="s">
        <v>26</v>
      </c>
      <c r="E11" s="33"/>
      <c r="F11" s="166">
        <v>290</v>
      </c>
      <c r="G11" s="34"/>
      <c r="H11" s="34"/>
      <c r="I11" s="33"/>
      <c r="J11" s="33"/>
      <c r="K11" s="33"/>
      <c r="L11" s="33"/>
      <c r="M11" s="298"/>
      <c r="N11" s="311"/>
    </row>
    <row r="12" spans="2:14" ht="17.25" customHeight="1" x14ac:dyDescent="0.25">
      <c r="B12" s="74" t="s">
        <v>111</v>
      </c>
      <c r="C12" s="32" t="s">
        <v>42</v>
      </c>
      <c r="D12" s="33" t="s">
        <v>12</v>
      </c>
      <c r="E12" s="33"/>
      <c r="F12" s="33">
        <v>20</v>
      </c>
      <c r="G12" s="33"/>
      <c r="H12" s="33"/>
      <c r="I12" s="33"/>
      <c r="J12" s="33"/>
      <c r="K12" s="33"/>
      <c r="L12" s="33"/>
      <c r="M12" s="298"/>
      <c r="N12" s="311"/>
    </row>
    <row r="13" spans="2:14" ht="17.25" customHeight="1" x14ac:dyDescent="0.25">
      <c r="B13" s="74" t="s">
        <v>112</v>
      </c>
      <c r="C13" s="32" t="s">
        <v>42</v>
      </c>
      <c r="D13" s="33" t="s">
        <v>12</v>
      </c>
      <c r="E13" s="33"/>
      <c r="F13" s="33">
        <v>40</v>
      </c>
      <c r="G13" s="33"/>
      <c r="H13" s="33"/>
      <c r="I13" s="33"/>
      <c r="J13" s="33"/>
      <c r="K13" s="33"/>
      <c r="L13" s="33"/>
      <c r="M13" s="298"/>
      <c r="N13" s="311"/>
    </row>
    <row r="14" spans="2:14" ht="17.25" customHeight="1" x14ac:dyDescent="0.25">
      <c r="B14" s="74" t="s">
        <v>113</v>
      </c>
      <c r="C14" s="32" t="s">
        <v>42</v>
      </c>
      <c r="D14" s="33" t="s">
        <v>26</v>
      </c>
      <c r="E14" s="33"/>
      <c r="F14" s="33">
        <v>20</v>
      </c>
      <c r="G14" s="33"/>
      <c r="H14" s="33"/>
      <c r="I14" s="33"/>
      <c r="J14" s="33"/>
      <c r="K14" s="33"/>
      <c r="L14" s="33"/>
      <c r="M14" s="298"/>
      <c r="N14" s="311"/>
    </row>
    <row r="15" spans="2:14" ht="17.25" customHeight="1" x14ac:dyDescent="0.25">
      <c r="B15" s="74" t="s">
        <v>114</v>
      </c>
      <c r="C15" s="32" t="s">
        <v>42</v>
      </c>
      <c r="D15" s="33" t="s">
        <v>26</v>
      </c>
      <c r="E15" s="33">
        <v>118</v>
      </c>
      <c r="F15" s="33"/>
      <c r="G15" s="33"/>
      <c r="H15" s="33"/>
      <c r="I15" s="33"/>
      <c r="J15" s="33"/>
      <c r="K15" s="33"/>
      <c r="L15" s="33"/>
      <c r="M15" s="298"/>
      <c r="N15" s="311"/>
    </row>
    <row r="16" spans="2:14" ht="17.25" customHeight="1" x14ac:dyDescent="0.25">
      <c r="B16" s="74" t="s">
        <v>115</v>
      </c>
      <c r="C16" s="32" t="s">
        <v>42</v>
      </c>
      <c r="D16" s="33" t="s">
        <v>12</v>
      </c>
      <c r="E16" s="33">
        <v>15</v>
      </c>
      <c r="F16" s="33"/>
      <c r="G16" s="33"/>
      <c r="H16" s="33"/>
      <c r="I16" s="33"/>
      <c r="J16" s="33"/>
      <c r="K16" s="33"/>
      <c r="L16" s="33"/>
      <c r="M16" s="298"/>
      <c r="N16" s="311"/>
    </row>
    <row r="17" spans="2:14" ht="17.25" customHeight="1" x14ac:dyDescent="0.25">
      <c r="B17" s="74" t="s">
        <v>116</v>
      </c>
      <c r="C17" s="32" t="s">
        <v>42</v>
      </c>
      <c r="D17" s="33" t="s">
        <v>12</v>
      </c>
      <c r="E17" s="33">
        <v>25</v>
      </c>
      <c r="F17" s="33"/>
      <c r="G17" s="33"/>
      <c r="H17" s="33"/>
      <c r="I17" s="33"/>
      <c r="J17" s="33"/>
      <c r="K17" s="33"/>
      <c r="L17" s="33"/>
      <c r="M17" s="298"/>
      <c r="N17" s="311"/>
    </row>
    <row r="18" spans="2:14" ht="17.25" customHeight="1" x14ac:dyDescent="0.25">
      <c r="B18" s="74" t="s">
        <v>20</v>
      </c>
      <c r="C18" s="32" t="s">
        <v>42</v>
      </c>
      <c r="D18" s="33" t="s">
        <v>12</v>
      </c>
      <c r="E18" s="33">
        <v>863</v>
      </c>
      <c r="F18" s="33"/>
      <c r="G18" s="33"/>
      <c r="H18" s="33"/>
      <c r="I18" s="33"/>
      <c r="J18" s="33"/>
      <c r="K18" s="33"/>
      <c r="L18" s="33"/>
      <c r="M18" s="298"/>
      <c r="N18" s="311"/>
    </row>
    <row r="19" spans="2:14" ht="17.25" customHeight="1" x14ac:dyDescent="0.25">
      <c r="B19" s="74" t="s">
        <v>117</v>
      </c>
      <c r="C19" s="32" t="s">
        <v>42</v>
      </c>
      <c r="D19" s="33" t="s">
        <v>12</v>
      </c>
      <c r="E19" s="33">
        <v>140</v>
      </c>
      <c r="F19" s="33"/>
      <c r="G19" s="33"/>
      <c r="H19" s="33"/>
      <c r="I19" s="33"/>
      <c r="J19" s="33"/>
      <c r="K19" s="33"/>
      <c r="L19" s="33"/>
      <c r="M19" s="298"/>
      <c r="N19" s="311"/>
    </row>
    <row r="20" spans="2:14" ht="17.25" customHeight="1" x14ac:dyDescent="0.25">
      <c r="B20" s="74" t="s">
        <v>118</v>
      </c>
      <c r="C20" s="32" t="s">
        <v>42</v>
      </c>
      <c r="D20" s="33" t="s">
        <v>12</v>
      </c>
      <c r="E20" s="33">
        <v>900</v>
      </c>
      <c r="F20" s="33"/>
      <c r="G20" s="33"/>
      <c r="H20" s="33"/>
      <c r="I20" s="33"/>
      <c r="J20" s="33"/>
      <c r="K20" s="33"/>
      <c r="L20" s="33"/>
      <c r="M20" s="298"/>
      <c r="N20" s="311"/>
    </row>
    <row r="21" spans="2:14" ht="17.25" customHeight="1" x14ac:dyDescent="0.25">
      <c r="B21" s="74" t="s">
        <v>119</v>
      </c>
      <c r="C21" s="32" t="s">
        <v>42</v>
      </c>
      <c r="D21" s="33" t="s">
        <v>12</v>
      </c>
      <c r="E21" s="33">
        <v>550</v>
      </c>
      <c r="F21" s="33"/>
      <c r="G21" s="33"/>
      <c r="H21" s="33"/>
      <c r="I21" s="33"/>
      <c r="J21" s="33"/>
      <c r="K21" s="33"/>
      <c r="L21" s="33"/>
      <c r="M21" s="298"/>
      <c r="N21" s="311"/>
    </row>
    <row r="22" spans="2:14" ht="21.75" customHeight="1" x14ac:dyDescent="0.25">
      <c r="B22" s="74" t="s">
        <v>120</v>
      </c>
      <c r="C22" s="32" t="s">
        <v>42</v>
      </c>
      <c r="D22" s="33" t="s">
        <v>12</v>
      </c>
      <c r="E22" s="33">
        <v>205</v>
      </c>
      <c r="F22" s="33"/>
      <c r="G22" s="33"/>
      <c r="H22" s="33"/>
      <c r="I22" s="33"/>
      <c r="J22" s="33"/>
      <c r="K22" s="33"/>
      <c r="L22" s="33"/>
      <c r="M22" s="298"/>
      <c r="N22" s="311"/>
    </row>
    <row r="23" spans="2:14" ht="21.75" customHeight="1" x14ac:dyDescent="0.25">
      <c r="B23" s="74" t="s">
        <v>121</v>
      </c>
      <c r="C23" s="32" t="s">
        <v>42</v>
      </c>
      <c r="D23" s="33" t="s">
        <v>12</v>
      </c>
      <c r="E23" s="33">
        <v>200</v>
      </c>
      <c r="F23" s="33"/>
      <c r="G23" s="33"/>
      <c r="H23" s="33"/>
      <c r="I23" s="33"/>
      <c r="J23" s="33"/>
      <c r="K23" s="33"/>
      <c r="L23" s="33"/>
      <c r="M23" s="298"/>
      <c r="N23" s="311"/>
    </row>
    <row r="24" spans="2:14" ht="17.25" customHeight="1" x14ac:dyDescent="0.25">
      <c r="B24" s="74" t="s">
        <v>122</v>
      </c>
      <c r="C24" s="32" t="s">
        <v>42</v>
      </c>
      <c r="D24" s="33" t="s">
        <v>26</v>
      </c>
      <c r="E24" s="33">
        <v>11</v>
      </c>
      <c r="F24" s="33"/>
      <c r="G24" s="33"/>
      <c r="H24" s="33"/>
      <c r="I24" s="33"/>
      <c r="J24" s="33"/>
      <c r="K24" s="33"/>
      <c r="L24" s="33"/>
      <c r="M24" s="298"/>
      <c r="N24" s="311"/>
    </row>
    <row r="25" spans="2:14" ht="17.25" customHeight="1" x14ac:dyDescent="0.25">
      <c r="B25" s="74" t="s">
        <v>123</v>
      </c>
      <c r="C25" s="32" t="s">
        <v>42</v>
      </c>
      <c r="D25" s="33" t="s">
        <v>26</v>
      </c>
      <c r="E25" s="33">
        <v>10</v>
      </c>
      <c r="F25" s="33"/>
      <c r="G25" s="33"/>
      <c r="H25" s="33"/>
      <c r="I25" s="33"/>
      <c r="J25" s="33"/>
      <c r="K25" s="33"/>
      <c r="L25" s="33"/>
      <c r="M25" s="298"/>
      <c r="N25" s="311"/>
    </row>
    <row r="26" spans="2:14" ht="20.25" customHeight="1" x14ac:dyDescent="0.25">
      <c r="B26" s="74" t="s">
        <v>124</v>
      </c>
      <c r="C26" s="32" t="s">
        <v>42</v>
      </c>
      <c r="D26" s="33" t="s">
        <v>13</v>
      </c>
      <c r="E26" s="33">
        <v>13</v>
      </c>
      <c r="F26" s="33"/>
      <c r="G26" s="33"/>
      <c r="H26" s="33"/>
      <c r="I26" s="33"/>
      <c r="J26" s="33"/>
      <c r="K26" s="33"/>
      <c r="L26" s="33"/>
      <c r="M26" s="298"/>
      <c r="N26" s="311"/>
    </row>
    <row r="27" spans="2:14" ht="17.25" customHeight="1" x14ac:dyDescent="0.25">
      <c r="B27" s="74" t="s">
        <v>125</v>
      </c>
      <c r="C27" s="32" t="s">
        <v>42</v>
      </c>
      <c r="D27" s="33" t="s">
        <v>13</v>
      </c>
      <c r="E27" s="33">
        <v>3</v>
      </c>
      <c r="F27" s="33"/>
      <c r="G27" s="33"/>
      <c r="H27" s="33"/>
      <c r="I27" s="33"/>
      <c r="J27" s="33"/>
      <c r="K27" s="33"/>
      <c r="L27" s="33"/>
      <c r="M27" s="299"/>
      <c r="N27" s="311"/>
    </row>
    <row r="28" spans="2:14" ht="17.25" customHeight="1" x14ac:dyDescent="0.25">
      <c r="B28" s="74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87"/>
      <c r="N28" s="255"/>
    </row>
    <row r="29" spans="2:14" ht="17.25" customHeight="1" x14ac:dyDescent="0.25">
      <c r="B29" s="79" t="s">
        <v>27</v>
      </c>
      <c r="C29" s="80" t="s">
        <v>30</v>
      </c>
      <c r="D29" s="81" t="s">
        <v>127</v>
      </c>
      <c r="E29" s="81">
        <v>0</v>
      </c>
      <c r="F29" s="82">
        <v>504</v>
      </c>
      <c r="G29" s="82"/>
      <c r="H29" s="82"/>
      <c r="I29" s="82">
        <v>0</v>
      </c>
      <c r="J29" s="82" t="s">
        <v>33</v>
      </c>
      <c r="K29" s="82"/>
      <c r="L29" s="82">
        <v>3948</v>
      </c>
      <c r="M29" s="300"/>
      <c r="N29" s="308" t="s">
        <v>261</v>
      </c>
    </row>
    <row r="30" spans="2:14" ht="17.25" customHeight="1" x14ac:dyDescent="0.25">
      <c r="B30" s="79" t="s">
        <v>21</v>
      </c>
      <c r="C30" s="80" t="s">
        <v>30</v>
      </c>
      <c r="D30" s="81" t="s">
        <v>127</v>
      </c>
      <c r="E30" s="81">
        <v>0</v>
      </c>
      <c r="F30" s="82">
        <v>129</v>
      </c>
      <c r="G30" s="82"/>
      <c r="H30" s="82"/>
      <c r="I30" s="82">
        <v>0</v>
      </c>
      <c r="J30" s="82" t="s">
        <v>34</v>
      </c>
      <c r="K30" s="82"/>
      <c r="L30" s="82">
        <v>8205</v>
      </c>
      <c r="M30" s="301"/>
      <c r="N30" s="309"/>
    </row>
    <row r="31" spans="2:14" ht="17.25" customHeight="1" x14ac:dyDescent="0.25">
      <c r="B31" s="79" t="s">
        <v>32</v>
      </c>
      <c r="C31" s="80" t="s">
        <v>30</v>
      </c>
      <c r="D31" s="81" t="s">
        <v>127</v>
      </c>
      <c r="E31" s="81">
        <v>0</v>
      </c>
      <c r="F31" s="82">
        <v>650</v>
      </c>
      <c r="G31" s="82"/>
      <c r="H31" s="82"/>
      <c r="I31" s="82">
        <v>0</v>
      </c>
      <c r="J31" s="82" t="s">
        <v>39</v>
      </c>
      <c r="K31" s="82"/>
      <c r="L31" s="33">
        <v>650</v>
      </c>
      <c r="M31" s="301"/>
      <c r="N31" s="309"/>
    </row>
    <row r="32" spans="2:14" ht="17.25" customHeight="1" x14ac:dyDescent="0.25">
      <c r="B32" s="79" t="s">
        <v>7</v>
      </c>
      <c r="C32" s="80" t="s">
        <v>30</v>
      </c>
      <c r="D32" s="81" t="s">
        <v>127</v>
      </c>
      <c r="E32" s="81">
        <v>0</v>
      </c>
      <c r="F32" s="82">
        <v>897</v>
      </c>
      <c r="G32" s="82"/>
      <c r="H32" s="82"/>
      <c r="I32" s="82">
        <v>0</v>
      </c>
      <c r="J32" s="82" t="s">
        <v>35</v>
      </c>
      <c r="K32" s="82"/>
      <c r="L32" s="82">
        <v>8661</v>
      </c>
      <c r="M32" s="301"/>
      <c r="N32" s="309"/>
    </row>
    <row r="33" spans="2:14" ht="17.25" customHeight="1" x14ac:dyDescent="0.25">
      <c r="B33" s="79" t="s">
        <v>28</v>
      </c>
      <c r="C33" s="80" t="s">
        <v>30</v>
      </c>
      <c r="D33" s="81"/>
      <c r="E33" s="81">
        <v>0</v>
      </c>
      <c r="F33" s="82">
        <v>652</v>
      </c>
      <c r="G33" s="82"/>
      <c r="H33" s="82"/>
      <c r="I33" s="82">
        <v>0</v>
      </c>
      <c r="J33" s="82" t="s">
        <v>36</v>
      </c>
      <c r="K33" s="82"/>
      <c r="L33" s="82">
        <v>3697</v>
      </c>
      <c r="M33" s="301"/>
      <c r="N33" s="309"/>
    </row>
    <row r="34" spans="2:14" s="27" customFormat="1" ht="17.25" customHeight="1" x14ac:dyDescent="0.25">
      <c r="B34" s="79" t="s">
        <v>29</v>
      </c>
      <c r="C34" s="80" t="s">
        <v>30</v>
      </c>
      <c r="D34" s="81" t="s">
        <v>26</v>
      </c>
      <c r="E34" s="81">
        <v>0</v>
      </c>
      <c r="F34" s="82">
        <v>1479</v>
      </c>
      <c r="G34" s="82"/>
      <c r="H34" s="82"/>
      <c r="I34" s="82">
        <v>0</v>
      </c>
      <c r="J34" s="82" t="s">
        <v>37</v>
      </c>
      <c r="K34" s="82"/>
      <c r="L34" s="82">
        <v>7590</v>
      </c>
      <c r="M34" s="301"/>
      <c r="N34" s="309"/>
    </row>
    <row r="35" spans="2:14" s="27" customFormat="1" ht="17.25" customHeight="1" x14ac:dyDescent="0.25">
      <c r="B35" s="79" t="s">
        <v>31</v>
      </c>
      <c r="C35" s="80" t="s">
        <v>30</v>
      </c>
      <c r="D35" s="81" t="s">
        <v>26</v>
      </c>
      <c r="E35" s="81">
        <v>0</v>
      </c>
      <c r="F35" s="82">
        <v>1000</v>
      </c>
      <c r="G35" s="82"/>
      <c r="H35" s="82"/>
      <c r="I35" s="82">
        <v>0</v>
      </c>
      <c r="J35" s="82" t="s">
        <v>38</v>
      </c>
      <c r="K35" s="82"/>
      <c r="L35" s="82">
        <f>F35/5</f>
        <v>200</v>
      </c>
      <c r="M35" s="302"/>
      <c r="N35" s="309"/>
    </row>
    <row r="36" spans="2:14" s="27" customFormat="1" ht="17.25" customHeight="1" x14ac:dyDescent="0.25">
      <c r="B36" s="79"/>
      <c r="C36" s="80"/>
      <c r="D36" s="81"/>
      <c r="E36" s="81"/>
      <c r="F36" s="82"/>
      <c r="G36" s="82"/>
      <c r="H36" s="82"/>
      <c r="I36" s="82"/>
      <c r="J36" s="82"/>
      <c r="K36" s="82"/>
      <c r="L36" s="82"/>
      <c r="M36" s="90"/>
      <c r="N36" s="256"/>
    </row>
    <row r="37" spans="2:14" s="27" customFormat="1" ht="17.25" customHeight="1" x14ac:dyDescent="0.25">
      <c r="B37" s="188" t="s">
        <v>62</v>
      </c>
      <c r="C37" s="32" t="s">
        <v>41</v>
      </c>
      <c r="D37" s="189" t="s">
        <v>58</v>
      </c>
      <c r="E37" s="82">
        <v>1030</v>
      </c>
      <c r="F37" s="82"/>
      <c r="G37" s="82"/>
      <c r="H37" s="82"/>
      <c r="I37" s="82"/>
      <c r="J37" s="82"/>
      <c r="K37" s="82"/>
      <c r="L37" s="82"/>
      <c r="M37" s="294"/>
      <c r="N37" s="308" t="s">
        <v>225</v>
      </c>
    </row>
    <row r="38" spans="2:14" s="27" customFormat="1" ht="17.25" customHeight="1" x14ac:dyDescent="0.25">
      <c r="B38" s="188" t="s">
        <v>68</v>
      </c>
      <c r="C38" s="32" t="s">
        <v>41</v>
      </c>
      <c r="D38" s="189" t="s">
        <v>69</v>
      </c>
      <c r="E38" s="82">
        <v>1030</v>
      </c>
      <c r="F38" s="82"/>
      <c r="G38" s="82"/>
      <c r="H38" s="82"/>
      <c r="I38" s="82"/>
      <c r="J38" s="82"/>
      <c r="K38" s="82"/>
      <c r="L38" s="82"/>
      <c r="M38" s="295"/>
      <c r="N38" s="309"/>
    </row>
    <row r="39" spans="2:14" s="27" customFormat="1" ht="17.25" customHeight="1" x14ac:dyDescent="0.25">
      <c r="B39" s="188" t="s">
        <v>72</v>
      </c>
      <c r="C39" s="32" t="s">
        <v>41</v>
      </c>
      <c r="D39" s="189" t="s">
        <v>69</v>
      </c>
      <c r="E39" s="82">
        <v>1030</v>
      </c>
      <c r="F39" s="82"/>
      <c r="G39" s="82"/>
      <c r="H39" s="82"/>
      <c r="I39" s="82"/>
      <c r="J39" s="82"/>
      <c r="K39" s="82"/>
      <c r="L39" s="82"/>
      <c r="M39" s="295"/>
      <c r="N39" s="309"/>
    </row>
    <row r="40" spans="2:14" s="27" customFormat="1" ht="17.25" customHeight="1" x14ac:dyDescent="0.25">
      <c r="B40" s="188" t="s">
        <v>76</v>
      </c>
      <c r="C40" s="32" t="s">
        <v>41</v>
      </c>
      <c r="D40" s="189" t="s">
        <v>58</v>
      </c>
      <c r="E40" s="82">
        <v>1030</v>
      </c>
      <c r="F40" s="82"/>
      <c r="G40" s="82"/>
      <c r="H40" s="82"/>
      <c r="I40" s="82"/>
      <c r="J40" s="82"/>
      <c r="K40" s="82"/>
      <c r="L40" s="82"/>
      <c r="M40" s="295"/>
      <c r="N40" s="309"/>
    </row>
    <row r="41" spans="2:14" ht="17.25" customHeight="1" x14ac:dyDescent="0.25">
      <c r="B41" s="188" t="s">
        <v>80</v>
      </c>
      <c r="C41" s="32" t="s">
        <v>41</v>
      </c>
      <c r="D41" s="189" t="s">
        <v>58</v>
      </c>
      <c r="E41" s="82">
        <v>1030</v>
      </c>
      <c r="F41" s="82"/>
      <c r="G41" s="82"/>
      <c r="H41" s="82"/>
      <c r="I41" s="82"/>
      <c r="J41" s="82"/>
      <c r="K41" s="82"/>
      <c r="L41" s="82"/>
      <c r="M41" s="295"/>
      <c r="N41" s="309"/>
    </row>
    <row r="42" spans="2:14" ht="17.25" customHeight="1" x14ac:dyDescent="0.25">
      <c r="B42" s="188" t="s">
        <v>81</v>
      </c>
      <c r="C42" s="32" t="s">
        <v>41</v>
      </c>
      <c r="D42" s="189" t="s">
        <v>58</v>
      </c>
      <c r="E42" s="82">
        <v>2160</v>
      </c>
      <c r="F42" s="82"/>
      <c r="G42" s="82"/>
      <c r="H42" s="82"/>
      <c r="I42" s="82"/>
      <c r="J42" s="82"/>
      <c r="K42" s="82"/>
      <c r="L42" s="82"/>
      <c r="M42" s="295"/>
      <c r="N42" s="309"/>
    </row>
    <row r="43" spans="2:14" ht="17.25" customHeight="1" x14ac:dyDescent="0.25">
      <c r="B43" s="188" t="s">
        <v>82</v>
      </c>
      <c r="C43" s="32" t="s">
        <v>41</v>
      </c>
      <c r="D43" s="189" t="s">
        <v>58</v>
      </c>
      <c r="E43" s="82">
        <v>1030</v>
      </c>
      <c r="F43" s="82"/>
      <c r="G43" s="82"/>
      <c r="H43" s="82"/>
      <c r="I43" s="82"/>
      <c r="J43" s="82"/>
      <c r="K43" s="82"/>
      <c r="L43" s="82"/>
      <c r="M43" s="295"/>
      <c r="N43" s="309"/>
    </row>
    <row r="44" spans="2:14" ht="17.25" customHeight="1" x14ac:dyDescent="0.25">
      <c r="B44" s="188" t="s">
        <v>83</v>
      </c>
      <c r="C44" s="32" t="s">
        <v>41</v>
      </c>
      <c r="D44" s="189" t="s">
        <v>58</v>
      </c>
      <c r="E44" s="82">
        <v>1030</v>
      </c>
      <c r="F44" s="82"/>
      <c r="G44" s="82"/>
      <c r="H44" s="82"/>
      <c r="I44" s="82"/>
      <c r="J44" s="82"/>
      <c r="K44" s="82"/>
      <c r="L44" s="82"/>
      <c r="M44" s="295"/>
      <c r="N44" s="309"/>
    </row>
    <row r="45" spans="2:14" ht="17.25" customHeight="1" x14ac:dyDescent="0.25">
      <c r="B45" s="188" t="s">
        <v>84</v>
      </c>
      <c r="C45" s="32" t="s">
        <v>41</v>
      </c>
      <c r="D45" s="189" t="s">
        <v>58</v>
      </c>
      <c r="E45" s="82">
        <v>3090</v>
      </c>
      <c r="F45" s="82"/>
      <c r="G45" s="82"/>
      <c r="H45" s="82"/>
      <c r="I45" s="82"/>
      <c r="J45" s="82"/>
      <c r="K45" s="82"/>
      <c r="L45" s="82"/>
      <c r="M45" s="295"/>
      <c r="N45" s="309"/>
    </row>
    <row r="46" spans="2:14" ht="17.25" customHeight="1" x14ac:dyDescent="0.25">
      <c r="B46" s="188" t="s">
        <v>85</v>
      </c>
      <c r="C46" s="32" t="s">
        <v>41</v>
      </c>
      <c r="D46" s="189" t="s">
        <v>58</v>
      </c>
      <c r="E46" s="82">
        <v>200</v>
      </c>
      <c r="F46" s="82"/>
      <c r="G46" s="82"/>
      <c r="H46" s="82"/>
      <c r="I46" s="82"/>
      <c r="J46" s="82"/>
      <c r="K46" s="82"/>
      <c r="L46" s="82"/>
      <c r="M46" s="295"/>
      <c r="N46" s="309"/>
    </row>
    <row r="47" spans="2:14" ht="17.25" customHeight="1" x14ac:dyDescent="0.25">
      <c r="B47" s="188" t="s">
        <v>86</v>
      </c>
      <c r="C47" s="32" t="s">
        <v>41</v>
      </c>
      <c r="D47" s="189" t="s">
        <v>13</v>
      </c>
      <c r="E47" s="82">
        <v>74</v>
      </c>
      <c r="F47" s="82"/>
      <c r="G47" s="82"/>
      <c r="H47" s="82"/>
      <c r="I47" s="82"/>
      <c r="J47" s="82"/>
      <c r="K47" s="82"/>
      <c r="L47" s="82"/>
      <c r="M47" s="295"/>
      <c r="N47" s="309"/>
    </row>
    <row r="48" spans="2:14" ht="17.25" customHeight="1" x14ac:dyDescent="0.25">
      <c r="B48" s="190" t="s">
        <v>87</v>
      </c>
      <c r="C48" s="32" t="s">
        <v>41</v>
      </c>
      <c r="D48" s="191" t="s">
        <v>13</v>
      </c>
      <c r="E48" s="82">
        <v>59</v>
      </c>
      <c r="F48" s="82"/>
      <c r="G48" s="82"/>
      <c r="H48" s="82"/>
      <c r="I48" s="82"/>
      <c r="J48" s="82"/>
      <c r="K48" s="82"/>
      <c r="L48" s="82"/>
      <c r="M48" s="295"/>
      <c r="N48" s="309"/>
    </row>
    <row r="49" spans="2:15" ht="17.25" customHeight="1" x14ac:dyDescent="0.25">
      <c r="B49" s="190" t="s">
        <v>88</v>
      </c>
      <c r="C49" s="32" t="s">
        <v>41</v>
      </c>
      <c r="D49" s="191" t="s">
        <v>13</v>
      </c>
      <c r="E49" s="82">
        <v>5</v>
      </c>
      <c r="F49" s="82"/>
      <c r="G49" s="82"/>
      <c r="H49" s="82"/>
      <c r="I49" s="82"/>
      <c r="J49" s="82"/>
      <c r="K49" s="82"/>
      <c r="L49" s="82"/>
      <c r="M49" s="295"/>
      <c r="N49" s="309"/>
    </row>
    <row r="50" spans="2:15" ht="17.25" customHeight="1" x14ac:dyDescent="0.25">
      <c r="B50" s="190" t="s">
        <v>89</v>
      </c>
      <c r="C50" s="32" t="s">
        <v>41</v>
      </c>
      <c r="D50" s="191" t="s">
        <v>13</v>
      </c>
      <c r="E50" s="82">
        <v>7</v>
      </c>
      <c r="F50" s="82"/>
      <c r="G50" s="82"/>
      <c r="H50" s="82"/>
      <c r="I50" s="82"/>
      <c r="J50" s="82"/>
      <c r="K50" s="82"/>
      <c r="L50" s="82"/>
      <c r="M50" s="295"/>
      <c r="N50" s="309"/>
    </row>
    <row r="51" spans="2:15" ht="17.25" customHeight="1" x14ac:dyDescent="0.25">
      <c r="B51" s="190" t="s">
        <v>90</v>
      </c>
      <c r="C51" s="32" t="s">
        <v>41</v>
      </c>
      <c r="D51" s="191" t="s">
        <v>13</v>
      </c>
      <c r="E51" s="82">
        <v>2</v>
      </c>
      <c r="F51" s="82"/>
      <c r="G51" s="82"/>
      <c r="H51" s="82"/>
      <c r="I51" s="82"/>
      <c r="J51" s="82"/>
      <c r="K51" s="82"/>
      <c r="L51" s="82"/>
      <c r="M51" s="295"/>
      <c r="N51" s="309"/>
    </row>
    <row r="52" spans="2:15" ht="17.25" customHeight="1" x14ac:dyDescent="0.25">
      <c r="B52" s="190" t="s">
        <v>91</v>
      </c>
      <c r="C52" s="32" t="s">
        <v>41</v>
      </c>
      <c r="D52" s="191" t="s">
        <v>13</v>
      </c>
      <c r="E52" s="82">
        <v>5</v>
      </c>
      <c r="F52" s="82"/>
      <c r="G52" s="82"/>
      <c r="H52" s="82"/>
      <c r="I52" s="82"/>
      <c r="J52" s="82"/>
      <c r="K52" s="82"/>
      <c r="L52" s="82"/>
      <c r="M52" s="295"/>
      <c r="N52" s="309"/>
    </row>
    <row r="53" spans="2:15" ht="17.25" customHeight="1" x14ac:dyDescent="0.25">
      <c r="B53" s="190" t="s">
        <v>92</v>
      </c>
      <c r="C53" s="32" t="s">
        <v>41</v>
      </c>
      <c r="D53" s="191" t="s">
        <v>13</v>
      </c>
      <c r="E53" s="82">
        <v>6</v>
      </c>
      <c r="F53" s="82"/>
      <c r="G53" s="82"/>
      <c r="H53" s="82"/>
      <c r="I53" s="82"/>
      <c r="J53" s="82"/>
      <c r="K53" s="82"/>
      <c r="L53" s="82"/>
      <c r="M53" s="295"/>
      <c r="N53" s="309"/>
    </row>
    <row r="54" spans="2:15" ht="17.25" customHeight="1" x14ac:dyDescent="0.25">
      <c r="B54" s="190" t="s">
        <v>93</v>
      </c>
      <c r="C54" s="32" t="s">
        <v>41</v>
      </c>
      <c r="D54" s="191" t="s">
        <v>13</v>
      </c>
      <c r="E54" s="82">
        <v>13</v>
      </c>
      <c r="F54" s="82"/>
      <c r="G54" s="82"/>
      <c r="H54" s="82"/>
      <c r="I54" s="82"/>
      <c r="J54" s="82"/>
      <c r="K54" s="82"/>
      <c r="L54" s="82"/>
      <c r="M54" s="295"/>
      <c r="N54" s="309"/>
    </row>
    <row r="55" spans="2:15" ht="17.25" customHeight="1" x14ac:dyDescent="0.25">
      <c r="B55" s="190" t="s">
        <v>94</v>
      </c>
      <c r="C55" s="32" t="s">
        <v>41</v>
      </c>
      <c r="D55" s="191" t="s">
        <v>95</v>
      </c>
      <c r="E55" s="82">
        <v>17</v>
      </c>
      <c r="F55" s="82"/>
      <c r="G55" s="82"/>
      <c r="H55" s="82"/>
      <c r="I55" s="82"/>
      <c r="J55" s="82"/>
      <c r="K55" s="82"/>
      <c r="L55" s="82"/>
      <c r="M55" s="295"/>
      <c r="N55" s="309"/>
    </row>
    <row r="56" spans="2:15" ht="17.25" customHeight="1" x14ac:dyDescent="0.25">
      <c r="B56" s="190" t="s">
        <v>96</v>
      </c>
      <c r="C56" s="32" t="s">
        <v>41</v>
      </c>
      <c r="D56" s="191" t="s">
        <v>95</v>
      </c>
      <c r="E56" s="82">
        <v>14</v>
      </c>
      <c r="F56" s="82"/>
      <c r="G56" s="82"/>
      <c r="H56" s="82"/>
      <c r="I56" s="82"/>
      <c r="J56" s="82"/>
      <c r="K56" s="82"/>
      <c r="L56" s="82"/>
      <c r="M56" s="295"/>
      <c r="N56" s="309"/>
    </row>
    <row r="57" spans="2:15" ht="17.25" customHeight="1" x14ac:dyDescent="0.25">
      <c r="B57" s="190" t="s">
        <v>97</v>
      </c>
      <c r="C57" s="32" t="s">
        <v>41</v>
      </c>
      <c r="D57" s="191" t="s">
        <v>95</v>
      </c>
      <c r="E57" s="82">
        <v>8</v>
      </c>
      <c r="F57" s="82"/>
      <c r="G57" s="82"/>
      <c r="H57" s="82"/>
      <c r="I57" s="82"/>
      <c r="J57" s="82"/>
      <c r="K57" s="82"/>
      <c r="L57" s="82"/>
      <c r="M57" s="295"/>
      <c r="N57" s="309"/>
    </row>
    <row r="58" spans="2:15" ht="17.25" customHeight="1" x14ac:dyDescent="0.25">
      <c r="B58" s="190" t="s">
        <v>98</v>
      </c>
      <c r="C58" s="32" t="s">
        <v>41</v>
      </c>
      <c r="D58" s="191" t="s">
        <v>95</v>
      </c>
      <c r="E58" s="82">
        <v>7</v>
      </c>
      <c r="F58" s="82"/>
      <c r="G58" s="82"/>
      <c r="H58" s="82"/>
      <c r="I58" s="82"/>
      <c r="J58" s="82"/>
      <c r="K58" s="82"/>
      <c r="L58" s="82"/>
      <c r="M58" s="295"/>
      <c r="N58" s="309"/>
    </row>
    <row r="59" spans="2:15" ht="17.25" customHeight="1" x14ac:dyDescent="0.25">
      <c r="B59" s="190" t="s">
        <v>99</v>
      </c>
      <c r="C59" s="32" t="s">
        <v>41</v>
      </c>
      <c r="D59" s="191" t="s">
        <v>13</v>
      </c>
      <c r="E59" s="82">
        <v>3</v>
      </c>
      <c r="F59" s="82"/>
      <c r="G59" s="82"/>
      <c r="H59" s="82"/>
      <c r="I59" s="82"/>
      <c r="J59" s="82"/>
      <c r="K59" s="82"/>
      <c r="L59" s="82"/>
      <c r="M59" s="295"/>
      <c r="N59" s="309"/>
    </row>
    <row r="60" spans="2:15" ht="17.25" customHeight="1" x14ac:dyDescent="0.25">
      <c r="B60" s="190" t="s">
        <v>100</v>
      </c>
      <c r="C60" s="32" t="s">
        <v>41</v>
      </c>
      <c r="D60" s="191" t="s">
        <v>58</v>
      </c>
      <c r="E60" s="82">
        <v>7</v>
      </c>
      <c r="F60" s="82"/>
      <c r="G60" s="82"/>
      <c r="H60" s="82"/>
      <c r="I60" s="82"/>
      <c r="J60" s="82"/>
      <c r="K60" s="82"/>
      <c r="L60" s="82"/>
      <c r="M60" s="295"/>
      <c r="N60" s="309"/>
      <c r="O60" t="s">
        <v>240</v>
      </c>
    </row>
    <row r="61" spans="2:15" ht="17.25" customHeight="1" x14ac:dyDescent="0.25">
      <c r="B61" s="190" t="s">
        <v>101</v>
      </c>
      <c r="C61" s="32" t="s">
        <v>41</v>
      </c>
      <c r="D61" s="191" t="s">
        <v>58</v>
      </c>
      <c r="E61" s="82">
        <v>6</v>
      </c>
      <c r="F61" s="82"/>
      <c r="G61" s="82"/>
      <c r="H61" s="82"/>
      <c r="I61" s="82"/>
      <c r="J61" s="82"/>
      <c r="K61" s="82"/>
      <c r="L61" s="82"/>
      <c r="M61" s="295"/>
      <c r="N61" s="309"/>
    </row>
    <row r="62" spans="2:15" ht="17.25" customHeight="1" x14ac:dyDescent="0.25">
      <c r="B62" s="190" t="s">
        <v>87</v>
      </c>
      <c r="C62" s="32" t="s">
        <v>41</v>
      </c>
      <c r="D62" s="191" t="s">
        <v>13</v>
      </c>
      <c r="E62" s="82">
        <v>59</v>
      </c>
      <c r="F62" s="82"/>
      <c r="G62" s="82"/>
      <c r="H62" s="82"/>
      <c r="I62" s="82"/>
      <c r="J62" s="82"/>
      <c r="K62" s="82"/>
      <c r="L62" s="82"/>
      <c r="M62" s="295"/>
      <c r="N62" s="309"/>
    </row>
    <row r="63" spans="2:15" ht="17.25" customHeight="1" x14ac:dyDescent="0.25">
      <c r="B63" s="190" t="s">
        <v>102</v>
      </c>
      <c r="C63" s="32" t="s">
        <v>41</v>
      </c>
      <c r="D63" s="191" t="s">
        <v>13</v>
      </c>
      <c r="E63" s="82">
        <v>11</v>
      </c>
      <c r="F63" s="82"/>
      <c r="G63" s="82"/>
      <c r="H63" s="82"/>
      <c r="I63" s="82"/>
      <c r="J63" s="82"/>
      <c r="K63" s="82"/>
      <c r="L63" s="82"/>
      <c r="M63" s="295"/>
      <c r="N63" s="309"/>
    </row>
    <row r="64" spans="2:15" ht="17.25" customHeight="1" x14ac:dyDescent="0.25">
      <c r="B64" s="190" t="s">
        <v>103</v>
      </c>
      <c r="C64" s="32" t="s">
        <v>41</v>
      </c>
      <c r="D64" s="191" t="s">
        <v>95</v>
      </c>
      <c r="E64" s="82">
        <v>15</v>
      </c>
      <c r="F64" s="82"/>
      <c r="G64" s="82"/>
      <c r="H64" s="82"/>
      <c r="I64" s="82"/>
      <c r="J64" s="82"/>
      <c r="K64" s="82"/>
      <c r="L64" s="82"/>
      <c r="M64" s="295"/>
      <c r="N64" s="309"/>
    </row>
    <row r="65" spans="2:14" ht="17.25" customHeight="1" x14ac:dyDescent="0.25">
      <c r="B65" s="190" t="s">
        <v>94</v>
      </c>
      <c r="C65" s="32" t="s">
        <v>41</v>
      </c>
      <c r="D65" s="191" t="s">
        <v>95</v>
      </c>
      <c r="E65" s="82">
        <v>17</v>
      </c>
      <c r="F65" s="82"/>
      <c r="G65" s="82"/>
      <c r="H65" s="82"/>
      <c r="I65" s="82"/>
      <c r="J65" s="82"/>
      <c r="K65" s="82"/>
      <c r="L65" s="82"/>
      <c r="M65" s="295"/>
      <c r="N65" s="309"/>
    </row>
    <row r="66" spans="2:14" ht="17.25" customHeight="1" x14ac:dyDescent="0.25">
      <c r="B66" s="190" t="s">
        <v>96</v>
      </c>
      <c r="C66" s="32" t="s">
        <v>41</v>
      </c>
      <c r="D66" s="191" t="s">
        <v>95</v>
      </c>
      <c r="E66" s="82">
        <v>14</v>
      </c>
      <c r="F66" s="82"/>
      <c r="G66" s="82"/>
      <c r="H66" s="82"/>
      <c r="I66" s="82"/>
      <c r="J66" s="82"/>
      <c r="K66" s="82"/>
      <c r="L66" s="82"/>
      <c r="M66" s="295"/>
      <c r="N66" s="309"/>
    </row>
    <row r="67" spans="2:14" ht="17.25" customHeight="1" x14ac:dyDescent="0.25">
      <c r="B67" s="190" t="s">
        <v>104</v>
      </c>
      <c r="C67" s="32" t="s">
        <v>41</v>
      </c>
      <c r="D67" s="191" t="s">
        <v>95</v>
      </c>
      <c r="E67" s="82">
        <v>6</v>
      </c>
      <c r="F67" s="82"/>
      <c r="G67" s="82"/>
      <c r="H67" s="82"/>
      <c r="I67" s="82"/>
      <c r="J67" s="82"/>
      <c r="K67" s="82"/>
      <c r="L67" s="82"/>
      <c r="M67" s="295"/>
      <c r="N67" s="309"/>
    </row>
    <row r="68" spans="2:14" ht="17.25" customHeight="1" x14ac:dyDescent="0.25">
      <c r="B68" s="190" t="s">
        <v>97</v>
      </c>
      <c r="C68" s="32" t="s">
        <v>41</v>
      </c>
      <c r="D68" s="191" t="s">
        <v>95</v>
      </c>
      <c r="E68" s="82">
        <v>8</v>
      </c>
      <c r="F68" s="82"/>
      <c r="G68" s="82"/>
      <c r="H68" s="82"/>
      <c r="I68" s="82"/>
      <c r="J68" s="82"/>
      <c r="K68" s="82"/>
      <c r="L68" s="82"/>
      <c r="M68" s="295"/>
      <c r="N68" s="309"/>
    </row>
    <row r="69" spans="2:14" ht="17.25" customHeight="1" x14ac:dyDescent="0.25">
      <c r="B69" s="190" t="s">
        <v>98</v>
      </c>
      <c r="C69" s="32" t="s">
        <v>41</v>
      </c>
      <c r="D69" s="191" t="s">
        <v>95</v>
      </c>
      <c r="E69" s="82">
        <v>7</v>
      </c>
      <c r="F69" s="82"/>
      <c r="G69" s="82"/>
      <c r="H69" s="82"/>
      <c r="I69" s="82"/>
      <c r="J69" s="82"/>
      <c r="K69" s="82"/>
      <c r="L69" s="82"/>
      <c r="M69" s="295"/>
      <c r="N69" s="309"/>
    </row>
    <row r="70" spans="2:14" ht="17.25" customHeight="1" x14ac:dyDescent="0.25">
      <c r="B70" s="190" t="s">
        <v>105</v>
      </c>
      <c r="C70" s="32" t="s">
        <v>41</v>
      </c>
      <c r="D70" s="191" t="s">
        <v>95</v>
      </c>
      <c r="E70" s="82">
        <v>7</v>
      </c>
      <c r="F70" s="82"/>
      <c r="G70" s="82"/>
      <c r="H70" s="82"/>
      <c r="I70" s="82"/>
      <c r="J70" s="82"/>
      <c r="K70" s="82"/>
      <c r="L70" s="82"/>
      <c r="M70" s="295"/>
      <c r="N70" s="309"/>
    </row>
    <row r="71" spans="2:14" ht="17.25" customHeight="1" x14ac:dyDescent="0.25">
      <c r="B71" s="190" t="s">
        <v>106</v>
      </c>
      <c r="C71" s="32" t="s">
        <v>41</v>
      </c>
      <c r="D71" s="191" t="s">
        <v>95</v>
      </c>
      <c r="E71" s="82">
        <v>2</v>
      </c>
      <c r="F71" s="82"/>
      <c r="G71" s="82"/>
      <c r="H71" s="82"/>
      <c r="I71" s="82"/>
      <c r="J71" s="82"/>
      <c r="K71" s="82"/>
      <c r="L71" s="82"/>
      <c r="M71" s="296"/>
      <c r="N71" s="309"/>
    </row>
    <row r="72" spans="2:14" ht="17.25" customHeight="1" x14ac:dyDescent="0.25">
      <c r="B72" s="190"/>
      <c r="C72" s="32"/>
      <c r="D72" s="191"/>
      <c r="E72" s="82"/>
      <c r="F72" s="82"/>
      <c r="G72" s="82"/>
      <c r="H72" s="82"/>
      <c r="I72" s="82"/>
      <c r="J72" s="82"/>
      <c r="K72" s="82"/>
      <c r="L72" s="82"/>
      <c r="M72" s="156"/>
      <c r="N72" s="255"/>
    </row>
    <row r="73" spans="2:14" ht="17.25" customHeight="1" x14ac:dyDescent="0.25">
      <c r="B73" s="190" t="s">
        <v>18</v>
      </c>
      <c r="C73" s="32" t="s">
        <v>45</v>
      </c>
      <c r="D73" s="191" t="s">
        <v>127</v>
      </c>
      <c r="E73" s="82">
        <v>200</v>
      </c>
      <c r="F73" s="82"/>
      <c r="G73" s="82"/>
      <c r="H73" s="82"/>
      <c r="I73" s="82"/>
      <c r="J73" s="82" t="s">
        <v>48</v>
      </c>
      <c r="K73" s="82"/>
      <c r="L73" s="82"/>
      <c r="M73" s="294"/>
      <c r="N73" s="312" t="s">
        <v>227</v>
      </c>
    </row>
    <row r="74" spans="2:14" ht="17.25" customHeight="1" x14ac:dyDescent="0.25">
      <c r="B74" s="190" t="s">
        <v>53</v>
      </c>
      <c r="C74" s="32" t="s">
        <v>45</v>
      </c>
      <c r="D74" s="191" t="s">
        <v>58</v>
      </c>
      <c r="E74" s="82">
        <v>10</v>
      </c>
      <c r="F74" s="82"/>
      <c r="G74" s="82"/>
      <c r="H74" s="82"/>
      <c r="I74" s="82"/>
      <c r="J74" s="82">
        <v>10</v>
      </c>
      <c r="K74" s="82"/>
      <c r="L74" s="82"/>
      <c r="M74" s="295"/>
      <c r="N74" s="313"/>
    </row>
    <row r="75" spans="2:14" ht="17.25" customHeight="1" x14ac:dyDescent="0.25">
      <c r="B75" s="190" t="s">
        <v>54</v>
      </c>
      <c r="C75" s="32" t="s">
        <v>45</v>
      </c>
      <c r="D75" s="191" t="s">
        <v>59</v>
      </c>
      <c r="E75" s="82">
        <v>125</v>
      </c>
      <c r="F75" s="82"/>
      <c r="G75" s="82"/>
      <c r="H75" s="82"/>
      <c r="I75" s="82"/>
      <c r="J75" s="82">
        <v>125</v>
      </c>
      <c r="K75" s="82"/>
      <c r="L75" s="82"/>
      <c r="M75" s="295"/>
      <c r="N75" s="313"/>
    </row>
    <row r="76" spans="2:14" ht="17.25" customHeight="1" x14ac:dyDescent="0.25">
      <c r="B76" s="190" t="s">
        <v>55</v>
      </c>
      <c r="C76" s="32" t="s">
        <v>45</v>
      </c>
      <c r="D76" s="191" t="s">
        <v>58</v>
      </c>
      <c r="E76" s="82">
        <v>800</v>
      </c>
      <c r="F76" s="82"/>
      <c r="G76" s="82"/>
      <c r="H76" s="82"/>
      <c r="I76" s="82"/>
      <c r="J76" s="82">
        <v>800</v>
      </c>
      <c r="K76" s="82"/>
      <c r="L76" s="82"/>
      <c r="M76" s="296"/>
      <c r="N76" s="314"/>
    </row>
    <row r="77" spans="2:14" ht="17.25" customHeight="1" x14ac:dyDescent="0.25">
      <c r="B77" s="190"/>
      <c r="C77" s="32"/>
      <c r="D77" s="191"/>
      <c r="E77" s="82"/>
      <c r="F77" s="82"/>
      <c r="G77" s="82"/>
      <c r="H77" s="82"/>
      <c r="I77" s="82"/>
      <c r="J77" s="82"/>
      <c r="K77" s="82"/>
      <c r="L77" s="82"/>
      <c r="M77" s="156"/>
      <c r="N77" s="255"/>
    </row>
    <row r="78" spans="2:14" ht="17.25" customHeight="1" x14ac:dyDescent="0.25">
      <c r="B78" s="190" t="s">
        <v>200</v>
      </c>
      <c r="C78" s="32" t="s">
        <v>160</v>
      </c>
      <c r="D78" s="191" t="s">
        <v>13</v>
      </c>
      <c r="E78" s="82"/>
      <c r="F78" s="82"/>
      <c r="G78" s="82"/>
      <c r="H78" s="82">
        <v>15000</v>
      </c>
      <c r="I78" s="82"/>
      <c r="J78" s="82"/>
      <c r="K78" s="82"/>
      <c r="L78" s="82"/>
      <c r="M78" s="294"/>
      <c r="N78" s="315" t="s">
        <v>163</v>
      </c>
    </row>
    <row r="79" spans="2:14" ht="17.25" customHeight="1" x14ac:dyDescent="0.25">
      <c r="B79" s="190" t="s">
        <v>201</v>
      </c>
      <c r="C79" s="32" t="s">
        <v>160</v>
      </c>
      <c r="D79" s="191" t="s">
        <v>13</v>
      </c>
      <c r="E79" s="82"/>
      <c r="F79" s="82"/>
      <c r="G79" s="82"/>
      <c r="H79" s="82">
        <v>15000</v>
      </c>
      <c r="I79" s="82"/>
      <c r="J79" s="82"/>
      <c r="K79" s="82"/>
      <c r="L79" s="82"/>
      <c r="M79" s="295"/>
      <c r="N79" s="311"/>
    </row>
    <row r="80" spans="2:14" ht="17.25" customHeight="1" x14ac:dyDescent="0.25">
      <c r="B80" s="190" t="s">
        <v>162</v>
      </c>
      <c r="C80" s="32" t="s">
        <v>160</v>
      </c>
      <c r="D80" s="191" t="s">
        <v>26</v>
      </c>
      <c r="E80" s="82"/>
      <c r="F80" s="82"/>
      <c r="G80" s="82"/>
      <c r="H80" s="82">
        <v>5000</v>
      </c>
      <c r="I80" s="82"/>
      <c r="J80" s="82"/>
      <c r="K80" s="82"/>
      <c r="L80" s="82"/>
      <c r="M80" s="296"/>
      <c r="N80" s="311"/>
    </row>
    <row r="81" spans="2:14" ht="17.25" customHeight="1" x14ac:dyDescent="0.25">
      <c r="B81" s="190"/>
      <c r="C81" s="32"/>
      <c r="D81" s="191"/>
      <c r="E81" s="82"/>
      <c r="F81" s="82"/>
      <c r="G81" s="82"/>
      <c r="H81" s="82"/>
      <c r="I81" s="82"/>
      <c r="J81" s="82"/>
      <c r="K81" s="82"/>
      <c r="L81" s="82"/>
      <c r="M81" s="156"/>
      <c r="N81" s="255"/>
    </row>
    <row r="82" spans="2:14" ht="17.25" customHeight="1" x14ac:dyDescent="0.25">
      <c r="B82" s="190" t="s">
        <v>202</v>
      </c>
      <c r="C82" s="32" t="s">
        <v>159</v>
      </c>
      <c r="D82" s="191" t="s">
        <v>26</v>
      </c>
      <c r="E82" s="82"/>
      <c r="F82" s="82"/>
      <c r="G82" s="82"/>
      <c r="H82" s="82">
        <v>1000</v>
      </c>
      <c r="I82" s="82"/>
      <c r="J82" s="82"/>
      <c r="K82" s="82"/>
      <c r="L82" s="82"/>
      <c r="M82" s="156"/>
      <c r="N82" s="257" t="s">
        <v>172</v>
      </c>
    </row>
    <row r="83" spans="2:14" ht="17.25" customHeight="1" x14ac:dyDescent="0.25">
      <c r="B83" s="190"/>
      <c r="C83" s="32"/>
      <c r="D83" s="191"/>
      <c r="E83" s="82"/>
      <c r="F83" s="82"/>
      <c r="G83" s="82"/>
      <c r="H83" s="82"/>
      <c r="I83" s="82"/>
      <c r="J83" s="82"/>
      <c r="K83" s="82"/>
      <c r="L83" s="82"/>
      <c r="M83" s="156"/>
      <c r="N83" s="255"/>
    </row>
    <row r="84" spans="2:14" ht="17.25" customHeight="1" x14ac:dyDescent="0.25">
      <c r="B84" s="190" t="s">
        <v>203</v>
      </c>
      <c r="C84" s="32" t="s">
        <v>205</v>
      </c>
      <c r="D84" s="191" t="s">
        <v>26</v>
      </c>
      <c r="E84" s="82"/>
      <c r="F84" s="82"/>
      <c r="G84" s="82"/>
      <c r="H84" s="82"/>
      <c r="I84" s="82"/>
      <c r="J84" s="82"/>
      <c r="K84" s="82"/>
      <c r="L84" s="82">
        <v>25</v>
      </c>
      <c r="M84" s="156"/>
      <c r="N84" s="258" t="s">
        <v>206</v>
      </c>
    </row>
    <row r="85" spans="2:14" ht="17.25" customHeight="1" x14ac:dyDescent="0.25">
      <c r="B85" s="190"/>
      <c r="C85" s="32"/>
      <c r="D85" s="191"/>
      <c r="E85" s="82"/>
      <c r="F85" s="82"/>
      <c r="G85" s="82"/>
      <c r="H85" s="82"/>
      <c r="I85" s="82"/>
      <c r="J85" s="82"/>
      <c r="K85" s="82"/>
      <c r="L85" s="82"/>
      <c r="M85" s="156"/>
      <c r="N85" s="258"/>
    </row>
    <row r="86" spans="2:14" ht="17.25" customHeight="1" x14ac:dyDescent="0.25">
      <c r="B86" s="190" t="s">
        <v>203</v>
      </c>
      <c r="C86" s="32" t="s">
        <v>224</v>
      </c>
      <c r="D86" s="191" t="s">
        <v>26</v>
      </c>
      <c r="E86" s="82"/>
      <c r="F86" s="82"/>
      <c r="G86" s="82"/>
      <c r="H86" s="82">
        <v>21</v>
      </c>
      <c r="I86" s="82"/>
      <c r="J86" s="82"/>
      <c r="K86" s="82"/>
      <c r="L86" s="82"/>
      <c r="M86" s="156"/>
      <c r="N86" s="258" t="s">
        <v>222</v>
      </c>
    </row>
    <row r="87" spans="2:14" ht="17.25" customHeight="1" x14ac:dyDescent="0.25">
      <c r="B87" s="190"/>
      <c r="C87" s="32"/>
      <c r="D87" s="191"/>
      <c r="E87" s="82"/>
      <c r="F87" s="82"/>
      <c r="G87" s="82"/>
      <c r="H87" s="82"/>
      <c r="I87" s="82"/>
      <c r="J87" s="82"/>
      <c r="K87" s="82"/>
      <c r="L87" s="82"/>
      <c r="M87" s="156"/>
      <c r="N87" s="258"/>
    </row>
    <row r="88" spans="2:14" ht="17.25" customHeight="1" x14ac:dyDescent="0.25">
      <c r="B88" s="190" t="s">
        <v>207</v>
      </c>
      <c r="C88" s="32" t="s">
        <v>168</v>
      </c>
      <c r="D88" s="191" t="s">
        <v>26</v>
      </c>
      <c r="E88" s="82"/>
      <c r="F88" s="82"/>
      <c r="G88" s="82"/>
      <c r="H88" s="82">
        <v>1300</v>
      </c>
      <c r="I88" s="82"/>
      <c r="J88" s="82"/>
      <c r="K88" s="82"/>
      <c r="L88" s="82"/>
      <c r="M88" s="294"/>
      <c r="N88" s="316" t="s">
        <v>223</v>
      </c>
    </row>
    <row r="89" spans="2:14" ht="17.25" customHeight="1" x14ac:dyDescent="0.25">
      <c r="B89" s="190" t="s">
        <v>208</v>
      </c>
      <c r="C89" s="32" t="s">
        <v>168</v>
      </c>
      <c r="D89" s="191" t="s">
        <v>26</v>
      </c>
      <c r="E89" s="82"/>
      <c r="F89" s="82"/>
      <c r="G89" s="82"/>
      <c r="H89" s="82">
        <v>19</v>
      </c>
      <c r="I89" s="82"/>
      <c r="J89" s="82"/>
      <c r="K89" s="82"/>
      <c r="L89" s="82"/>
      <c r="M89" s="295"/>
      <c r="N89" s="316"/>
    </row>
    <row r="90" spans="2:14" ht="17.25" customHeight="1" x14ac:dyDescent="0.25">
      <c r="B90" s="190" t="s">
        <v>209</v>
      </c>
      <c r="C90" s="32" t="s">
        <v>168</v>
      </c>
      <c r="D90" s="191" t="s">
        <v>26</v>
      </c>
      <c r="E90" s="82"/>
      <c r="F90" s="82"/>
      <c r="G90" s="82"/>
      <c r="H90" s="82">
        <v>23</v>
      </c>
      <c r="I90" s="82"/>
      <c r="J90" s="82"/>
      <c r="K90" s="82"/>
      <c r="L90" s="82"/>
      <c r="M90" s="295"/>
      <c r="N90" s="316"/>
    </row>
    <row r="91" spans="2:14" ht="17.25" customHeight="1" x14ac:dyDescent="0.25">
      <c r="B91" s="190" t="s">
        <v>210</v>
      </c>
      <c r="C91" s="32" t="s">
        <v>168</v>
      </c>
      <c r="D91" s="191" t="s">
        <v>26</v>
      </c>
      <c r="E91" s="82"/>
      <c r="F91" s="82"/>
      <c r="G91" s="82"/>
      <c r="H91" s="82">
        <v>135</v>
      </c>
      <c r="I91" s="82"/>
      <c r="J91" s="82"/>
      <c r="K91" s="82"/>
      <c r="L91" s="82"/>
      <c r="M91" s="296"/>
      <c r="N91" s="316"/>
    </row>
    <row r="92" spans="2:14" ht="17.25" customHeight="1" x14ac:dyDescent="0.25">
      <c r="B92" s="190"/>
      <c r="C92" s="32"/>
      <c r="D92" s="191"/>
      <c r="E92" s="82"/>
      <c r="F92" s="82"/>
      <c r="G92" s="82"/>
      <c r="H92" s="82"/>
      <c r="I92" s="82"/>
      <c r="J92" s="82"/>
      <c r="K92" s="82"/>
      <c r="L92" s="82"/>
      <c r="M92" s="156"/>
      <c r="N92" s="255"/>
    </row>
    <row r="93" spans="2:14" ht="17.25" customHeight="1" x14ac:dyDescent="0.25">
      <c r="B93" s="190" t="s">
        <v>218</v>
      </c>
      <c r="C93" s="32" t="s">
        <v>215</v>
      </c>
      <c r="D93" s="191" t="s">
        <v>26</v>
      </c>
      <c r="E93" s="82"/>
      <c r="F93" s="82"/>
      <c r="G93" s="82"/>
      <c r="H93" s="82"/>
      <c r="I93" s="82"/>
      <c r="J93" s="82"/>
      <c r="K93" s="82">
        <v>3007</v>
      </c>
      <c r="L93" s="82"/>
      <c r="M93" s="294"/>
      <c r="N93" s="303" t="s">
        <v>217</v>
      </c>
    </row>
    <row r="94" spans="2:14" ht="17.25" customHeight="1" x14ac:dyDescent="0.25">
      <c r="B94" s="190" t="s">
        <v>219</v>
      </c>
      <c r="C94" s="32" t="s">
        <v>215</v>
      </c>
      <c r="D94" s="191" t="s">
        <v>26</v>
      </c>
      <c r="E94" s="82"/>
      <c r="F94" s="82"/>
      <c r="G94" s="82"/>
      <c r="H94" s="82"/>
      <c r="I94" s="82"/>
      <c r="J94" s="82"/>
      <c r="K94" s="82">
        <v>603</v>
      </c>
      <c r="L94" s="82"/>
      <c r="M94" s="295"/>
      <c r="N94" s="303"/>
    </row>
    <row r="95" spans="2:14" ht="17.25" customHeight="1" x14ac:dyDescent="0.25">
      <c r="B95" s="190" t="s">
        <v>220</v>
      </c>
      <c r="C95" s="32" t="s">
        <v>215</v>
      </c>
      <c r="D95" s="191" t="s">
        <v>26</v>
      </c>
      <c r="E95" s="82"/>
      <c r="F95" s="82"/>
      <c r="G95" s="82"/>
      <c r="H95" s="82"/>
      <c r="I95" s="82"/>
      <c r="J95" s="82"/>
      <c r="K95" s="82">
        <v>10</v>
      </c>
      <c r="L95" s="82"/>
      <c r="M95" s="295"/>
      <c r="N95" s="303"/>
    </row>
    <row r="96" spans="2:14" ht="17.25" customHeight="1" x14ac:dyDescent="0.25">
      <c r="B96" s="190" t="s">
        <v>221</v>
      </c>
      <c r="C96" s="32" t="s">
        <v>215</v>
      </c>
      <c r="D96" s="191" t="s">
        <v>26</v>
      </c>
      <c r="E96" s="82"/>
      <c r="F96" s="82"/>
      <c r="G96" s="82"/>
      <c r="H96" s="82"/>
      <c r="I96" s="82"/>
      <c r="J96" s="82"/>
      <c r="K96" s="82">
        <v>20</v>
      </c>
      <c r="L96" s="82"/>
      <c r="M96" s="296"/>
      <c r="N96" s="303"/>
    </row>
    <row r="97" spans="2:14" ht="17.25" customHeight="1" x14ac:dyDescent="0.25">
      <c r="B97" s="190"/>
      <c r="C97" s="32"/>
      <c r="D97" s="191"/>
      <c r="E97" s="82"/>
      <c r="F97" s="82"/>
      <c r="G97" s="82"/>
      <c r="H97" s="82"/>
      <c r="I97" s="82"/>
      <c r="J97" s="82"/>
      <c r="K97" s="82"/>
      <c r="L97" s="82"/>
      <c r="M97" s="235"/>
      <c r="N97" s="259"/>
    </row>
    <row r="98" spans="2:14" ht="17.25" customHeight="1" x14ac:dyDescent="0.25">
      <c r="B98" s="190" t="s">
        <v>248</v>
      </c>
      <c r="C98" s="32" t="s">
        <v>249</v>
      </c>
      <c r="D98" s="191" t="s">
        <v>127</v>
      </c>
      <c r="E98" s="82"/>
      <c r="F98" s="82"/>
      <c r="G98" s="82"/>
      <c r="H98" s="82">
        <v>3</v>
      </c>
      <c r="I98" s="82"/>
      <c r="J98" s="82"/>
      <c r="K98" s="82"/>
      <c r="L98" s="82"/>
      <c r="M98" s="305"/>
      <c r="N98" s="303" t="s">
        <v>252</v>
      </c>
    </row>
    <row r="99" spans="2:14" ht="17.25" customHeight="1" x14ac:dyDescent="0.25">
      <c r="B99" s="190" t="s">
        <v>250</v>
      </c>
      <c r="C99" s="32" t="s">
        <v>249</v>
      </c>
      <c r="D99" s="191" t="s">
        <v>127</v>
      </c>
      <c r="E99" s="82"/>
      <c r="F99" s="82"/>
      <c r="G99" s="82"/>
      <c r="H99" s="82">
        <v>2000</v>
      </c>
      <c r="I99" s="82"/>
      <c r="J99" s="82"/>
      <c r="K99" s="82"/>
      <c r="L99" s="82"/>
      <c r="M99" s="306"/>
      <c r="N99" s="303"/>
    </row>
    <row r="100" spans="2:14" ht="17.25" customHeight="1" x14ac:dyDescent="0.25">
      <c r="B100" s="190" t="s">
        <v>251</v>
      </c>
      <c r="C100" s="32" t="s">
        <v>249</v>
      </c>
      <c r="D100" s="191" t="s">
        <v>26</v>
      </c>
      <c r="E100" s="82"/>
      <c r="F100" s="82"/>
      <c r="G100" s="82"/>
      <c r="H100" s="82">
        <v>1000</v>
      </c>
      <c r="I100" s="82"/>
      <c r="J100" s="82"/>
      <c r="K100" s="82"/>
      <c r="L100" s="82"/>
      <c r="M100" s="307"/>
      <c r="N100" s="303"/>
    </row>
    <row r="101" spans="2:14" ht="17.25" customHeight="1" x14ac:dyDescent="0.25">
      <c r="B101" s="190"/>
      <c r="C101" s="32"/>
      <c r="D101" s="191"/>
      <c r="E101" s="82"/>
      <c r="F101" s="82"/>
      <c r="G101" s="82"/>
      <c r="H101" s="82"/>
      <c r="I101" s="82"/>
      <c r="J101" s="82"/>
      <c r="K101" s="82"/>
      <c r="L101" s="82"/>
      <c r="M101" s="156"/>
      <c r="N101" s="255"/>
    </row>
    <row r="102" spans="2:14" ht="17.25" customHeight="1" x14ac:dyDescent="0.25">
      <c r="B102" s="252" t="s">
        <v>258</v>
      </c>
      <c r="C102" s="93" t="s">
        <v>256</v>
      </c>
      <c r="D102" s="253" t="s">
        <v>12</v>
      </c>
      <c r="E102" s="254"/>
      <c r="F102" s="254"/>
      <c r="G102" s="254"/>
      <c r="H102" s="254">
        <v>1200</v>
      </c>
      <c r="I102" s="254"/>
      <c r="J102" s="254"/>
      <c r="K102" s="254"/>
      <c r="L102" s="254"/>
      <c r="M102" s="294"/>
      <c r="N102" s="303" t="s">
        <v>257</v>
      </c>
    </row>
    <row r="103" spans="2:14" ht="17.25" customHeight="1" x14ac:dyDescent="0.25">
      <c r="B103" s="252" t="s">
        <v>259</v>
      </c>
      <c r="C103" s="93" t="s">
        <v>256</v>
      </c>
      <c r="D103" s="253" t="s">
        <v>26</v>
      </c>
      <c r="E103" s="254"/>
      <c r="F103" s="254"/>
      <c r="G103" s="254"/>
      <c r="H103" s="254">
        <v>1200</v>
      </c>
      <c r="I103" s="254"/>
      <c r="J103" s="254"/>
      <c r="K103" s="254"/>
      <c r="L103" s="254"/>
      <c r="M103" s="295"/>
      <c r="N103" s="303"/>
    </row>
    <row r="104" spans="2:14" ht="17.25" customHeight="1" x14ac:dyDescent="0.25">
      <c r="B104" s="252" t="s">
        <v>260</v>
      </c>
      <c r="C104" s="93" t="s">
        <v>256</v>
      </c>
      <c r="D104" s="253" t="s">
        <v>127</v>
      </c>
      <c r="E104" s="254"/>
      <c r="F104" s="254"/>
      <c r="G104" s="254"/>
      <c r="H104" s="254">
        <v>10000</v>
      </c>
      <c r="I104" s="254"/>
      <c r="J104" s="254"/>
      <c r="K104" s="254"/>
      <c r="L104" s="254"/>
      <c r="M104" s="296"/>
      <c r="N104" s="303"/>
    </row>
    <row r="105" spans="2:14" ht="17.25" customHeight="1" thickBot="1" x14ac:dyDescent="0.3">
      <c r="B105" s="192"/>
      <c r="C105" s="193"/>
      <c r="D105" s="194"/>
      <c r="E105" s="85"/>
      <c r="F105" s="85"/>
      <c r="G105" s="85"/>
      <c r="H105" s="85"/>
      <c r="I105" s="85"/>
      <c r="J105" s="85"/>
      <c r="K105" s="85"/>
      <c r="L105" s="85"/>
      <c r="M105" s="195"/>
      <c r="N105" s="260"/>
    </row>
    <row r="106" spans="2:14" x14ac:dyDescent="0.25">
      <c r="N106" s="167"/>
    </row>
  </sheetData>
  <mergeCells count="20">
    <mergeCell ref="M102:M104"/>
    <mergeCell ref="N102:N104"/>
    <mergeCell ref="E5:G5"/>
    <mergeCell ref="H5:L5"/>
    <mergeCell ref="M98:M100"/>
    <mergeCell ref="N98:N100"/>
    <mergeCell ref="N93:N96"/>
    <mergeCell ref="N37:N71"/>
    <mergeCell ref="N7:N27"/>
    <mergeCell ref="N73:N76"/>
    <mergeCell ref="N78:N80"/>
    <mergeCell ref="N29:N35"/>
    <mergeCell ref="N88:N91"/>
    <mergeCell ref="M93:M96"/>
    <mergeCell ref="M88:M91"/>
    <mergeCell ref="M78:M80"/>
    <mergeCell ref="M73:M76"/>
    <mergeCell ref="M7:M27"/>
    <mergeCell ref="M29:M35"/>
    <mergeCell ref="M37:M71"/>
  </mergeCells>
  <hyperlinks>
    <hyperlink ref="N84" r:id="rId1" display="mailto:helge.vatnedalen@giertsen.no"/>
    <hyperlink ref="N93" r:id="rId2" display="mailto:Christine.conway@mfat.govt.nz"/>
    <hyperlink ref="N86" r:id="rId3" display="mailto:UNHRD.customerservice@wfp.org"/>
    <hyperlink ref="N37" r:id="rId4"/>
    <hyperlink ref="N7" r:id="rId5"/>
    <hyperlink ref="N73" r:id="rId6"/>
    <hyperlink ref="N78" r:id="rId7"/>
    <hyperlink ref="N98" r:id="rId8" display="mailto:julie.stalker@dfat.gov.au"/>
    <hyperlink ref="N102" r:id="rId9"/>
    <hyperlink ref="N29" r:id="rId10"/>
  </hyperlinks>
  <pageMargins left="0.25" right="0.25" top="0.75" bottom="0.75" header="0.3" footer="0.3"/>
  <pageSetup scale="72" orientation="landscape" r:id="rId11"/>
  <drawing r:id="rId12"/>
  <legacyDrawing r:id="rId1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e7570bd437624e0480332ee2423de9d8 xmlns="96664bca-06c0-4657-b6f9-0a997f5ff9b9">
      <Terms xmlns="http://schemas.microsoft.com/office/infopath/2007/PartnerControls"/>
    </e7570bd437624e0480332ee2423de9d8>
    <Cross_x0020_Cutting xmlns="96664bca-06c0-4657-b6f9-0a997f5ff9b9">false</Cross_x0020_Cutting>
    <Is_x0020_Key_x0020_Document1 xmlns="c2760211-3e43-4ff7-a9ea-22e8b7d99117">false</Is_x0020_Key_x0020_Document1>
    <p4235251fcc1450fb6d384a4ad55daef xmlns="96664bca-06c0-4657-b6f9-0a997f5ff9b9">
      <Terms xmlns="http://schemas.microsoft.com/office/infopath/2007/PartnerControls"/>
    </p4235251fcc1450fb6d384a4ad55daef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g7e01d2410934a95afa409e0dbebe315 xmlns="96664bca-06c0-4657-b6f9-0a997f5ff9b9">
      <Terms xmlns="http://schemas.microsoft.com/office/infopath/2007/PartnerControls"/>
    </g7e01d2410934a95afa409e0dbebe315>
    <hd9d801fa33a4aa2b8220e3e5f4d4756 xmlns="96664bca-06c0-4657-b6f9-0a997f5ff9b9">
      <Terms xmlns="http://schemas.microsoft.com/office/infopath/2007/PartnerControls"/>
    </hd9d801fa33a4aa2b8220e3e5f4d4756>
    <Event_x0020_Month xmlns="96664bca-06c0-4657-b6f9-0a997f5ff9b9" xsi:nil="true"/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Myanmar</TermName>
          <TermId xmlns="http://schemas.microsoft.com/office/infopath/2007/PartnerControls">86a1e153-9152-446e-a92e-ce9a65bf8441</TermId>
        </TermInfo>
      </Terms>
    </CountryTaxHTField0>
    <Shelter_x0020_Technical xmlns="96664bca-06c0-4657-b6f9-0a997f5ff9b9">false</Shelter_x0020_Technical>
    <Degree_x0020_Of_x0020_DisplacementTaxHTField0 xmlns="c2760211-3e43-4ff7-a9ea-22e8b7d99117">
      <Terms xmlns="http://schemas.microsoft.com/office/infopath/2007/PartnerControls"/>
    </Degree_x0020_Of_x0020_DisplacementTaxHTField0>
    <Is_x0020_Cluster_x0020_Management_x003f_ xmlns="96664bca-06c0-4657-b6f9-0a997f5ff9b9">false</Is_x0020_Cluster_x0020_Management_x003f_>
    <IM xmlns="96664bca-06c0-4657-b6f9-0a997f5ff9b9">false</IM>
    <Event_x0020_Day xmlns="96664bca-06c0-4657-b6f9-0a997f5ff9b9" xsi:nil="true"/>
    <TaxKeywordTaxHTField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</TermName>
          <TermId xmlns="http://schemas.microsoft.com/office/infopath/2007/PartnerControls">aba927d5-4b8e-4f06-a69d-d4b1ddd04fad</TermId>
        </TermInfo>
        <TermInfo xmlns="http://schemas.microsoft.com/office/infopath/2007/PartnerControls">
          <TermName xmlns="http://schemas.microsoft.com/office/infopath/2007/PartnerControls">Contingency</TermName>
          <TermId xmlns="http://schemas.microsoft.com/office/infopath/2007/PartnerControls">c2de3b79-6c67-4572-8148-12b419550744</TermId>
        </TermInfo>
      </Terms>
    </TaxKeywordTaxHTField>
    <ied6aaf0461f439496f935d3461379e0 xmlns="96664bca-06c0-4657-b6f9-0a997f5ff9b9">
      <Terms xmlns="http://schemas.microsoft.com/office/infopath/2007/PartnerControls"/>
    </ied6aaf0461f439496f935d3461379e0>
    <Is_x0020_Reference_x0020_Doc xmlns="96664bca-06c0-4657-b6f9-0a997f5ff9b9">false</Is_x0020_Reference_x0020_Doc>
    <Event_x0020_Year xmlns="96664bca-06c0-4657-b6f9-0a997f5ff9b9" xsi:nil="true"/>
    <A_x002c_M_x0020_and_x0020_E xmlns="96664bca-06c0-4657-b6f9-0a997f5ff9b9">false</A_x002c_M_x0020_and_x0020_E>
    <Event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Conflict</TermName>
          <TermId xmlns="http://schemas.microsoft.com/office/infopath/2007/PartnerControls">cd1719c2-e0d5-486c-9a70-d3abb04d6e72</TermId>
        </TermInfo>
      </Terms>
    </Event_x0020_TypeTaxHTField0>
    <ff39aabcbcfa4b29888983c5e6d736f9 xmlns="96664bca-06c0-4657-b6f9-0a997f5ff9b9">
      <Terms xmlns="http://schemas.microsoft.com/office/infopath/2007/PartnerControls"/>
    </ff39aabcbcfa4b29888983c5e6d736f9>
    <e6f2ccbddc7344129cbcce7800e6bf7e xmlns="96664bca-06c0-4657-b6f9-0a997f5ff9b9">
      <Terms xmlns="http://schemas.microsoft.com/office/infopath/2007/PartnerControls"/>
    </e6f2ccbddc7344129cbcce7800e6bf7e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Rakhine and Kashin 2012</TermName>
          <TermId xmlns="http://schemas.microsoft.com/office/infopath/2007/PartnerControls">c0b34e0a-b063-4cc5-b8dc-b60231c0bca5</TermId>
        </TermInfo>
      </Terms>
    </g2834a0a4b5b445382f80b4d1c20b873>
    <Document_x0020_Description xmlns="96664bca-06c0-4657-b6f9-0a997f5ff9b9">&lt;div class="ExternalClass86855CCFEDA94BA38DC49E13A2D7378E"&gt;&lt;p&gt;​Cluster Members Contingency Stocks Available for Rakhine State&lt;/p&gt;&lt;/div&gt;</Document_x0020_Description>
    <Websio_x0020_Document_x0020_Preview xmlns="96664bca-06c0-4657-b6f9-0a997f5ff9b9" xsi:nil="true"/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p866212cea484a06bc999f7bb36c5e20 xmlns="96664bca-06c0-4657-b6f9-0a997f5ff9b9">
      <Terms xmlns="http://schemas.microsoft.com/office/infopath/2007/PartnerControls"/>
    </p866212cea484a06bc999f7bb36c5e20>
    <RoutingRuleDescription xmlns="http://schemas.microsoft.com/sharepoint/v3" xsi:nil="true"/>
    <Publishing_x0020_Agency1 xmlns="96664bca-06c0-4657-b6f9-0a997f5ff9b9" xsi:nil="true"/>
    <fbbb2add3bda4432ae4dea6625736703 xmlns="96664bca-06c0-4657-b6f9-0a997f5ff9b9">
      <Terms xmlns="http://schemas.microsoft.com/office/infopath/2007/PartnerControls"/>
    </fbbb2add3bda4432ae4dea6625736703>
    <TaxCatchAll xmlns="96664bca-06c0-4657-b6f9-0a997f5ff9b9">
      <Value>15</Value>
      <Value>410</Value>
      <Value>363</Value>
      <Value>11</Value>
      <Value>383</Value>
      <Value>312</Value>
      <Value>149</Value>
      <Value>184</Value>
      <Value>5</Value>
      <Value>115</Value>
    </TaxCatchAll>
    <Shelter_x0020_Programming xmlns="96664bca-06c0-4657-b6f9-0a997f5ff9b9">false</Shelter_x0020_Programming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Shelter_x0020_Planning xmlns="96664bca-06c0-4657-b6f9-0a997f5ff9b9">false</Shelter_x0020_Planning>
    <Media_x0020_Comms xmlns="96664bca-06c0-4657-b6f9-0a997f5ff9b9">false</Media_x0020_Comms>
    <a83348d14d814196bcaad6bde9cb9d0c xmlns="96664bca-06c0-4657-b6f9-0a997f5ff9b9">
      <Terms xmlns="http://schemas.microsoft.com/office/infopath/2007/PartnerControls"/>
    </a83348d14d814196bcaad6bde9cb9d0c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Asia/Pacific</TermName>
          <TermId xmlns="http://schemas.microsoft.com/office/infopath/2007/PartnerControls">006cb068-6581-4ba7-b0e0-a9a495bc13fa</TermId>
        </TermInfo>
      </Terms>
    </RegionTaxHTField0>
    <Damage_x0020_LocationTaxHTField0 xmlns="44d82dea-fc32-4e1e-a3c6-c3136ef66f65">
      <Terms xmlns="http://schemas.microsoft.com/office/infopath/2007/PartnerControls"/>
    </Damage_x0020_LocationTaxHTField0>
    <NFI_x0020_Guidance xmlns="96664bca-06c0-4657-b6f9-0a997f5ff9b9">false</NFI_x0020_Guidance>
    <p9d35d47f93d40ab99282662ef2417ca xmlns="96664bca-06c0-4657-b6f9-0a997f5ff9b9">
      <Terms xmlns="http://schemas.microsoft.com/office/infopath/2007/PartnerControls"/>
    </p9d35d47f93d40ab99282662ef2417ca>
    <Report_x0020_Date xmlns="96664bca-06c0-4657-b6f9-0a997f5ff9b9">2013-08-28T00:00:00+00:00</Report_x0020_Date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UNHCR</TermName>
          <TermId xmlns="http://schemas.microsoft.com/office/infopath/2007/PartnerControls">b7c1c785-20d3-4ead-b532-031cae1f6f80</TermId>
        </TermInfo>
      </Terms>
    </Current_x0020_Lead_x0020_AgencyTaxHTField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A4F904E876BA64499D936E72A62E2535" ma:contentTypeVersion="77" ma:contentTypeDescription="" ma:contentTypeScope="" ma:versionID="819f55275c94204210d52e87dd0a1d26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926F01-36BD-4DE3-8A7A-9D81620610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CE1801-76A6-4A0C-AFD3-ED251D082083}">
  <ds:schemaRefs>
    <ds:schemaRef ds:uri="http://purl.org/dc/dcmitype/"/>
    <ds:schemaRef ds:uri="96664bca-06c0-4657-b6f9-0a997f5ff9b9"/>
    <ds:schemaRef ds:uri="http://www.w3.org/XML/1998/namespace"/>
    <ds:schemaRef ds:uri="c2760211-3e43-4ff7-a9ea-22e8b7d99117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44d82dea-fc32-4e1e-a3c6-c3136ef66f65"/>
    <ds:schemaRef ds:uri="http://purl.org/dc/elements/1.1/"/>
    <ds:schemaRef ds:uri="410da107-b4b9-4416-82f0-a17ea7b4313c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B18B1EC-C56E-4C69-A52A-DB92D45EC9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6664bca-06c0-4657-b6f9-0a997f5ff9b9"/>
    <ds:schemaRef ds:uri="c2760211-3e43-4ff7-a9ea-22e8b7d99117"/>
    <ds:schemaRef ds:uri="410da107-b4b9-4416-82f0-a17ea7b4313c"/>
    <ds:schemaRef ds:uri="44d82dea-fc32-4e1e-a3c6-c3136ef66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Total Stocks</vt:lpstr>
      <vt:lpstr>UNHCR Myanmar</vt:lpstr>
      <vt:lpstr>Internal Regional Partners</vt:lpstr>
      <vt:lpstr>External Regional Partners</vt:lpstr>
      <vt:lpstr>Additional Stocks</vt:lpstr>
      <vt:lpstr>'External Regional Partners'!OLE_LINK25</vt:lpstr>
      <vt:lpstr>'Internal Regional Partners'!OLE_LINK25</vt:lpstr>
      <vt:lpstr>'Additional Stocks'!Print_Area</vt:lpstr>
      <vt:lpstr>'External Regional Partners'!Print_Area</vt:lpstr>
      <vt:lpstr>'Internal Regional Partners'!Print_Area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Cluster Members Contingency Stocks Available for Rakhine State, 28th August 2013</dc:title>
  <dc:creator>Norwin Schafferer</dc:creator>
  <cp:keywords>Rakhine; Contingency</cp:keywords>
  <cp:lastModifiedBy>UNHCRuser</cp:lastModifiedBy>
  <cp:lastPrinted>2015-06-24T02:17:35Z</cp:lastPrinted>
  <dcterms:created xsi:type="dcterms:W3CDTF">2013-05-11T08:25:28Z</dcterms:created>
  <dcterms:modified xsi:type="dcterms:W3CDTF">2015-07-16T04:41:28Z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0x010100AA7AFC8FE433CD4B94E991D812AE17EB00A4F904E876BA64499D936E72A62E2535</vt:lpwstr>
  </property>
  <property fmtid="{D5CDD505-2E9C-101B-9397-08002B2CF9AE}" pid="3" name="TaxKeyword">
    <vt:lpwstr>383;#Rakhine|aba927d5-4b8e-4f06-a69d-d4b1ddd04fad;#410;#Contingency|c2de3b79-6c67-4572-8148-12b419550744</vt:lpwstr>
  </property>
  <property fmtid="{D5CDD505-2E9C-101B-9397-08002B2CF9AE}" pid="4" name="Site Type">
    <vt:lpwstr>11;#Response|6bd9b9ba-7d2f-42c0-b763-fbe6e7a871e1</vt:lpwstr>
  </property>
  <property fmtid="{D5CDD505-2E9C-101B-9397-08002B2CF9AE}" pid="5" name="Region">
    <vt:lpwstr>5;#Asia/Pacific|006cb068-6581-4ba7-b0e0-a9a495bc13fa</vt:lpwstr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Miscellaneoud Terms">
    <vt:lpwstr/>
  </property>
  <property fmtid="{D5CDD505-2E9C-101B-9397-08002B2CF9AE}" pid="10" name="Information Management">
    <vt:lpwstr/>
  </property>
  <property fmtid="{D5CDD505-2E9C-101B-9397-08002B2CF9AE}" pid="11" name="NFI Guidance1">
    <vt:lpwstr/>
  </property>
  <property fmtid="{D5CDD505-2E9C-101B-9397-08002B2CF9AE}" pid="12" name="Responses sites">
    <vt:lpwstr>363;#Rakhine and Kashin 2012|c0b34e0a-b063-4cc5-b8dc-b60231c0bca5</vt:lpwstr>
  </property>
  <property fmtid="{D5CDD505-2E9C-101B-9397-08002B2CF9AE}" pid="13" name="Country">
    <vt:lpwstr>149;#Myanmar|86a1e153-9152-446e-a92e-ce9a65bf8441</vt:lpwstr>
  </property>
  <property fmtid="{D5CDD505-2E9C-101B-9397-08002B2CF9AE}" pid="14" name="Damage Location">
    <vt:lpwstr/>
  </property>
  <property fmtid="{D5CDD505-2E9C-101B-9397-08002B2CF9AE}" pid="15" name="InterCluster">
    <vt:lpwstr/>
  </property>
  <property fmtid="{D5CDD505-2E9C-101B-9397-08002B2CF9AE}" pid="16" name="Management/Coordination">
    <vt:lpwstr/>
  </property>
  <property fmtid="{D5CDD505-2E9C-101B-9397-08002B2CF9AE}" pid="17" name="Current Lead Agency">
    <vt:lpwstr>184;#UNHCR|b7c1c785-20d3-4ead-b532-031cae1f6f80</vt:lpwstr>
  </property>
  <property fmtid="{D5CDD505-2E9C-101B-9397-08002B2CF9AE}" pid="18" name="Cross Cutting1">
    <vt:lpwstr/>
  </property>
  <property fmtid="{D5CDD505-2E9C-101B-9397-08002B2CF9AE}" pid="19" name="Status Of Site">
    <vt:lpwstr>15;#Active|319c008f-4e4c-46bc-95eb-65641b9bd58c</vt:lpwstr>
  </property>
  <property fmtid="{D5CDD505-2E9C-101B-9397-08002B2CF9AE}" pid="20" name="AM&amp;E">
    <vt:lpwstr/>
  </property>
  <property fmtid="{D5CDD505-2E9C-101B-9397-08002B2CF9AE}" pid="21" name="Shelter Technical1">
    <vt:lpwstr/>
  </property>
  <property fmtid="{D5CDD505-2E9C-101B-9397-08002B2CF9AE}" pid="22" name="Shelter Planning1">
    <vt:lpwstr/>
  </property>
  <property fmtid="{D5CDD505-2E9C-101B-9397-08002B2CF9AE}" pid="23" name="Event Type">
    <vt:lpwstr>312;#Conflict|cd1719c2-e0d5-486c-9a70-d3abb04d6e72</vt:lpwstr>
  </property>
</Properties>
</file>