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75" windowHeight="6240" activeTab="2"/>
  </bookViews>
  <sheets>
    <sheet name="Sheet5" sheetId="5" r:id="rId1"/>
    <sheet name="Sheet6" sheetId="6" r:id="rId2"/>
    <sheet name="Sheet1" sheetId="1" r:id="rId3"/>
  </sheets>
  <definedNames>
    <definedName name="_xlnm._FilterDatabase" localSheetId="2" hidden="1">Sheet1!$A$1:$P$7</definedName>
  </definedNames>
  <calcPr calcId="152511"/>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F8" i="1"/>
  <c r="F7" i="1"/>
  <c r="F6" i="1"/>
  <c r="F5" i="1"/>
  <c r="F4" i="1"/>
  <c r="F3" i="1"/>
  <c r="F2" i="1"/>
  <c r="C18" i="5" l="1"/>
  <c r="C17" i="5"/>
  <c r="C16" i="5"/>
  <c r="K6" i="6" l="1"/>
  <c r="J6" i="6"/>
  <c r="I6" i="6"/>
  <c r="H6" i="6"/>
  <c r="G6" i="6"/>
  <c r="F6" i="6"/>
  <c r="E6" i="6"/>
  <c r="D6" i="6"/>
  <c r="C6" i="6"/>
  <c r="B6" i="6"/>
</calcChain>
</file>

<file path=xl/sharedStrings.xml><?xml version="1.0" encoding="utf-8"?>
<sst xmlns="http://schemas.openxmlformats.org/spreadsheetml/2006/main" count="94" uniqueCount="54">
  <si>
    <t>Agence</t>
  </si>
  <si>
    <t>World Concern Development Organization</t>
  </si>
  <si>
    <t>Region</t>
  </si>
  <si>
    <t>Lac</t>
  </si>
  <si>
    <t>Indicator 3.1 Nombre d'enquetes d'intentions de retour en zones de deplacements</t>
  </si>
  <si>
    <t>Indicator 3.2 Nombre de menages ayant recu un abris semi-durable ou le cash pour un abris semi-durable</t>
  </si>
  <si>
    <t>Indicator 4.1 Nombre de menages affectes ayant ete assiste avec une solution AME sous forme de transfert monetaire (foire, cash…)</t>
  </si>
  <si>
    <t>Indicator 5.1 Nombre de ménages affectés ayant recu un kits AME</t>
  </si>
  <si>
    <t>Indicator 6.1 Nombre de menages affectés ayant recu un abris d'urgence dans les lieux de deplacement</t>
  </si>
  <si>
    <t>Indicator 7.1 % Lieux de deplacements ayant un mécanisme de gestion des plaintes accessible, efficace, confidentiel et sûr.</t>
  </si>
  <si>
    <t>Indicator 2.2 Nombre de rapports d'analyses sur les données-cles sur les deplacées couvrant la demographie, besoins, réponses multisectorielles en cours, vulnerabilités specifiques</t>
  </si>
  <si>
    <t xml:space="preserve">Indicator 2.1 Nombre de sites de deplacements couverts par une collecte reguliere de données desagregées par sexe, age et vulnerabilités specifiques </t>
  </si>
  <si>
    <t>Indicator 1.2 Nombre de formation sur l'integration de l'aspect VBG en CCCM et aux mechanismes de referencement de cas VBG en place en contexte de deplacement ainsi qu'au PFA</t>
  </si>
  <si>
    <t>Indicator 1.1 Nombre de partenaires, y compris les acteurs nationaux (déplacés, autorités, ONG nationales) ayant acquis les connaissances sur la coordination, la participation/redevabilité  et la gestion sur les lieux de déplacement.</t>
  </si>
  <si>
    <t>ACTED</t>
  </si>
  <si>
    <t>Nom de Projet</t>
  </si>
  <si>
    <t>Assistance multisectorielle sur les îles de retour</t>
  </si>
  <si>
    <t>Réponse d'urgence multisectorielle pour les populations hôtes et réfugiés affectées par la crise centrafricaine dans les villages d'accueil de la région du Logone Orientale au Tchad</t>
  </si>
  <si>
    <t>Logone Orientale</t>
  </si>
  <si>
    <t>UNHCR</t>
  </si>
  <si>
    <t>Coordination et assistance en abris et articles vivant menagers essentiels pour les deplaces internes, retournes et population hote vivant dans la Region du Lac Tchad</t>
  </si>
  <si>
    <t>Care</t>
  </si>
  <si>
    <t>Projet d'appui a la reponse multisectorielle pour les populations (hommes, femmes, garcons et filles) vulnerables affectees par les conflits au Sud du Tchad</t>
  </si>
  <si>
    <t>Mandoul; Moyen-Cheri</t>
  </si>
  <si>
    <t>Projet d'Appui a la solution durable des personnes vulnerables retournes et deplaces affectes par la crise des ex-Boko-haram dans le bassin de lac Tchad</t>
  </si>
  <si>
    <t>Assistance en abris, cash et protection contre les violences basees sur le genre aux hommes et femmes nouveaux refugies et personnes vulnerables parmis les refugies et la communaute hote dans le Departement de Barh Sara (Moissala) au Sud du Tchad</t>
  </si>
  <si>
    <t>Projet d'Assistance Multisectorielle d'Urgence pour les Nouveaux Refugies centraafricains et des Communautes Hotes de Gore et de Moissala</t>
  </si>
  <si>
    <t>Logone Orientale; Mandoul</t>
  </si>
  <si>
    <t>Row Labels</t>
  </si>
  <si>
    <t>Grand Total</t>
  </si>
  <si>
    <t>total</t>
  </si>
  <si>
    <t xml:space="preserve">Sum of Indicator 1.1 </t>
  </si>
  <si>
    <t xml:space="preserve">Sum of Indicator 1.2 </t>
  </si>
  <si>
    <t xml:space="preserve">Sum of Indicator 2.1 </t>
  </si>
  <si>
    <t xml:space="preserve">Sum of Indicator 2.2 </t>
  </si>
  <si>
    <t xml:space="preserve">Sum of Indicator 3.1 </t>
  </si>
  <si>
    <t xml:space="preserve">Sum of Indicator 3.2 </t>
  </si>
  <si>
    <t>Sum of Indicator 4.1</t>
  </si>
  <si>
    <t>Sum of Indicator 5.1</t>
  </si>
  <si>
    <t>Sum of Indicator 6.1</t>
  </si>
  <si>
    <t xml:space="preserve">Sum of Indicator 7.1 % </t>
  </si>
  <si>
    <t>Abris semi-durable</t>
  </si>
  <si>
    <t>Solution Ame</t>
  </si>
  <si>
    <t>AME</t>
  </si>
  <si>
    <t>Abris d'urgence</t>
  </si>
  <si>
    <t>Organisation</t>
  </si>
  <si>
    <t>Distribuer AME</t>
  </si>
  <si>
    <t>Budget AME/Abris/CCCM</t>
  </si>
  <si>
    <t>Personnes Cibles</t>
  </si>
  <si>
    <t>Rapport qualite prix (Personee Cibles/Budget)</t>
  </si>
  <si>
    <t>Legende</t>
  </si>
  <si>
    <t>Projets validés</t>
  </si>
  <si>
    <t>Projets rejetés</t>
  </si>
  <si>
    <t xml:space="preserve">Projets Refugies.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</si>
</sst>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quot;partners&quot;"/>
    <numFmt numFmtId="165" formatCode="##\ &quot;formations&quot;"/>
    <numFmt numFmtId="166" formatCode="##\ &quot;sites&quot;"/>
    <numFmt numFmtId="167" formatCode="##\ &quot;rapports&quot;"/>
    <numFmt numFmtId="168" formatCode="##\ &quot;enquetes&quot;"/>
    <numFmt numFmtId="169" formatCode="#####\ &quot;menages&quot;"/>
    <numFmt numFmtId="170" formatCode="_-[$$-409]* #,##0.00_ ;_-[$$-409]* \-#,##0.00\ ;_-[$$-409]* &quot;-&quot;??_ ;_-@_ "/>
  </numFmts>
  <fonts count="4" x14ac:knownFonts="1">
    <font>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7F1416"/>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bgColor indexed="64"/>
      </patternFill>
    </fill>
    <fill>
      <patternFill patternType="solid">
        <fgColor rgb="FFFF0000"/>
        <bgColor indexed="64"/>
      </patternFill>
    </fill>
    <fill>
      <patternFill patternType="solid">
        <fgColor rgb="FF00B0F0"/>
        <bgColor indexed="64"/>
      </patternFill>
    </fill>
    <fill>
      <patternFill patternType="solid">
        <fgColor rgb="FFC0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2">
    <xf numFmtId="0" fontId="0" fillId="0" borderId="0"/>
    <xf numFmtId="9" fontId="2" fillId="0" borderId="0" applyFont="0" applyFill="0" applyBorder="0" applyAlignment="0" applyProtection="0"/>
  </cellStyleXfs>
  <cellXfs count="68">
    <xf numFmtId="0" fontId="0" fillId="0" borderId="0" xfId="0"/>
    <xf numFmtId="0" fontId="0" fillId="0" borderId="0" xfId="0" applyAlignment="1">
      <alignment wrapText="1"/>
    </xf>
    <xf numFmtId="0" fontId="0" fillId="0" borderId="0" xfId="0" applyAlignment="1">
      <alignment vertical="center"/>
    </xf>
    <xf numFmtId="0" fontId="0" fillId="0" borderId="0" xfId="0" pivotButton="1"/>
    <xf numFmtId="0" fontId="0" fillId="0" borderId="0" xfId="0" applyAlignment="1">
      <alignment horizontal="left"/>
    </xf>
    <xf numFmtId="0" fontId="0" fillId="0" borderId="0" xfId="0" applyNumberFormat="1"/>
    <xf numFmtId="0" fontId="0" fillId="0" borderId="1" xfId="0" applyBorder="1"/>
    <xf numFmtId="0" fontId="1" fillId="2" borderId="1" xfId="0" applyFont="1" applyFill="1" applyBorder="1" applyAlignment="1">
      <alignment textRotation="65" wrapText="1"/>
    </xf>
    <xf numFmtId="0" fontId="3" fillId="2" borderId="0" xfId="0" applyFont="1" applyFill="1" applyAlignment="1">
      <alignment textRotation="65" wrapText="1"/>
    </xf>
    <xf numFmtId="170" fontId="0" fillId="0" borderId="0" xfId="0" applyNumberFormat="1" applyAlignment="1">
      <alignment vertical="center"/>
    </xf>
    <xf numFmtId="0" fontId="0" fillId="3" borderId="0" xfId="0" applyFill="1"/>
    <xf numFmtId="0" fontId="0" fillId="4" borderId="0" xfId="0" applyFill="1"/>
    <xf numFmtId="170" fontId="0" fillId="4" borderId="0" xfId="0" applyNumberFormat="1" applyFill="1"/>
    <xf numFmtId="3" fontId="0" fillId="4" borderId="0" xfId="0" applyNumberFormat="1" applyFill="1"/>
    <xf numFmtId="164" fontId="0" fillId="4" borderId="0" xfId="0" applyNumberFormat="1" applyFill="1" applyAlignment="1"/>
    <xf numFmtId="165" fontId="0" fillId="4" borderId="0" xfId="0" applyNumberFormat="1" applyFill="1" applyAlignment="1"/>
    <xf numFmtId="166" fontId="0" fillId="4" borderId="0" xfId="0" applyNumberFormat="1" applyFill="1" applyAlignment="1"/>
    <xf numFmtId="167" fontId="0" fillId="4" borderId="0" xfId="0" applyNumberFormat="1" applyFill="1" applyAlignment="1"/>
    <xf numFmtId="168" fontId="0" fillId="4" borderId="0" xfId="0" applyNumberFormat="1" applyFill="1" applyAlignment="1"/>
    <xf numFmtId="169" fontId="0" fillId="4" borderId="0" xfId="0" applyNumberFormat="1" applyFill="1" applyAlignment="1"/>
    <xf numFmtId="9" fontId="0" fillId="4" borderId="0" xfId="1" applyFont="1" applyFill="1" applyAlignment="1"/>
    <xf numFmtId="0" fontId="0" fillId="5" borderId="0" xfId="0" applyFill="1"/>
    <xf numFmtId="0" fontId="0" fillId="5" borderId="0" xfId="0" applyFill="1" applyAlignment="1">
      <alignment wrapText="1"/>
    </xf>
    <xf numFmtId="170" fontId="0" fillId="5" borderId="0" xfId="0" applyNumberFormat="1" applyFill="1"/>
    <xf numFmtId="3" fontId="0" fillId="5" borderId="0" xfId="0" applyNumberFormat="1" applyFill="1"/>
    <xf numFmtId="164" fontId="0" fillId="5" borderId="0" xfId="0" applyNumberFormat="1" applyFill="1" applyAlignment="1"/>
    <xf numFmtId="165" fontId="0" fillId="5" borderId="0" xfId="0" applyNumberFormat="1" applyFill="1" applyAlignment="1"/>
    <xf numFmtId="166" fontId="0" fillId="5" borderId="0" xfId="0" applyNumberFormat="1" applyFill="1" applyAlignment="1"/>
    <xf numFmtId="167" fontId="0" fillId="5" borderId="0" xfId="0" applyNumberFormat="1" applyFill="1" applyAlignment="1"/>
    <xf numFmtId="168" fontId="0" fillId="5" borderId="0" xfId="0" applyNumberFormat="1" applyFill="1" applyAlignment="1"/>
    <xf numFmtId="169" fontId="0" fillId="5" borderId="0" xfId="0" applyNumberFormat="1" applyFill="1" applyAlignment="1"/>
    <xf numFmtId="9" fontId="0" fillId="5" borderId="0" xfId="1" applyFont="1" applyFill="1" applyAlignment="1"/>
    <xf numFmtId="0" fontId="0" fillId="4" borderId="0" xfId="0" applyFill="1" applyAlignment="1">
      <alignment wrapText="1"/>
    </xf>
    <xf numFmtId="0" fontId="0" fillId="4" borderId="0" xfId="0" applyFill="1" applyAlignment="1">
      <alignment vertical="center"/>
    </xf>
    <xf numFmtId="170" fontId="0" fillId="4" borderId="0" xfId="0" applyNumberFormat="1" applyFill="1" applyAlignment="1">
      <alignment vertical="center"/>
    </xf>
    <xf numFmtId="3" fontId="0" fillId="4" borderId="0" xfId="0" applyNumberFormat="1" applyFill="1" applyAlignment="1">
      <alignment vertical="center"/>
    </xf>
    <xf numFmtId="168" fontId="0" fillId="4" borderId="0" xfId="0" applyNumberFormat="1" applyFill="1"/>
    <xf numFmtId="169" fontId="0" fillId="4" borderId="0" xfId="0" applyNumberFormat="1" applyFill="1"/>
    <xf numFmtId="9" fontId="0" fillId="4" borderId="0" xfId="1" applyFont="1" applyFill="1"/>
    <xf numFmtId="0" fontId="0" fillId="4" borderId="2" xfId="0" applyFill="1" applyBorder="1"/>
    <xf numFmtId="0" fontId="0" fillId="4" borderId="2" xfId="0" applyFill="1" applyBorder="1" applyAlignment="1">
      <alignment wrapText="1"/>
    </xf>
    <xf numFmtId="170" fontId="0" fillId="4" borderId="2" xfId="0" applyNumberFormat="1" applyFill="1" applyBorder="1"/>
    <xf numFmtId="3" fontId="0" fillId="4" borderId="2" xfId="0" applyNumberFormat="1" applyFill="1" applyBorder="1"/>
    <xf numFmtId="164" fontId="0" fillId="4" borderId="2" xfId="0" applyNumberFormat="1" applyFill="1" applyBorder="1" applyAlignment="1"/>
    <xf numFmtId="165" fontId="0" fillId="4" borderId="2" xfId="0" applyNumberFormat="1" applyFill="1" applyBorder="1" applyAlignment="1"/>
    <xf numFmtId="166" fontId="0" fillId="4" borderId="2" xfId="0" applyNumberFormat="1" applyFill="1" applyBorder="1" applyAlignment="1"/>
    <xf numFmtId="167" fontId="0" fillId="4" borderId="2" xfId="0" applyNumberFormat="1" applyFill="1" applyBorder="1" applyAlignment="1"/>
    <xf numFmtId="168" fontId="0" fillId="4" borderId="2" xfId="0" applyNumberFormat="1" applyFill="1" applyBorder="1" applyAlignment="1"/>
    <xf numFmtId="169" fontId="0" fillId="4" borderId="2" xfId="0" applyNumberFormat="1" applyFill="1" applyBorder="1" applyAlignment="1"/>
    <xf numFmtId="9" fontId="0" fillId="4" borderId="2" xfId="1" applyFont="1" applyFill="1" applyBorder="1" applyAlignment="1"/>
    <xf numFmtId="0" fontId="0" fillId="7" borderId="0" xfId="0" applyFill="1"/>
    <xf numFmtId="0" fontId="0" fillId="6" borderId="0" xfId="0" applyFill="1" applyAlignment="1">
      <alignment horizontal="center" vertical="center"/>
    </xf>
    <xf numFmtId="0" fontId="0" fillId="8" borderId="0" xfId="0" applyFill="1"/>
    <xf numFmtId="0" fontId="0" fillId="8" borderId="0" xfId="0" applyFill="1" applyAlignment="1">
      <alignment wrapText="1"/>
    </xf>
    <xf numFmtId="170" fontId="0" fillId="8" borderId="0" xfId="0" applyNumberFormat="1" applyFill="1"/>
    <xf numFmtId="3" fontId="0" fillId="8" borderId="0" xfId="0" applyNumberFormat="1" applyFill="1"/>
    <xf numFmtId="164" fontId="0" fillId="8" borderId="0" xfId="0" applyNumberFormat="1" applyFill="1" applyAlignment="1"/>
    <xf numFmtId="165" fontId="0" fillId="8" borderId="0" xfId="0" applyNumberFormat="1" applyFill="1" applyAlignment="1"/>
    <xf numFmtId="166" fontId="0" fillId="8" borderId="0" xfId="0" applyNumberFormat="1" applyFill="1" applyAlignment="1"/>
    <xf numFmtId="167" fontId="0" fillId="8" borderId="0" xfId="0" applyNumberFormat="1" applyFill="1" applyAlignment="1"/>
    <xf numFmtId="168" fontId="0" fillId="8" borderId="0" xfId="0" applyNumberFormat="1" applyFill="1" applyAlignment="1"/>
    <xf numFmtId="169" fontId="0" fillId="8" borderId="0" xfId="0" applyNumberFormat="1" applyFill="1" applyAlignment="1"/>
    <xf numFmtId="9" fontId="0" fillId="8" borderId="0" xfId="1" applyFont="1" applyFill="1" applyAlignment="1"/>
    <xf numFmtId="0" fontId="0" fillId="8" borderId="0" xfId="0" applyFill="1" applyAlignment="1">
      <alignment vertical="center"/>
    </xf>
    <xf numFmtId="170" fontId="0" fillId="8" borderId="0" xfId="0" applyNumberFormat="1" applyFill="1" applyAlignment="1">
      <alignment vertical="center"/>
    </xf>
    <xf numFmtId="3" fontId="0" fillId="8" borderId="0" xfId="0" applyNumberFormat="1" applyFill="1" applyAlignment="1">
      <alignment vertical="center"/>
    </xf>
    <xf numFmtId="166" fontId="0" fillId="8" borderId="0" xfId="0" applyNumberFormat="1" applyFill="1" applyAlignment="1">
      <alignment vertical="center"/>
    </xf>
    <xf numFmtId="169" fontId="0" fillId="8" borderId="0" xfId="0" applyNumberFormat="1" applyFill="1"/>
  </cellXfs>
  <cellStyles count="2">
    <cellStyle name="Normal" xfId="0" builtinId="0"/>
    <cellStyle name="Percent" xfId="1" builtinId="5"/>
  </cellStyles>
  <dxfs count="0"/>
  <tableStyles count="0" defaultTableStyle="TableStyleMedium2" defaultPivotStyle="PivotStyleLight16"/>
  <colors>
    <mruColors>
      <color rgb="FF7F14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helter/NFI Cluster" refreshedDate="43419.760623148148" createdVersion="5" refreshedVersion="5" minRefreshableVersion="3" recordCount="16">
  <cacheSource type="worksheet">
    <worksheetSource ref="A1:P1048576" sheet="Sheet1"/>
  </cacheSource>
  <cacheFields count="13">
    <cacheField name="Agence" numFmtId="0">
      <sharedItems containsBlank="1" count="5">
        <s v="ACTED"/>
        <s v="Care"/>
        <s v="UNHCR"/>
        <s v="World Concern Development Organization"/>
        <m/>
      </sharedItems>
    </cacheField>
    <cacheField name="Nom de Projet" numFmtId="0">
      <sharedItems containsBlank="1"/>
    </cacheField>
    <cacheField name="Region" numFmtId="0">
      <sharedItems containsBlank="1" count="5">
        <s v="Lac"/>
        <s v="Logone Orientale"/>
        <s v="Mandoul; Moyen-Cheri"/>
        <s v="Logone Orientale; Mandoul"/>
        <m/>
      </sharedItems>
    </cacheField>
    <cacheField name="Indicator 1.1 Nombre de partenaires, y compris les acteurs nationaux (déplacés, autorités, ONG nationales) ayant acquis les connaissances sur la coordination, la participation/redevabilité  et la gestion sur les lieux de déplacement." numFmtId="0">
      <sharedItems containsString="0" containsBlank="1" containsNumber="1" containsInteger="1" minValue="0" maxValue="0" count="2">
        <n v="0"/>
        <m/>
      </sharedItems>
    </cacheField>
    <cacheField name="Indicator 1.2 Nombre de formation sur l'integration de l'aspect VBG en CCCM et aux mechanismes de referencement de cas VBG en place en contexte de deplacement ainsi qu'au PFA" numFmtId="0">
      <sharedItems containsString="0" containsBlank="1" containsNumber="1" containsInteger="1" minValue="0" maxValue="0" count="2">
        <n v="0"/>
        <m/>
      </sharedItems>
    </cacheField>
    <cacheField name="Indicator 2.1 Nombre de sites de deplacements couverts par une collecte reguliere de données desagregées par sexe, age et vulnerabilités specifiques " numFmtId="0">
      <sharedItems containsString="0" containsBlank="1" containsNumber="1" containsInteger="1" minValue="0" maxValue="7" count="3">
        <n v="0"/>
        <n v="7"/>
        <m/>
      </sharedItems>
    </cacheField>
    <cacheField name="Indicator 2.2 Nombre de rapports d'analyses sur les données-cles sur les deplacées couvrant la demographie, besoins, réponses multisectorielles en cours, vulnerabilités specifiques" numFmtId="0">
      <sharedItems containsString="0" containsBlank="1" containsNumber="1" containsInteger="1" minValue="0" maxValue="1" count="3">
        <n v="1"/>
        <n v="0"/>
        <m/>
      </sharedItems>
    </cacheField>
    <cacheField name="Indicator 3.1 Nombre d'enquetes d'intentions de retour en zones de deplacements" numFmtId="0">
      <sharedItems containsString="0" containsBlank="1" containsNumber="1" containsInteger="1" minValue="0" maxValue="15000" count="3">
        <n v="0"/>
        <n v="15000"/>
        <m/>
      </sharedItems>
    </cacheField>
    <cacheField name="Indicator 3.2 Nombre de menages ayant recu un abris semi-durable ou le cash pour un abris semi-durable" numFmtId="0">
      <sharedItems containsString="0" containsBlank="1" containsNumber="1" containsInteger="1" minValue="1000" maxValue="15000" count="8">
        <n v="5100"/>
        <n v="3000"/>
        <n v="1000"/>
        <n v="1310"/>
        <n v="2000"/>
        <n v="15000"/>
        <n v="4800"/>
        <m/>
      </sharedItems>
    </cacheField>
    <cacheField name="Indicator 4.1 Nombre de menages affectes ayant ete assiste avec une solution AME sous forme de transfert monetaire (foire, cash…)" numFmtId="0">
      <sharedItems containsString="0" containsBlank="1" containsNumber="1" containsInteger="1" minValue="0" maxValue="2009" count="4">
        <n v="0"/>
        <n v="2009"/>
        <n v="500"/>
        <m/>
      </sharedItems>
    </cacheField>
    <cacheField name="Indicator 5.1 Nombre de ménages affectés ayant recu un kits AME" numFmtId="0">
      <sharedItems containsString="0" containsBlank="1" containsNumber="1" containsInteger="1" minValue="0" maxValue="10000" count="7">
        <n v="5100"/>
        <n v="3000"/>
        <n v="0"/>
        <n v="2009"/>
        <n v="10000"/>
        <n v="500"/>
        <m/>
      </sharedItems>
    </cacheField>
    <cacheField name="Indicator 6.1 Nombre de menages affectés ayant recu un abris d'urgence dans les lieux de deplacement" numFmtId="0">
      <sharedItems containsString="0" containsBlank="1" containsNumber="1" containsInteger="1" minValue="0" maxValue="500" count="3">
        <n v="0"/>
        <n v="500"/>
        <m/>
      </sharedItems>
    </cacheField>
    <cacheField name="Indicator 7.1 % Lieux de deplacements ayant un mécanisme de gestion des plaintes accessible, efficace, confidentiel et sûr." numFmtId="0">
      <sharedItems containsString="0" containsBlank="1" containsNumber="1" containsInteger="1" minValue="0" maxValue="100" count="5">
        <n v="10"/>
        <n v="15"/>
        <n v="0"/>
        <n v="100"/>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s v="Assistance multisectorielle sur les îles de retour"/>
    <x v="0"/>
    <x v="0"/>
    <x v="0"/>
    <x v="0"/>
    <x v="0"/>
    <x v="0"/>
    <x v="0"/>
    <x v="0"/>
    <x v="0"/>
    <x v="0"/>
    <x v="0"/>
  </r>
  <r>
    <x v="0"/>
    <s v="Réponse d'urgence multisectorielle pour les populations hôtes et réfugiés affectées par la crise centrafricaine dans les villages d'accueil de la région du Logone Orientale au Tchad"/>
    <x v="1"/>
    <x v="0"/>
    <x v="0"/>
    <x v="0"/>
    <x v="1"/>
    <x v="0"/>
    <x v="1"/>
    <x v="0"/>
    <x v="1"/>
    <x v="0"/>
    <x v="1"/>
  </r>
  <r>
    <x v="1"/>
    <s v="Projet d'appui a la reponse multisectorielle pour les populations (hommes, femmes, garcons et filles) vulnerables affectees par les conflits au Sud du Tchad"/>
    <x v="2"/>
    <x v="0"/>
    <x v="0"/>
    <x v="0"/>
    <x v="1"/>
    <x v="0"/>
    <x v="2"/>
    <x v="0"/>
    <x v="2"/>
    <x v="0"/>
    <x v="2"/>
  </r>
  <r>
    <x v="1"/>
    <s v="Assistance en abris, cash et protection contre les violences basees sur le genre aux hommes et femmes nouveaux refugies et personnes vulnerables parmis les refugies et la communaute hote dans le Departement de Barh Sara (Moissala) au Sud du Tchad"/>
    <x v="1"/>
    <x v="0"/>
    <x v="0"/>
    <x v="0"/>
    <x v="1"/>
    <x v="0"/>
    <x v="3"/>
    <x v="1"/>
    <x v="3"/>
    <x v="0"/>
    <x v="2"/>
  </r>
  <r>
    <x v="2"/>
    <s v="Coordination et assistance en abris et articles vivant menagers essentiels pour les deplaces internes, retournes et population hote vivant dans la Region du Lac Tchad"/>
    <x v="0"/>
    <x v="0"/>
    <x v="0"/>
    <x v="0"/>
    <x v="1"/>
    <x v="0"/>
    <x v="4"/>
    <x v="0"/>
    <x v="4"/>
    <x v="0"/>
    <x v="2"/>
  </r>
  <r>
    <x v="3"/>
    <s v="Projet d'Appui a la solution durable des personnes vulnerables retournes et deplaces affectes par la crise des ex-Boko-haram dans le bassin de lac Tchad"/>
    <x v="0"/>
    <x v="0"/>
    <x v="0"/>
    <x v="0"/>
    <x v="1"/>
    <x v="1"/>
    <x v="5"/>
    <x v="2"/>
    <x v="5"/>
    <x v="1"/>
    <x v="3"/>
  </r>
  <r>
    <x v="1"/>
    <s v="Projet d'Assistance Multisectorielle d'Urgence pour les Nouveaux Refugies centraafricains et des Communautes Hotes de Gore et de Moissala"/>
    <x v="3"/>
    <x v="0"/>
    <x v="0"/>
    <x v="1"/>
    <x v="1"/>
    <x v="0"/>
    <x v="6"/>
    <x v="0"/>
    <x v="2"/>
    <x v="0"/>
    <x v="2"/>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E7" firstHeaderRow="0" firstDataRow="1" firstDataCol="1" rowPageCount="1" colPageCount="1"/>
  <pivotFields count="13">
    <pivotField axis="axisRow" showAll="0">
      <items count="6">
        <item x="0"/>
        <item x="1"/>
        <item x="2"/>
        <item x="3"/>
        <item x="4"/>
        <item t="default"/>
      </items>
    </pivotField>
    <pivotField showAll="0"/>
    <pivotField axis="axisPage" multipleItemSelectionAllowed="1" showAll="0">
      <items count="6">
        <item x="0"/>
        <item h="1" x="1"/>
        <item h="1" x="3"/>
        <item h="1" x="2"/>
        <item h="1" x="4"/>
        <item t="default"/>
      </items>
    </pivotField>
    <pivotField showAll="0">
      <items count="3">
        <item x="0"/>
        <item x="1"/>
        <item t="default"/>
      </items>
    </pivotField>
    <pivotField showAll="0">
      <items count="3">
        <item x="0"/>
        <item x="1"/>
        <item t="default"/>
      </items>
    </pivotField>
    <pivotField showAll="0">
      <items count="4">
        <item x="0"/>
        <item x="1"/>
        <item x="2"/>
        <item t="default"/>
      </items>
    </pivotField>
    <pivotField showAll="0">
      <items count="4">
        <item x="1"/>
        <item x="0"/>
        <item x="2"/>
        <item t="default"/>
      </items>
    </pivotField>
    <pivotField showAll="0">
      <items count="4">
        <item x="0"/>
        <item x="1"/>
        <item x="2"/>
        <item t="default"/>
      </items>
    </pivotField>
    <pivotField dataField="1" showAll="0">
      <items count="9">
        <item x="2"/>
        <item x="3"/>
        <item x="4"/>
        <item x="1"/>
        <item x="6"/>
        <item x="0"/>
        <item x="5"/>
        <item x="7"/>
        <item t="default"/>
      </items>
    </pivotField>
    <pivotField dataField="1" showAll="0">
      <items count="5">
        <item x="0"/>
        <item x="2"/>
        <item x="1"/>
        <item x="3"/>
        <item t="default"/>
      </items>
    </pivotField>
    <pivotField dataField="1" showAll="0">
      <items count="8">
        <item x="2"/>
        <item x="5"/>
        <item x="3"/>
        <item x="1"/>
        <item x="0"/>
        <item x="4"/>
        <item x="6"/>
        <item t="default"/>
      </items>
    </pivotField>
    <pivotField dataField="1" showAll="0">
      <items count="4">
        <item x="0"/>
        <item x="1"/>
        <item x="2"/>
        <item t="default"/>
      </items>
    </pivotField>
    <pivotField showAll="0">
      <items count="6">
        <item x="2"/>
        <item x="0"/>
        <item x="1"/>
        <item x="3"/>
        <item x="4"/>
        <item t="default"/>
      </items>
    </pivotField>
  </pivotFields>
  <rowFields count="1">
    <field x="0"/>
  </rowFields>
  <rowItems count="4">
    <i>
      <x/>
    </i>
    <i>
      <x v="2"/>
    </i>
    <i>
      <x v="3"/>
    </i>
    <i t="grand">
      <x/>
    </i>
  </rowItems>
  <colFields count="1">
    <field x="-2"/>
  </colFields>
  <colItems count="4">
    <i>
      <x/>
    </i>
    <i i="1">
      <x v="1"/>
    </i>
    <i i="2">
      <x v="2"/>
    </i>
    <i i="3">
      <x v="3"/>
    </i>
  </colItems>
  <pageFields count="1">
    <pageField fld="2" hier="-1"/>
  </pageFields>
  <dataFields count="4">
    <dataField name="Abris semi-durable" fld="8" baseField="0" baseItem="0"/>
    <dataField name="Solution Ame" fld="9" baseField="0" baseItem="0"/>
    <dataField name="AME" fld="10" baseField="0" baseItem="0"/>
    <dataField name="Abris d'urgence"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F7" sqref="F7"/>
    </sheetView>
  </sheetViews>
  <sheetFormatPr defaultRowHeight="15" x14ac:dyDescent="0.25"/>
  <cols>
    <col min="1" max="1" width="36" customWidth="1"/>
    <col min="2" max="2" width="16.7109375" customWidth="1"/>
    <col min="3" max="3" width="12.28515625" customWidth="1"/>
    <col min="4" max="4" width="6" customWidth="1"/>
    <col min="5" max="5" width="14.140625" customWidth="1"/>
    <col min="6" max="6" width="112.5703125" customWidth="1"/>
    <col min="7" max="7" width="112.5703125" bestFit="1" customWidth="1"/>
    <col min="8" max="8" width="112.5703125" customWidth="1"/>
    <col min="9" max="9" width="7" customWidth="1"/>
    <col min="10" max="10" width="64.28515625" customWidth="1"/>
    <col min="11" max="11" width="7" bestFit="1" customWidth="1"/>
    <col min="12" max="12" width="96" bestFit="1" customWidth="1"/>
    <col min="13" max="13" width="7" customWidth="1"/>
    <col min="14" max="14" width="112.5703125" customWidth="1"/>
    <col min="15" max="15" width="7" bestFit="1" customWidth="1"/>
    <col min="16" max="16" width="166" bestFit="1" customWidth="1"/>
    <col min="17" max="17" width="83" bestFit="1" customWidth="1"/>
    <col min="18" max="18" width="102.7109375" bestFit="1" customWidth="1"/>
    <col min="19" max="19" width="125.7109375" bestFit="1" customWidth="1"/>
    <col min="20" max="20" width="69" bestFit="1" customWidth="1"/>
    <col min="21" max="21" width="100.7109375" bestFit="1" customWidth="1"/>
    <col min="22" max="22" width="117.28515625" bestFit="1" customWidth="1"/>
    <col min="23" max="23" width="6.7109375" bestFit="1" customWidth="1"/>
    <col min="24" max="24" width="9" bestFit="1" customWidth="1"/>
    <col min="25" max="25" width="11.7109375" bestFit="1" customWidth="1"/>
    <col min="26" max="26" width="112.5703125" bestFit="1" customWidth="1"/>
    <col min="27" max="27" width="6.7109375" bestFit="1" customWidth="1"/>
    <col min="28" max="28" width="9" bestFit="1" customWidth="1"/>
    <col min="29" max="29" width="11.7109375" bestFit="1" customWidth="1"/>
    <col min="30" max="30" width="166" bestFit="1" customWidth="1"/>
    <col min="31" max="31" width="83" bestFit="1" customWidth="1"/>
    <col min="32" max="32" width="102.7109375" bestFit="1" customWidth="1"/>
    <col min="33" max="33" width="125.7109375" bestFit="1" customWidth="1"/>
    <col min="34" max="34" width="69" bestFit="1" customWidth="1"/>
    <col min="35" max="35" width="100.7109375" bestFit="1" customWidth="1"/>
    <col min="36" max="36" width="117.28515625" bestFit="1" customWidth="1"/>
    <col min="37" max="37" width="102.7109375" bestFit="1" customWidth="1"/>
    <col min="38" max="38" width="125.7109375" bestFit="1" customWidth="1"/>
    <col min="39" max="39" width="69" bestFit="1" customWidth="1"/>
    <col min="40" max="40" width="100.7109375" bestFit="1" customWidth="1"/>
    <col min="41" max="41" width="117.28515625" bestFit="1" customWidth="1"/>
  </cols>
  <sheetData>
    <row r="1" spans="1:5" x14ac:dyDescent="0.25">
      <c r="A1" s="3" t="s">
        <v>2</v>
      </c>
      <c r="B1" t="s">
        <v>3</v>
      </c>
    </row>
    <row r="3" spans="1:5" x14ac:dyDescent="0.25">
      <c r="A3" s="3" t="s">
        <v>28</v>
      </c>
      <c r="B3" t="s">
        <v>41</v>
      </c>
      <c r="C3" t="s">
        <v>42</v>
      </c>
      <c r="D3" t="s">
        <v>43</v>
      </c>
      <c r="E3" t="s">
        <v>44</v>
      </c>
    </row>
    <row r="4" spans="1:5" x14ac:dyDescent="0.25">
      <c r="A4" s="4" t="s">
        <v>14</v>
      </c>
      <c r="B4" s="5">
        <v>5100</v>
      </c>
      <c r="C4" s="5">
        <v>0</v>
      </c>
      <c r="D4" s="5">
        <v>5100</v>
      </c>
      <c r="E4" s="5">
        <v>0</v>
      </c>
    </row>
    <row r="5" spans="1:5" x14ac:dyDescent="0.25">
      <c r="A5" s="4" t="s">
        <v>19</v>
      </c>
      <c r="B5" s="5">
        <v>2000</v>
      </c>
      <c r="C5" s="5">
        <v>0</v>
      </c>
      <c r="D5" s="5">
        <v>10000</v>
      </c>
      <c r="E5" s="5">
        <v>0</v>
      </c>
    </row>
    <row r="6" spans="1:5" x14ac:dyDescent="0.25">
      <c r="A6" s="4" t="s">
        <v>1</v>
      </c>
      <c r="B6" s="5">
        <v>15000</v>
      </c>
      <c r="C6" s="5">
        <v>500</v>
      </c>
      <c r="D6" s="5">
        <v>500</v>
      </c>
      <c r="E6" s="5">
        <v>500</v>
      </c>
    </row>
    <row r="7" spans="1:5" x14ac:dyDescent="0.25">
      <c r="A7" s="4" t="s">
        <v>29</v>
      </c>
      <c r="B7" s="5">
        <v>22100</v>
      </c>
      <c r="C7" s="5">
        <v>500</v>
      </c>
      <c r="D7" s="5">
        <v>15600</v>
      </c>
      <c r="E7" s="5">
        <v>500</v>
      </c>
    </row>
    <row r="11" spans="1:5" x14ac:dyDescent="0.25">
      <c r="A11" t="s">
        <v>28</v>
      </c>
      <c r="B11" t="s">
        <v>41</v>
      </c>
      <c r="C11" t="s">
        <v>42</v>
      </c>
      <c r="D11" t="s">
        <v>43</v>
      </c>
      <c r="E11" t="s">
        <v>44</v>
      </c>
    </row>
    <row r="12" spans="1:5" x14ac:dyDescent="0.25">
      <c r="A12" t="s">
        <v>14</v>
      </c>
      <c r="B12">
        <v>5100</v>
      </c>
      <c r="C12">
        <v>0</v>
      </c>
      <c r="D12">
        <v>5100</v>
      </c>
      <c r="E12">
        <v>0</v>
      </c>
    </row>
    <row r="13" spans="1:5" x14ac:dyDescent="0.25">
      <c r="A13" t="s">
        <v>19</v>
      </c>
      <c r="B13">
        <v>2000</v>
      </c>
      <c r="C13">
        <v>0</v>
      </c>
      <c r="D13">
        <v>10000</v>
      </c>
      <c r="E13">
        <v>0</v>
      </c>
    </row>
    <row r="14" spans="1:5" x14ac:dyDescent="0.25">
      <c r="A14" t="s">
        <v>1</v>
      </c>
      <c r="B14">
        <v>15000</v>
      </c>
      <c r="C14">
        <v>500</v>
      </c>
      <c r="D14">
        <v>500</v>
      </c>
      <c r="E14">
        <v>500</v>
      </c>
    </row>
    <row r="15" spans="1:5" x14ac:dyDescent="0.25">
      <c r="B15" t="s">
        <v>41</v>
      </c>
      <c r="C15" t="s">
        <v>46</v>
      </c>
    </row>
    <row r="16" spans="1:5" x14ac:dyDescent="0.25">
      <c r="A16" t="s">
        <v>14</v>
      </c>
      <c r="B16">
        <v>5100</v>
      </c>
      <c r="C16">
        <f>C12+D12</f>
        <v>5100</v>
      </c>
    </row>
    <row r="17" spans="1:4" x14ac:dyDescent="0.25">
      <c r="A17" t="s">
        <v>19</v>
      </c>
      <c r="B17">
        <v>2000</v>
      </c>
      <c r="C17">
        <f t="shared" ref="C17:C18" si="0">C13+D13</f>
        <v>10000</v>
      </c>
    </row>
    <row r="18" spans="1:4" x14ac:dyDescent="0.25">
      <c r="A18" t="s">
        <v>1</v>
      </c>
      <c r="B18">
        <v>15000</v>
      </c>
      <c r="C18">
        <f t="shared" si="0"/>
        <v>1000</v>
      </c>
    </row>
    <row r="21" spans="1:4" x14ac:dyDescent="0.25">
      <c r="B21" t="s">
        <v>41</v>
      </c>
      <c r="C21" t="s">
        <v>46</v>
      </c>
    </row>
    <row r="22" spans="1:4" x14ac:dyDescent="0.25">
      <c r="A22" t="s">
        <v>14</v>
      </c>
      <c r="B22">
        <v>5100</v>
      </c>
      <c r="C22">
        <v>5100</v>
      </c>
    </row>
    <row r="23" spans="1:4" x14ac:dyDescent="0.25">
      <c r="A23" t="s">
        <v>19</v>
      </c>
      <c r="B23">
        <v>2000</v>
      </c>
      <c r="C23">
        <v>10000</v>
      </c>
    </row>
    <row r="24" spans="1:4" x14ac:dyDescent="0.25">
      <c r="A24" t="s">
        <v>1</v>
      </c>
      <c r="B24">
        <v>15000</v>
      </c>
      <c r="C24">
        <v>1000</v>
      </c>
    </row>
    <row r="27" spans="1:4" x14ac:dyDescent="0.25">
      <c r="A27" t="s">
        <v>45</v>
      </c>
      <c r="B27" t="s">
        <v>41</v>
      </c>
      <c r="C27" t="s">
        <v>42</v>
      </c>
      <c r="D27" t="s">
        <v>44</v>
      </c>
    </row>
    <row r="28" spans="1:4" x14ac:dyDescent="0.25">
      <c r="A28" t="s">
        <v>14</v>
      </c>
      <c r="B28">
        <v>8100</v>
      </c>
      <c r="C28">
        <v>8100</v>
      </c>
      <c r="D28">
        <v>0</v>
      </c>
    </row>
    <row r="29" spans="1:4" x14ac:dyDescent="0.25">
      <c r="A29" t="s">
        <v>21</v>
      </c>
      <c r="B29">
        <v>7110</v>
      </c>
      <c r="C29">
        <v>4018</v>
      </c>
      <c r="D29">
        <v>0</v>
      </c>
    </row>
    <row r="30" spans="1:4" x14ac:dyDescent="0.25">
      <c r="A30" t="s">
        <v>19</v>
      </c>
      <c r="B30">
        <v>2000</v>
      </c>
      <c r="C30">
        <v>10000</v>
      </c>
      <c r="D30">
        <v>0</v>
      </c>
    </row>
    <row r="31" spans="1:4" x14ac:dyDescent="0.25">
      <c r="A31" t="s">
        <v>1</v>
      </c>
      <c r="B31">
        <v>15000</v>
      </c>
      <c r="C31">
        <v>1000</v>
      </c>
      <c r="D31">
        <v>500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zoomScale="60" zoomScaleNormal="60" workbookViewId="0">
      <selection activeCell="K6" sqref="A1:K6"/>
    </sheetView>
  </sheetViews>
  <sheetFormatPr defaultRowHeight="15" x14ac:dyDescent="0.25"/>
  <cols>
    <col min="2" max="2" width="12.28515625" customWidth="1"/>
    <col min="3" max="3" width="11.7109375" customWidth="1"/>
    <col min="4" max="4" width="11.42578125" customWidth="1"/>
    <col min="5" max="5" width="12.7109375" customWidth="1"/>
    <col min="6" max="6" width="9.7109375" customWidth="1"/>
    <col min="7" max="7" width="6.7109375" customWidth="1"/>
    <col min="8" max="8" width="8.42578125" customWidth="1"/>
    <col min="9" max="9" width="11.7109375" customWidth="1"/>
    <col min="10" max="10" width="8.28515625" customWidth="1"/>
    <col min="11" max="11" width="11.140625" customWidth="1"/>
  </cols>
  <sheetData>
    <row r="1" spans="1:12" ht="157.15" customHeight="1" x14ac:dyDescent="0.25">
      <c r="A1" s="6" t="s">
        <v>0</v>
      </c>
      <c r="B1" s="7" t="s">
        <v>31</v>
      </c>
      <c r="C1" s="7" t="s">
        <v>32</v>
      </c>
      <c r="D1" s="7" t="s">
        <v>33</v>
      </c>
      <c r="E1" s="7" t="s">
        <v>34</v>
      </c>
      <c r="F1" s="7" t="s">
        <v>35</v>
      </c>
      <c r="G1" s="7" t="s">
        <v>36</v>
      </c>
      <c r="H1" s="7" t="s">
        <v>37</v>
      </c>
      <c r="I1" s="7" t="s">
        <v>38</v>
      </c>
      <c r="J1" s="7" t="s">
        <v>39</v>
      </c>
      <c r="K1" s="7" t="s">
        <v>40</v>
      </c>
      <c r="L1" s="1"/>
    </row>
    <row r="2" spans="1:12" x14ac:dyDescent="0.25">
      <c r="A2" s="6" t="s">
        <v>14</v>
      </c>
      <c r="B2" s="6">
        <v>0</v>
      </c>
      <c r="C2" s="6">
        <v>0</v>
      </c>
      <c r="D2" s="6">
        <v>0</v>
      </c>
      <c r="E2" s="6">
        <v>1</v>
      </c>
      <c r="F2" s="6">
        <v>0</v>
      </c>
      <c r="G2" s="6">
        <v>8100</v>
      </c>
      <c r="H2" s="6">
        <v>0</v>
      </c>
      <c r="I2" s="6">
        <v>8100</v>
      </c>
      <c r="J2" s="6">
        <v>0</v>
      </c>
      <c r="K2" s="6">
        <v>25</v>
      </c>
    </row>
    <row r="3" spans="1:12" x14ac:dyDescent="0.25">
      <c r="A3" s="6" t="s">
        <v>21</v>
      </c>
      <c r="B3" s="6">
        <v>0</v>
      </c>
      <c r="C3" s="6">
        <v>0</v>
      </c>
      <c r="D3" s="6">
        <v>7</v>
      </c>
      <c r="E3" s="6">
        <v>0</v>
      </c>
      <c r="F3" s="6">
        <v>0</v>
      </c>
      <c r="G3" s="6">
        <v>7110</v>
      </c>
      <c r="H3" s="6">
        <v>2009</v>
      </c>
      <c r="I3" s="6">
        <v>2009</v>
      </c>
      <c r="J3" s="6">
        <v>0</v>
      </c>
      <c r="K3" s="6">
        <v>0</v>
      </c>
    </row>
    <row r="4" spans="1:12" x14ac:dyDescent="0.25">
      <c r="A4" s="6" t="s">
        <v>19</v>
      </c>
      <c r="B4" s="6">
        <v>0</v>
      </c>
      <c r="C4" s="6">
        <v>0</v>
      </c>
      <c r="D4" s="6">
        <v>0</v>
      </c>
      <c r="E4" s="6">
        <v>0</v>
      </c>
      <c r="F4" s="6">
        <v>0</v>
      </c>
      <c r="G4" s="6">
        <v>2000</v>
      </c>
      <c r="H4" s="6">
        <v>0</v>
      </c>
      <c r="I4" s="6">
        <v>10000</v>
      </c>
      <c r="J4" s="6">
        <v>0</v>
      </c>
      <c r="K4" s="6">
        <v>0</v>
      </c>
    </row>
    <row r="5" spans="1:12" x14ac:dyDescent="0.25">
      <c r="A5" s="6" t="s">
        <v>1</v>
      </c>
      <c r="B5" s="6">
        <v>0</v>
      </c>
      <c r="C5" s="6">
        <v>0</v>
      </c>
      <c r="D5" s="6">
        <v>0</v>
      </c>
      <c r="E5" s="6">
        <v>0</v>
      </c>
      <c r="F5" s="6">
        <v>15000</v>
      </c>
      <c r="G5" s="6">
        <v>15000</v>
      </c>
      <c r="H5" s="6">
        <v>500</v>
      </c>
      <c r="I5" s="6">
        <v>500</v>
      </c>
      <c r="J5" s="6">
        <v>500</v>
      </c>
      <c r="K5" s="6">
        <v>100</v>
      </c>
    </row>
    <row r="6" spans="1:12" x14ac:dyDescent="0.25">
      <c r="A6" s="6" t="s">
        <v>30</v>
      </c>
      <c r="B6" s="6">
        <f>SUM(B$2:B$5)</f>
        <v>0</v>
      </c>
      <c r="C6" s="6">
        <f t="shared" ref="C6:K6" si="0">SUM(C$2:C$5)</f>
        <v>0</v>
      </c>
      <c r="D6" s="6">
        <f t="shared" si="0"/>
        <v>7</v>
      </c>
      <c r="E6" s="6">
        <f t="shared" si="0"/>
        <v>1</v>
      </c>
      <c r="F6" s="6">
        <f t="shared" si="0"/>
        <v>15000</v>
      </c>
      <c r="G6" s="6">
        <f t="shared" si="0"/>
        <v>32210</v>
      </c>
      <c r="H6" s="6">
        <f t="shared" si="0"/>
        <v>2509</v>
      </c>
      <c r="I6" s="6">
        <f t="shared" si="0"/>
        <v>20609</v>
      </c>
      <c r="J6" s="6">
        <f t="shared" si="0"/>
        <v>500</v>
      </c>
      <c r="K6" s="6">
        <f t="shared" si="0"/>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topLeftCell="A7" workbookViewId="0">
      <selection activeCell="C21" sqref="C21"/>
    </sheetView>
  </sheetViews>
  <sheetFormatPr defaultRowHeight="15" x14ac:dyDescent="0.25"/>
  <cols>
    <col min="1" max="1" width="42.7109375" customWidth="1"/>
    <col min="2" max="2" width="54.28515625" customWidth="1"/>
    <col min="3" max="7" width="42.7109375" customWidth="1"/>
    <col min="8" max="8" width="28.28515625" customWidth="1"/>
    <col min="9" max="9" width="25.28515625" customWidth="1"/>
    <col min="10" max="10" width="29.28515625" customWidth="1"/>
    <col min="11" max="11" width="24.85546875" customWidth="1"/>
    <col min="12" max="12" width="21" customWidth="1"/>
    <col min="13" max="13" width="24.140625" customWidth="1"/>
    <col min="14" max="14" width="15.7109375" customWidth="1"/>
    <col min="15" max="15" width="25.7109375" customWidth="1"/>
    <col min="16" max="16" width="23.28515625" customWidth="1"/>
  </cols>
  <sheetData>
    <row r="1" spans="1:16" ht="150" customHeight="1" x14ac:dyDescent="0.25">
      <c r="A1" t="s">
        <v>0</v>
      </c>
      <c r="B1" t="s">
        <v>15</v>
      </c>
      <c r="C1" t="s">
        <v>2</v>
      </c>
      <c r="D1" s="10" t="s">
        <v>47</v>
      </c>
      <c r="E1" s="10" t="s">
        <v>48</v>
      </c>
      <c r="F1" s="10" t="s">
        <v>49</v>
      </c>
      <c r="G1" s="8" t="s">
        <v>13</v>
      </c>
      <c r="H1" s="8" t="s">
        <v>12</v>
      </c>
      <c r="I1" s="8" t="s">
        <v>11</v>
      </c>
      <c r="J1" s="8" t="s">
        <v>10</v>
      </c>
      <c r="K1" s="8" t="s">
        <v>4</v>
      </c>
      <c r="L1" s="8" t="s">
        <v>5</v>
      </c>
      <c r="M1" s="8" t="s">
        <v>6</v>
      </c>
      <c r="N1" s="8" t="s">
        <v>7</v>
      </c>
      <c r="O1" s="8" t="s">
        <v>8</v>
      </c>
      <c r="P1" s="8" t="s">
        <v>9</v>
      </c>
    </row>
    <row r="2" spans="1:16" s="11" customFormat="1" ht="16.899999999999999" customHeight="1" x14ac:dyDescent="0.25">
      <c r="A2" s="11" t="s">
        <v>14</v>
      </c>
      <c r="B2" s="11" t="s">
        <v>16</v>
      </c>
      <c r="C2" s="11" t="s">
        <v>3</v>
      </c>
      <c r="D2" s="12">
        <v>1175000</v>
      </c>
      <c r="E2" s="13">
        <v>30600</v>
      </c>
      <c r="F2" s="13">
        <f>D2/E2</f>
        <v>38.398692810457518</v>
      </c>
      <c r="G2" s="14">
        <v>0</v>
      </c>
      <c r="H2" s="15">
        <v>0</v>
      </c>
      <c r="I2" s="16">
        <v>0</v>
      </c>
      <c r="J2" s="17">
        <v>1</v>
      </c>
      <c r="K2" s="18">
        <v>0</v>
      </c>
      <c r="L2" s="19">
        <v>5100</v>
      </c>
      <c r="M2" s="19">
        <v>0</v>
      </c>
      <c r="N2" s="19">
        <v>5100</v>
      </c>
      <c r="O2" s="19">
        <v>0</v>
      </c>
      <c r="P2" s="20">
        <v>0.1</v>
      </c>
    </row>
    <row r="3" spans="1:16" s="52" customFormat="1" ht="45.6" customHeight="1" x14ac:dyDescent="0.25">
      <c r="A3" s="52" t="s">
        <v>14</v>
      </c>
      <c r="B3" s="53" t="s">
        <v>17</v>
      </c>
      <c r="C3" s="52" t="s">
        <v>18</v>
      </c>
      <c r="D3" s="54">
        <v>700350</v>
      </c>
      <c r="E3" s="55">
        <v>21000</v>
      </c>
      <c r="F3" s="55">
        <f t="shared" ref="F3:F8" si="0">D3/E3</f>
        <v>33.35</v>
      </c>
      <c r="G3" s="56">
        <v>0</v>
      </c>
      <c r="H3" s="57">
        <v>0</v>
      </c>
      <c r="I3" s="58">
        <v>0</v>
      </c>
      <c r="J3" s="59">
        <v>0</v>
      </c>
      <c r="K3" s="60">
        <v>0</v>
      </c>
      <c r="L3" s="61">
        <v>3000</v>
      </c>
      <c r="M3" s="61">
        <v>0</v>
      </c>
      <c r="N3" s="61">
        <v>3000</v>
      </c>
      <c r="O3" s="61">
        <v>0</v>
      </c>
      <c r="P3" s="62">
        <v>0.15</v>
      </c>
    </row>
    <row r="4" spans="1:16" s="11" customFormat="1" ht="45.6" customHeight="1" x14ac:dyDescent="0.25">
      <c r="A4" s="11" t="s">
        <v>21</v>
      </c>
      <c r="B4" s="32" t="s">
        <v>22</v>
      </c>
      <c r="C4" s="11" t="s">
        <v>23</v>
      </c>
      <c r="D4" s="12">
        <v>404250</v>
      </c>
      <c r="E4" s="11">
        <v>1000</v>
      </c>
      <c r="F4" s="13">
        <f t="shared" si="0"/>
        <v>404.25</v>
      </c>
      <c r="G4" s="14">
        <v>0</v>
      </c>
      <c r="H4" s="15">
        <v>0</v>
      </c>
      <c r="I4" s="16">
        <v>0</v>
      </c>
      <c r="J4" s="17">
        <v>0</v>
      </c>
      <c r="K4" s="18">
        <v>0</v>
      </c>
      <c r="L4" s="19">
        <v>1000</v>
      </c>
      <c r="M4" s="19">
        <v>0</v>
      </c>
      <c r="N4" s="19">
        <v>0</v>
      </c>
      <c r="O4" s="19">
        <v>0</v>
      </c>
      <c r="P4" s="20">
        <v>0</v>
      </c>
    </row>
    <row r="5" spans="1:16" s="21" customFormat="1" ht="63" customHeight="1" x14ac:dyDescent="0.25">
      <c r="A5" s="21" t="s">
        <v>21</v>
      </c>
      <c r="B5" s="22" t="s">
        <v>25</v>
      </c>
      <c r="C5" s="21" t="s">
        <v>18</v>
      </c>
      <c r="D5" s="23">
        <v>916852</v>
      </c>
      <c r="E5" s="24">
        <v>12045</v>
      </c>
      <c r="F5" s="24">
        <f t="shared" si="0"/>
        <v>76.11888750518888</v>
      </c>
      <c r="G5" s="25">
        <v>0</v>
      </c>
      <c r="H5" s="26">
        <v>0</v>
      </c>
      <c r="I5" s="27">
        <v>0</v>
      </c>
      <c r="J5" s="28">
        <v>0</v>
      </c>
      <c r="K5" s="29">
        <v>0</v>
      </c>
      <c r="L5" s="30">
        <v>1310</v>
      </c>
      <c r="M5" s="30">
        <v>2009</v>
      </c>
      <c r="N5" s="30">
        <v>2009</v>
      </c>
      <c r="O5" s="30">
        <v>0</v>
      </c>
      <c r="P5" s="31">
        <v>0</v>
      </c>
    </row>
    <row r="6" spans="1:16" s="39" customFormat="1" ht="45.6" customHeight="1" thickBot="1" x14ac:dyDescent="0.3">
      <c r="A6" s="39" t="s">
        <v>19</v>
      </c>
      <c r="B6" s="40" t="s">
        <v>20</v>
      </c>
      <c r="C6" s="39" t="s">
        <v>3</v>
      </c>
      <c r="D6" s="41">
        <v>1306742</v>
      </c>
      <c r="E6" s="42">
        <v>258791</v>
      </c>
      <c r="F6" s="42">
        <f t="shared" si="0"/>
        <v>5.0494105281868382</v>
      </c>
      <c r="G6" s="43">
        <v>0</v>
      </c>
      <c r="H6" s="44">
        <v>0</v>
      </c>
      <c r="I6" s="45">
        <v>0</v>
      </c>
      <c r="J6" s="46">
        <v>0</v>
      </c>
      <c r="K6" s="47">
        <v>0</v>
      </c>
      <c r="L6" s="48">
        <v>2000</v>
      </c>
      <c r="M6" s="48">
        <v>0</v>
      </c>
      <c r="N6" s="48">
        <v>10000</v>
      </c>
      <c r="O6" s="48">
        <v>0</v>
      </c>
      <c r="P6" s="49">
        <v>0</v>
      </c>
    </row>
    <row r="7" spans="1:16" s="11" customFormat="1" ht="45" x14ac:dyDescent="0.25">
      <c r="A7" s="11" t="s">
        <v>1</v>
      </c>
      <c r="B7" s="32" t="s">
        <v>24</v>
      </c>
      <c r="C7" s="33" t="s">
        <v>3</v>
      </c>
      <c r="D7" s="34">
        <v>849998</v>
      </c>
      <c r="E7" s="35">
        <v>15000</v>
      </c>
      <c r="F7" s="13">
        <f t="shared" si="0"/>
        <v>56.666533333333334</v>
      </c>
      <c r="G7" s="14">
        <v>0</v>
      </c>
      <c r="H7" s="15">
        <v>0</v>
      </c>
      <c r="I7" s="16">
        <v>0</v>
      </c>
      <c r="J7" s="17">
        <v>0</v>
      </c>
      <c r="K7" s="36">
        <v>15000</v>
      </c>
      <c r="L7" s="37">
        <v>15000</v>
      </c>
      <c r="M7" s="37">
        <v>500</v>
      </c>
      <c r="N7" s="37">
        <v>500</v>
      </c>
      <c r="O7" s="37">
        <v>500</v>
      </c>
      <c r="P7" s="38">
        <v>1</v>
      </c>
    </row>
    <row r="8" spans="1:16" s="52" customFormat="1" ht="45" x14ac:dyDescent="0.25">
      <c r="A8" s="52" t="s">
        <v>21</v>
      </c>
      <c r="B8" s="53" t="s">
        <v>26</v>
      </c>
      <c r="C8" s="63" t="s">
        <v>27</v>
      </c>
      <c r="D8" s="64">
        <v>649433</v>
      </c>
      <c r="E8" s="65">
        <v>4800</v>
      </c>
      <c r="F8" s="55">
        <f t="shared" si="0"/>
        <v>135.29854166666667</v>
      </c>
      <c r="G8" s="56">
        <v>0</v>
      </c>
      <c r="H8" s="57">
        <v>0</v>
      </c>
      <c r="I8" s="66">
        <v>7</v>
      </c>
      <c r="J8" s="59">
        <v>0</v>
      </c>
      <c r="K8" s="60">
        <v>0</v>
      </c>
      <c r="L8" s="67">
        <v>4800</v>
      </c>
      <c r="M8" s="61">
        <v>0</v>
      </c>
      <c r="N8" s="61">
        <v>0</v>
      </c>
      <c r="O8" s="61">
        <v>0</v>
      </c>
      <c r="P8" s="62">
        <v>0</v>
      </c>
    </row>
    <row r="9" spans="1:16" x14ac:dyDescent="0.25">
      <c r="C9" s="2"/>
      <c r="D9" s="9">
        <f>SUM(D2:D8)</f>
        <v>6002625</v>
      </c>
      <c r="E9" s="2"/>
      <c r="F9" s="2"/>
      <c r="G9" s="2"/>
      <c r="H9" s="2"/>
      <c r="I9" s="2"/>
    </row>
    <row r="10" spans="1:16" x14ac:dyDescent="0.25">
      <c r="C10" s="2"/>
      <c r="D10" s="2"/>
      <c r="E10" s="2"/>
      <c r="F10" s="2"/>
      <c r="G10" s="2"/>
      <c r="H10" s="2"/>
      <c r="I10" s="2"/>
    </row>
    <row r="11" spans="1:16" x14ac:dyDescent="0.25">
      <c r="C11" s="2"/>
      <c r="D11" s="2"/>
      <c r="E11" s="2"/>
      <c r="F11" s="2"/>
      <c r="G11" s="2"/>
      <c r="H11" s="2"/>
      <c r="I11" s="2"/>
    </row>
    <row r="12" spans="1:16" x14ac:dyDescent="0.25">
      <c r="C12" s="2"/>
      <c r="D12" s="2"/>
      <c r="E12" s="2"/>
      <c r="F12" s="2"/>
      <c r="G12" s="2"/>
      <c r="H12" s="2"/>
      <c r="I12" s="2"/>
    </row>
    <row r="13" spans="1:16" x14ac:dyDescent="0.25">
      <c r="B13" s="51" t="s">
        <v>50</v>
      </c>
      <c r="C13" s="2"/>
      <c r="D13" s="2"/>
      <c r="E13" s="2"/>
      <c r="F13" s="2"/>
      <c r="G13" s="2"/>
      <c r="H13" s="2"/>
      <c r="I13" s="2"/>
    </row>
    <row r="14" spans="1:16" x14ac:dyDescent="0.25">
      <c r="B14" s="51"/>
      <c r="C14" s="2"/>
      <c r="D14" s="2"/>
      <c r="E14" s="2"/>
      <c r="F14" s="2"/>
      <c r="G14" s="2"/>
      <c r="H14" s="2"/>
      <c r="I14" s="2"/>
    </row>
    <row r="15" spans="1:16" x14ac:dyDescent="0.25">
      <c r="C15" s="2"/>
      <c r="D15" s="2"/>
      <c r="E15" s="2"/>
      <c r="F15" s="2"/>
      <c r="G15" s="2"/>
      <c r="H15" s="2"/>
      <c r="I15" s="2"/>
    </row>
    <row r="16" spans="1:16" x14ac:dyDescent="0.25">
      <c r="B16" s="11"/>
      <c r="C16" s="2" t="s">
        <v>51</v>
      </c>
      <c r="D16" s="2"/>
      <c r="E16" s="2"/>
      <c r="F16" s="2"/>
      <c r="G16" s="2"/>
      <c r="H16" s="2"/>
      <c r="I16" s="2"/>
    </row>
    <row r="17" spans="2:3" x14ac:dyDescent="0.25">
      <c r="B17" s="50"/>
      <c r="C17" t="s">
        <v>52</v>
      </c>
    </row>
    <row r="18" spans="2:3" x14ac:dyDescent="0.25">
      <c r="B18" s="52"/>
      <c r="C18" t="s">
        <v>53</v>
      </c>
    </row>
  </sheetData>
  <autoFilter ref="A1:P7"/>
  <mergeCells count="1">
    <mergeCell ref="B13:B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Sheet6</vt:lpstr>
      <vt:lpstr>Sheet1</vt:lpstr>
    </vt:vector>
  </TitlesOfParts>
  <Company>UNHCR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Shelter/NFI Cluster</dc:creator>
  <cp:lastModifiedBy>Ernst Jean</cp:lastModifiedBy>
  <dcterms:created xsi:type="dcterms:W3CDTF">2018-11-15T13:32:45Z</dcterms:created>
  <dcterms:modified xsi:type="dcterms:W3CDTF">2018-11-22T08:09:14Z</dcterms:modified>
</cp:coreProperties>
</file>