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WYNVEEN\Dropbox (United Nations HC)\Global\GSC IM and Assessment Toolkit\Phase 3. Early recovery &amp; more durable phases\B. HRP\"/>
    </mc:Choice>
  </mc:AlternateContent>
  <xr:revisionPtr revIDLastSave="0" documentId="8_{284B0F48-CF73-4D5E-A58E-E24815CC7229}" xr6:coauthVersionLast="45" xr6:coauthVersionMax="45" xr10:uidLastSave="{00000000-0000-0000-0000-000000000000}"/>
  <bookViews>
    <workbookView xWindow="-110" yWindow="-110" windowWidth="19420" windowHeight="10420" xr2:uid="{00000000-000D-0000-FFFF-FFFF00000000}"/>
  </bookViews>
  <sheets>
    <sheet name="Project" sheetId="3" r:id="rId1"/>
    <sheet name="Sheet2" sheetId="5" state="hidden" r:id="rId2"/>
    <sheet name="Sheet1" sheetId="4" state="hidden" r:id="rId3"/>
    <sheet name="act_matrix" sheetId="2" r:id="rId4"/>
    <sheet name="choices" sheetId="1"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8" i="3" l="1"/>
  <c r="H17" i="3"/>
  <c r="H11" i="3"/>
  <c r="H8" i="3"/>
  <c r="H6" i="3"/>
  <c r="I3" i="3"/>
  <c r="W1" i="3" l="1"/>
  <c r="V1" i="3"/>
  <c r="U1" i="3"/>
  <c r="A5" i="3" l="1"/>
  <c r="A6" i="3" s="1"/>
  <c r="A7" i="3" s="1"/>
  <c r="A8" i="3" s="1"/>
  <c r="A9" i="3" s="1"/>
  <c r="A10" i="3" s="1"/>
  <c r="A11" i="3" s="1"/>
  <c r="A12" i="3" s="1"/>
  <c r="A13" i="3" s="1"/>
  <c r="A4" i="1"/>
  <c r="A5" i="1" s="1"/>
  <c r="A6" i="1" s="1"/>
  <c r="A7" i="1" s="1"/>
  <c r="A8" i="1" s="1"/>
  <c r="A9" i="1" s="1"/>
  <c r="A10" i="1" s="1"/>
  <c r="A11" i="1" s="1"/>
  <c r="A12" i="1" s="1"/>
  <c r="A13" i="1" s="1"/>
  <c r="A14" i="1" s="1"/>
  <c r="A15" i="1" s="1"/>
  <c r="A16" i="1" s="1"/>
  <c r="A17" i="1" s="1"/>
  <c r="A18" i="1" s="1"/>
  <c r="A19" i="1" s="1"/>
  <c r="A20" i="1" s="1"/>
  <c r="A21" i="1" s="1"/>
  <c r="A14" i="3" l="1"/>
  <c r="A15" i="3" s="1"/>
  <c r="A16" i="3" s="1"/>
  <c r="A17" i="3" s="1"/>
  <c r="A18" i="3" s="1"/>
  <c r="H3"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Igor Chantefort</author>
  </authors>
  <commentList>
    <comment ref="G4" authorId="0" shapeId="0" xr:uid="{00000000-0006-0000-0300-000001000000}">
      <text>
        <r>
          <rPr>
            <b/>
            <sz val="9"/>
            <color rgb="FF000000"/>
            <rFont val="Tahoma"/>
            <family val="2"/>
          </rPr>
          <t>Igor Chantefort:</t>
        </r>
        <r>
          <rPr>
            <sz val="9"/>
            <color rgb="FF000000"/>
            <rFont val="Tahoma"/>
            <family val="2"/>
          </rPr>
          <t xml:space="preserve">
price per update of the wnterisation guideline (NFI, bedding)
+/- 10%</t>
        </r>
      </text>
    </comment>
    <comment ref="J4" authorId="0" shapeId="0" xr:uid="{00000000-0006-0000-0300-000002000000}">
      <text>
        <r>
          <rPr>
            <b/>
            <sz val="9"/>
            <color rgb="FF000000"/>
            <rFont val="Tahoma"/>
            <family val="2"/>
          </rPr>
          <t>Igor Chantefort:</t>
        </r>
        <r>
          <rPr>
            <sz val="9"/>
            <color rgb="FF000000"/>
            <rFont val="Tahoma"/>
            <family val="2"/>
          </rPr>
          <t xml:space="preserve">
not restricted to this category</t>
        </r>
      </text>
    </comment>
    <comment ref="G13" authorId="0" shapeId="0" xr:uid="{00000000-0006-0000-0300-000003000000}">
      <text>
        <r>
          <rPr>
            <b/>
            <sz val="9"/>
            <color rgb="FF000000"/>
            <rFont val="Tahoma"/>
            <family val="2"/>
          </rPr>
          <t>Igor Chantefort:</t>
        </r>
        <r>
          <rPr>
            <sz val="9"/>
            <color rgb="FF000000"/>
            <rFont val="Tahoma"/>
            <family val="2"/>
          </rPr>
          <t xml:space="preserve">
price up dated per guideline</t>
        </r>
      </text>
    </comment>
    <comment ref="C24" authorId="0" shapeId="0" xr:uid="{00000000-0006-0000-0300-000004000000}">
      <text>
        <r>
          <rPr>
            <b/>
            <sz val="9"/>
            <color rgb="FF000000"/>
            <rFont val="Tahoma"/>
            <family val="2"/>
          </rPr>
          <t>Igor Chantefort:</t>
        </r>
        <r>
          <rPr>
            <sz val="9"/>
            <color rgb="FF000000"/>
            <rFont val="Tahoma"/>
            <family val="2"/>
          </rPr>
          <t xml:space="preserve">
to be merged in 1 line: Contingency stock
</t>
        </r>
      </text>
    </comment>
    <comment ref="D24" authorId="0" shapeId="0" xr:uid="{00000000-0006-0000-0300-000005000000}">
      <text>
        <r>
          <rPr>
            <b/>
            <sz val="9"/>
            <color rgb="FF000000"/>
            <rFont val="Tahoma"/>
            <family val="2"/>
          </rPr>
          <t>Igor Chantefort:</t>
        </r>
        <r>
          <rPr>
            <sz val="9"/>
            <color rgb="FF000000"/>
            <rFont val="Tahoma"/>
            <family val="2"/>
          </rPr>
          <t xml:space="preserve">
add the list of different kits: a) bedding, b) clothings etc.</t>
        </r>
      </text>
    </comment>
    <comment ref="G24" authorId="0" shapeId="0" xr:uid="{00000000-0006-0000-0300-000006000000}">
      <text>
        <r>
          <rPr>
            <b/>
            <sz val="9"/>
            <color rgb="FF000000"/>
            <rFont val="Tahoma"/>
            <family val="2"/>
          </rPr>
          <t>Igor Chantefort:</t>
        </r>
        <r>
          <rPr>
            <sz val="9"/>
            <color rgb="FF000000"/>
            <rFont val="Tahoma"/>
            <family val="2"/>
          </rPr>
          <t xml:space="preserve">
put same prices but all in 1 cell
</t>
        </r>
      </text>
    </comment>
    <comment ref="B30" authorId="0" shapeId="0" xr:uid="{00000000-0006-0000-0300-000007000000}">
      <text>
        <r>
          <rPr>
            <b/>
            <sz val="9"/>
            <color rgb="FF000000"/>
            <rFont val="Tahoma"/>
            <family val="2"/>
          </rPr>
          <t>Igor Chantefort:</t>
        </r>
        <r>
          <rPr>
            <sz val="9"/>
            <color rgb="FF000000"/>
            <rFont val="Tahoma"/>
            <family val="2"/>
          </rPr>
          <t xml:space="preserve">
this year we are merging insulation with repairs</t>
        </r>
      </text>
    </comment>
    <comment ref="F30" authorId="0" shapeId="0" xr:uid="{00000000-0006-0000-0300-000008000000}">
      <text>
        <r>
          <rPr>
            <b/>
            <sz val="9"/>
            <color rgb="FF000000"/>
            <rFont val="Tahoma"/>
            <family val="2"/>
          </rPr>
          <t>Igor Chantefort:</t>
        </r>
        <r>
          <rPr>
            <sz val="9"/>
            <color rgb="FF000000"/>
            <rFont val="Tahoma"/>
            <family val="2"/>
          </rPr>
          <t xml:space="preserve">
please precise for final version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Igor Chantefort</author>
  </authors>
  <commentList>
    <comment ref="AH2" authorId="0" shapeId="0" xr:uid="{00000000-0006-0000-0400-000001000000}">
      <text>
        <r>
          <rPr>
            <b/>
            <sz val="9"/>
            <color rgb="FF000000"/>
            <rFont val="Tahoma"/>
            <family val="2"/>
          </rPr>
          <t>Igor Chantefort:</t>
        </r>
        <r>
          <rPr>
            <sz val="9"/>
            <color rgb="FF000000"/>
            <rFont val="Tahoma"/>
            <family val="2"/>
          </rPr>
          <t xml:space="preserve">
to be merged in 1 line: Contingency stock
</t>
        </r>
      </text>
    </comment>
  </commentList>
</comments>
</file>

<file path=xl/sharedStrings.xml><?xml version="1.0" encoding="utf-8"?>
<sst xmlns="http://schemas.openxmlformats.org/spreadsheetml/2006/main" count="467" uniqueCount="250">
  <si>
    <t>#</t>
  </si>
  <si>
    <t>Status</t>
  </si>
  <si>
    <t>Agency</t>
  </si>
  <si>
    <t>Title</t>
  </si>
  <si>
    <t>review by</t>
  </si>
  <si>
    <t>Theme</t>
  </si>
  <si>
    <t>Repairs</t>
  </si>
  <si>
    <t>NFI</t>
  </si>
  <si>
    <t>Mixed</t>
  </si>
  <si>
    <t>draft</t>
  </si>
  <si>
    <t>draft revised</t>
  </si>
  <si>
    <t>draft corrected</t>
  </si>
  <si>
    <t>rejected</t>
  </si>
  <si>
    <t>approved</t>
  </si>
  <si>
    <t>IC</t>
  </si>
  <si>
    <t>RL</t>
  </si>
  <si>
    <t>Vetting Committee</t>
  </si>
  <si>
    <t>text</t>
  </si>
  <si>
    <t>Activity matrix (Humanitarian Response Plan 2016)</t>
  </si>
  <si>
    <t>Version: 21 9 2016</t>
  </si>
  <si>
    <t xml:space="preserve">Response </t>
  </si>
  <si>
    <t>2016-2017</t>
  </si>
  <si>
    <t>Activity</t>
  </si>
  <si>
    <t>Definition</t>
  </si>
  <si>
    <t>Output indicator</t>
  </si>
  <si>
    <t>Target population group</t>
  </si>
  <si>
    <t>Cost</t>
  </si>
  <si>
    <t>Area of intervention (v)</t>
  </si>
  <si>
    <t xml:space="preserve">Duration / implementation </t>
  </si>
  <si>
    <t xml:space="preserve">For Whom is the Activity implemented? </t>
  </si>
  <si>
    <t>Winterization  cash grant</t>
  </si>
  <si>
    <t>Injection of a one off, unconditional cash grant for preparing for winter (utilities + NFI + clothes) through bank transfer or vouchers.</t>
  </si>
  <si>
    <t># of households receiving cash grants which enables purchasing of winterization items (NFI/fuel/heating/utilities)</t>
  </si>
  <si>
    <t>Displaced population</t>
  </si>
  <si>
    <r>
      <t xml:space="preserve">100 USD / individual </t>
    </r>
    <r>
      <rPr>
        <sz val="9"/>
        <color rgb="FF000000"/>
        <rFont val="Calibri"/>
        <family val="2"/>
      </rPr>
      <t>(i)</t>
    </r>
  </si>
  <si>
    <t>All oblast except NGCA</t>
  </si>
  <si>
    <t>One-off for winter period / throughout year</t>
  </si>
  <si>
    <t>Young able unemployed, Female headed households, physical disabilities, elderly those with contract and can comply with conditionality of the program</t>
  </si>
  <si>
    <t>Cash for rent or other shelter-linked monetized solutions</t>
  </si>
  <si>
    <t>Securing adequate and to-standard shelter. As a response for potential eviction. Possibility to decommission Collective Centers. Cash activities matching rent and utilities indicators.</t>
  </si>
  <si>
    <t># of households receiving cash grants for rental accommodation</t>
  </si>
  <si>
    <r>
      <t xml:space="preserve">Rural up to 600 USD/year per HH </t>
    </r>
    <r>
      <rPr>
        <sz val="9"/>
        <color rgb="FF000000"/>
        <rFont val="Calibri"/>
        <family val="2"/>
      </rPr>
      <t>(i)(ii)</t>
    </r>
  </si>
  <si>
    <t>All oblasts except NGCA.</t>
  </si>
  <si>
    <t xml:space="preserve"> 6 month minimum, 12 preferable.</t>
  </si>
  <si>
    <r>
      <t xml:space="preserve">City up to 660 USD/year per HH </t>
    </r>
    <r>
      <rPr>
        <sz val="9"/>
        <color rgb="FF000000"/>
        <rFont val="Calibri"/>
        <family val="2"/>
      </rPr>
      <t>(i)(ii)</t>
    </r>
  </si>
  <si>
    <r>
      <t xml:space="preserve">Metropole up to 2040 USD/year per HH </t>
    </r>
    <r>
      <rPr>
        <sz val="9"/>
        <color rgb="FF000000"/>
        <rFont val="Calibri"/>
        <family val="2"/>
      </rPr>
      <t>(i)(ii)</t>
    </r>
  </si>
  <si>
    <t>Collective Center winterization (iv)</t>
  </si>
  <si>
    <t xml:space="preserve">Basic repair and NFI provision for Collective Center. </t>
  </si>
  <si>
    <t># households living in unwinterized non-specialized Collective Centers in need of shelter assistance receiving shelter support</t>
  </si>
  <si>
    <t>300 to 400 USD per indiv.</t>
  </si>
  <si>
    <t>Accent on 5 oblast of the east.</t>
  </si>
  <si>
    <t>Seasonal activity (late summer, fall 2016) usually 10 to 45 days of works</t>
  </si>
  <si>
    <t>Selected Collective Centres where the situation is deemed critical - though for 2016-2017, this will be more limited so as not to incentivize use of buildings in poor conditions</t>
  </si>
  <si>
    <t>Specialized C.C. accomodating IDPs popualtion with special needs (e.g. institutions, retirement home; orphanage; accommodation for PWD; etc.).</t>
  </si>
  <si>
    <t># households living in unwinterized specialized Collective Centers in need of shelter assistance receiving shelter support</t>
  </si>
  <si>
    <t>Diplaced population</t>
  </si>
  <si>
    <t>Up to 600 USD per Indiv. if specialized</t>
  </si>
  <si>
    <t>Basic repairs might include: Water &amp; Sanitation; Electricity; Windows; basic refresh and roof repair; heating system.</t>
  </si>
  <si>
    <t>Acute Emergency repairs</t>
  </si>
  <si>
    <t>Only in cases where conflict restarts and for grey areas where active conflict still results in damaged houses. Plastic sheeting, wooden battens for quick repairs of openings and roofs, cement and in some special cases sand</t>
  </si>
  <si>
    <t>40 to 80 USD</t>
  </si>
  <si>
    <t>Only for Grey Area/contact line if conflict reignites</t>
  </si>
  <si>
    <t>Half day / houses</t>
  </si>
  <si>
    <t>Light and medium repairs</t>
  </si>
  <si>
    <t xml:space="preserve">Roofing materials and glazing for house repair in order to avoid deterioration and to stabilize living conditions of IDPs/Returnees/ Affected population. </t>
  </si>
  <si>
    <t># of affected households supported with shelter solutions (by type of solution)</t>
  </si>
  <si>
    <t>Returnees</t>
  </si>
  <si>
    <r>
      <t xml:space="preserve">400 to 500 light repair </t>
    </r>
    <r>
      <rPr>
        <sz val="9"/>
        <color rgb="FF000000"/>
        <rFont val="Calibri"/>
        <family val="2"/>
      </rPr>
      <t>(iii)</t>
    </r>
  </si>
  <si>
    <t>Donetsk ; Luhansk GCA (very limited); NGCA huge demand</t>
  </si>
  <si>
    <t>3 to 5 days/house</t>
  </si>
  <si>
    <t>Limited houses damaged in GCA territories deemed inaccessible for actors in 2016, and primarily in Non Displaced HHs of NGCA</t>
  </si>
  <si>
    <t># of shelters repaired (by type of solution)</t>
  </si>
  <si>
    <t>Non-displaced affected population</t>
  </si>
  <si>
    <r>
      <t xml:space="preserve">up to 1000 USD   medium repair </t>
    </r>
    <r>
      <rPr>
        <sz val="9"/>
        <color rgb="FF000000"/>
        <rFont val="Calibri"/>
        <family val="2"/>
      </rPr>
      <t>(iii)</t>
    </r>
  </si>
  <si>
    <t>7 to 15 days/house</t>
  </si>
  <si>
    <t>Structural repairs ["heavy repairs"]</t>
  </si>
  <si>
    <t>Partial reconstruction of one or several walls. Full Concrete ring beam and appropriated retrofitting for the structure. Partial Flooring (warm room). Partial Opening (warm room). Full Roofing. Partial Insulation. Basic sanitation &amp; heating system.</t>
  </si>
  <si>
    <t>Returnees or Non displaced with damaged houses</t>
  </si>
  <si>
    <t>up to 4000 USD per HH (2 p.) an extra + 500 USD per extra person.</t>
  </si>
  <si>
    <t>Damaged villages along former contact lines: GCA and NGCA</t>
  </si>
  <si>
    <t>30 to 45 days/house</t>
  </si>
  <si>
    <t>Area damaged by the crisis and where no shelling was observed for more than 6 consecutive months; espeically for houses in critical conditions in need of winterization preparation</t>
  </si>
  <si>
    <t>Essential utilities networks repairs and connection (vi)</t>
  </si>
  <si>
    <t>Conditionality: other works are implemented in the community and repairs are complementing general activities as a last resort</t>
  </si>
  <si>
    <t>Number of communities and household supported</t>
  </si>
  <si>
    <t>100-250 USD per HH</t>
  </si>
  <si>
    <t>Donetsk &amp; Luhansk  principally</t>
  </si>
  <si>
    <t xml:space="preserve">Communities where repairs are largely finished and especially where a need for community rebuilding and social cohesion is identified </t>
  </si>
  <si>
    <t>Reconstruction</t>
  </si>
  <si>
    <t>Reconstruction on existing foundations of a NEW full structurally sound small house. Average 10 to 12 m2 per person (gross surface). Insulated. Basic furniture (bed). Heating system. Sanitation. Possibility of future extension highly appreciated.</t>
  </si>
  <si>
    <t>Number of affected households supported with shelter solutions (by type of solution)</t>
  </si>
  <si>
    <t>8000 USD/HH  (2 p.house) + 1000 USD per extra person.</t>
  </si>
  <si>
    <t>Damaged villages along former contact lines</t>
  </si>
  <si>
    <t>45 to 90 days / house</t>
  </si>
  <si>
    <t>Solid fuel &amp; heater</t>
  </si>
  <si>
    <t>Provision of appropriate solid fuel for winterisation; heater if necessary ( 20% of the case),</t>
  </si>
  <si>
    <t># HHs received solid fuel for winter
# HHs received individual heaters</t>
  </si>
  <si>
    <t>IDPs, returnees, non-displaced affectred population</t>
  </si>
  <si>
    <t>110 USD/ HH without heater       200 USD/HH fuel + heater</t>
  </si>
  <si>
    <t>Donetsk &amp; Luhansk principally, Damaged village along the contact line</t>
  </si>
  <si>
    <t>Seasonal activity, extension of winter 2016-2017</t>
  </si>
  <si>
    <t>NFI (clothing set)</t>
  </si>
  <si>
    <t xml:space="preserve">In-kind provision of warm clothes, jackets, thermal underwear, shoes- </t>
  </si>
  <si>
    <t># NFIs (clothing sets) distributed</t>
  </si>
  <si>
    <t> 80 to 100 USD /pers</t>
  </si>
  <si>
    <t> Accent on 5 oblast of the east.</t>
  </si>
  <si>
    <t>NFI (bedding set)</t>
  </si>
  <si>
    <t xml:space="preserve">In-kind provision of bed linen, pillow case, blankets- </t>
  </si>
  <si>
    <t># NFIs (bedding sets) distributed</t>
  </si>
  <si>
    <t>16 USD linen</t>
  </si>
  <si>
    <t>8 USD blanket</t>
  </si>
  <si>
    <t>NFI (general)</t>
  </si>
  <si>
    <t>Essential household item provision, e.g. kitchen kit, hygiene kit (if not covered by WASH sector); bed and matresses if needed</t>
  </si>
  <si>
    <t># NFIs (general) distributed</t>
  </si>
  <si>
    <t>200 USD / HH</t>
  </si>
  <si>
    <t>Special outside  HRP</t>
  </si>
  <si>
    <t xml:space="preserve">Permanent Social Housing </t>
  </si>
  <si>
    <t>IDPs and vulnerable groups in need of housing who do not wish to return to areas of hot conflict who lack adequate housing in their current accomodation of displacement</t>
  </si>
  <si>
    <t>Contingency Plastic sheeting</t>
  </si>
  <si>
    <t>4 warehouses, a) stocks minimum level of 5,000 Plastic sheet reccomended. Plus 3 differents types of kits: b) bedding, c) clothing d) NFI others (foldable beds, etc.)</t>
  </si>
  <si>
    <t># of individuals</t>
  </si>
  <si>
    <t>further displacement</t>
  </si>
  <si>
    <t>a) 16 USD , b) 24 USD, c) 80 USD, d) 80 USD</t>
  </si>
  <si>
    <r>
      <t xml:space="preserve">(i) </t>
    </r>
    <r>
      <rPr>
        <i/>
        <sz val="11"/>
        <color rgb="FF000000"/>
        <rFont val="Calibri"/>
        <family val="2"/>
      </rPr>
      <t>prices are not taking account of any implementation and overhead</t>
    </r>
  </si>
  <si>
    <t xml:space="preserve">(v) Please see additional tabs for breakdown of area prioritization and activities according to HNO analysis </t>
  </si>
  <si>
    <r>
      <t xml:space="preserve">(ii) </t>
    </r>
    <r>
      <rPr>
        <i/>
        <sz val="11"/>
        <color rgb="FF000000"/>
        <rFont val="Calibri"/>
        <family val="2"/>
      </rPr>
      <t>due to location and important price variation, average must probably be recalulated per city at the beginning of the project</t>
    </r>
  </si>
  <si>
    <t xml:space="preserve">(vi) Please note the conditionality to which this is applied </t>
  </si>
  <si>
    <r>
      <t xml:space="preserve">(iii) </t>
    </r>
    <r>
      <rPr>
        <i/>
        <sz val="11"/>
        <color rgb="FF000000"/>
        <rFont val="Calibri"/>
        <family val="2"/>
      </rPr>
      <t>include in 2016-17, components for roof insulation and works</t>
    </r>
  </si>
  <si>
    <t>(iv) as noted in very limited critical cases when no durable solution demonstrated especially close to the onset of winter</t>
  </si>
  <si>
    <t>Referral to HF</t>
  </si>
  <si>
    <t>Referral of IDPs to hosting families</t>
  </si>
  <si>
    <t>Displacement Area (esp. Kyiv, Dnipropetrovsk etc)</t>
  </si>
  <si>
    <t>Crisis long</t>
  </si>
  <si>
    <t>Winterization (insulation)</t>
  </si>
  <si>
    <t>Materials for basic house insulation  for the winter</t>
  </si>
  <si>
    <t>+ IDPs</t>
  </si>
  <si>
    <t>80 to 100 USD</t>
  </si>
  <si>
    <t>7 to 10 days / house</t>
  </si>
  <si>
    <t>Project number #</t>
  </si>
  <si>
    <t>gender marker declared</t>
  </si>
  <si>
    <t>gender marker approved</t>
  </si>
  <si>
    <t>population</t>
  </si>
  <si>
    <t># ind</t>
  </si>
  <si>
    <t># hh</t>
  </si>
  <si>
    <t>age sex dissagregation</t>
  </si>
  <si>
    <t xml:space="preserve">yes </t>
  </si>
  <si>
    <t xml:space="preserve">no </t>
  </si>
  <si>
    <t>partial</t>
  </si>
  <si>
    <t>protection marker</t>
  </si>
  <si>
    <t>very clear</t>
  </si>
  <si>
    <t>clear</t>
  </si>
  <si>
    <t>none</t>
  </si>
  <si>
    <t>NCGA Luhansk</t>
  </si>
  <si>
    <t>NGCA donetsk</t>
  </si>
  <si>
    <t>Contact line GGCA</t>
  </si>
  <si>
    <t>Donetsk GCA</t>
  </si>
  <si>
    <t>Luhansk GCA</t>
  </si>
  <si>
    <t>Others</t>
  </si>
  <si>
    <t>Possible duplication</t>
  </si>
  <si>
    <t>Detailed activities</t>
  </si>
  <si>
    <t>Comments</t>
  </si>
  <si>
    <t>Location X or ### depending</t>
  </si>
  <si>
    <t>2a</t>
  </si>
  <si>
    <t>clear yes</t>
  </si>
  <si>
    <t>mixed</t>
  </si>
  <si>
    <t>not clear</t>
  </si>
  <si>
    <t>Monetisation</t>
  </si>
  <si>
    <t>staff</t>
  </si>
  <si>
    <t>office</t>
  </si>
  <si>
    <t>operation</t>
  </si>
  <si>
    <t>overhead</t>
  </si>
  <si>
    <t>total</t>
  </si>
  <si>
    <t>Budget</t>
  </si>
  <si>
    <t>ratio / ind</t>
  </si>
  <si>
    <t>ratio / HH</t>
  </si>
  <si>
    <t>integer formatted " ind"</t>
  </si>
  <si>
    <t>&lt;text as per project&gt;</t>
  </si>
  <si>
    <t>2b</t>
  </si>
  <si>
    <t>OPS code</t>
  </si>
  <si>
    <t>UKR-17/S-NF/101039</t>
  </si>
  <si>
    <t>IOM</t>
  </si>
  <si>
    <t>Essential winterization NFIs, equipment and solid fuel assistance for most vulnerable IDP, returnee and other conflict‑affected communities in the GCA and NGCA of Luhansk and Donetsk oblasts</t>
  </si>
  <si>
    <t>clear not</t>
  </si>
  <si>
    <t>UKR‑17/S‑NF/101067</t>
  </si>
  <si>
    <t>Improving access to adequate shelter solutions through Cash for Rent support and addressing identified needs of the selected households related to work, health and legal issues</t>
  </si>
  <si>
    <t>UKR‑17/S‑NF/101868</t>
  </si>
  <si>
    <t>NORWEGIAN REFUGEE COUNCIL (NRC)</t>
  </si>
  <si>
    <t>Providing shelter assistance to conflict‑affected households in eastern Ukraine.</t>
  </si>
  <si>
    <t>yes</t>
  </si>
  <si>
    <t>UKR‑17/S‑NF/101890</t>
  </si>
  <si>
    <t>UNITED NATIONS HIGH COMMISSIONER FOR REFUGEES (UNHCR)</t>
  </si>
  <si>
    <t>Provision of dignified accommodation to non‑displaced conflict‑affected population, returnees and IDPs in east Ukraine, with priority interventions at the line of contact and in non‑Government controlled areas</t>
  </si>
  <si>
    <t>UKR‑17/S‑NF/101937</t>
  </si>
  <si>
    <t>Improvement the quality of housing conditions for IDP  families with children living in Zaporizhzhia oblast</t>
  </si>
  <si>
    <t>ZAPORIZHZHIA CHARITABLE FOUNDATION "UNITY FOR THE FUTURE" (UNITY FOUNDATION)</t>
  </si>
  <si>
    <t>UKR‑17/S‑NF/101871</t>
  </si>
  <si>
    <t>Providing NFIs assistance to conflict‑affected households in Ukraine.</t>
  </si>
  <si>
    <t>ADRA Ukraine</t>
  </si>
  <si>
    <t>XXX-16/H/93185</t>
  </si>
  <si>
    <t>Shelter and NFI assistance to vulnerable people in the conflict-affected areas of Ukraine</t>
  </si>
  <si>
    <t>Shelter Assistance in Eastern Ukraine</t>
  </si>
  <si>
    <t>5480 hh</t>
  </si>
  <si>
    <t>Danish Refugee Council – Danish Demining Group</t>
  </si>
  <si>
    <t>Comprehensive shelter/NFI solutions for populations negatively-affected or displaced by conflict in eastern Ukraine</t>
  </si>
  <si>
    <t>People in need</t>
  </si>
  <si>
    <t>SC team</t>
  </si>
  <si>
    <t>clearly not</t>
  </si>
  <si>
    <t>2. NO RISK,  same activity but overall need significantly higher</t>
  </si>
  <si>
    <t>1. NO RISK Clearly no other competing activities/agencies</t>
  </si>
  <si>
    <t>3. LITTLE RISK, same activity, but overall need  not reached</t>
  </si>
  <si>
    <t>4. UNCERTAIN same activity, overall need uncertain</t>
  </si>
  <si>
    <t>5. PROVEN RISK same activity, overall need obsiouly increased</t>
  </si>
  <si>
    <t>6. NO RISK not same activity, partial overlap in certain project's aspect</t>
  </si>
  <si>
    <t>Cash based</t>
  </si>
  <si>
    <t>repair overlap with UNHCR as donor</t>
  </si>
  <si>
    <t>repair overlap with its own Implementing partners</t>
  </si>
  <si>
    <t>Rehabilitation of health facilities on the regional and communal level in Slavyansk, Donetsk oblast</t>
  </si>
  <si>
    <t>Luxembourg Red Cross</t>
  </si>
  <si>
    <t>spilover from health in infrastructure</t>
  </si>
  <si>
    <t>Save the Children</t>
  </si>
  <si>
    <t>Assisting conflict-affected communities for shelter and basic winter needs</t>
  </si>
  <si>
    <t>UKR‑17/S‑NF/102467</t>
  </si>
  <si>
    <t>Emergency shelter and NFI assistance to highly vulnerable IDP and host communities in NGCA and pockets of vulnerability within Donetsk and Luhansk GCA</t>
  </si>
  <si>
    <t>ACTED</t>
  </si>
  <si>
    <t>UCROP FWS</t>
  </si>
  <si>
    <t>UKR‑17/S‑NF/102241</t>
  </si>
  <si>
    <t>Affordable Accomodation (AA) for those who in need</t>
  </si>
  <si>
    <t>UKR‑17/S‑NF/102530</t>
  </si>
  <si>
    <t>UKR‑17/S‑NF/102429</t>
  </si>
  <si>
    <t>“SAVE UKRAINE” HELP CENTER (SAVE UKRAINE)</t>
  </si>
  <si>
    <t>UKR‑17/S‑NF/102512</t>
  </si>
  <si>
    <t>Emergency assistance in aimed to overcome the negative effects of cold weather in locations of Lugansk and Donetsk regions among vulnerable people</t>
  </si>
  <si>
    <t>UKR‑17/S‑NF/102563</t>
  </si>
  <si>
    <t>29985 ind</t>
  </si>
  <si>
    <t>ARCHE NOVA E.V. ‑ INITIATIVE FOR PEOPLE IN NEED (AN)</t>
  </si>
  <si>
    <t>Improving shelter quality of the conflict affected population along the contact line in Eastern Ukraine</t>
  </si>
  <si>
    <t>UKR‑17/S‑NF/102602</t>
  </si>
  <si>
    <t>Shelter component not detailed enough to udge if the component for GCA will not duplictae</t>
  </si>
  <si>
    <t>winterisation grant could be abosrb, in kind in NGCA welcome</t>
  </si>
  <si>
    <t>small volume, usually  well target trhough precise network</t>
  </si>
  <si>
    <t>cpoordination on village level usually properly handle with other partners</t>
  </si>
  <si>
    <t>withdraw</t>
  </si>
  <si>
    <t>Critical</t>
  </si>
  <si>
    <t>High</t>
  </si>
  <si>
    <t>Criteria A Critical</t>
  </si>
  <si>
    <t>Criteria B High</t>
  </si>
  <si>
    <t>Criteria C low</t>
  </si>
  <si>
    <t>Cat</t>
  </si>
  <si>
    <t xml:space="preserve">Location </t>
  </si>
  <si>
    <t>population theoric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</si>
</sst>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_(&quot;$&quot;* #,##0.00_);_(&quot;$&quot;* \(#,##0.00\);_(&quot;$&quot;* &quot;-&quot;??_);_(@_)"/>
    <numFmt numFmtId="165" formatCode="#,##0&quot; ind&quot;"/>
    <numFmt numFmtId="166" formatCode="0.00&quot; hh&quot;"/>
    <numFmt numFmtId="167" formatCode="[$$-409]#,##0"/>
    <numFmt numFmtId="168" formatCode="_(&quot;$&quot;* #,##0_);_(&quot;$&quot;* \(#,##0\);_(&quot;$&quot;* &quot;-&quot;??_);_(@_)"/>
    <numFmt numFmtId="169" formatCode="\ #,###&quot; ind&quot;"/>
    <numFmt numFmtId="170" formatCode="\ #,###\ &quot; hh&quot;"/>
    <numFmt numFmtId="171" formatCode="0&quot; hh&quot;"/>
    <numFmt numFmtId="172" formatCode="#,###&quot; HH&quot;"/>
    <numFmt numFmtId="173" formatCode="#,###&quot; ind&quot;"/>
    <numFmt numFmtId="174" formatCode="0.0%"/>
  </numFmts>
  <fonts count="40" x14ac:knownFonts="1">
    <font>
      <sz val="11"/>
      <color theme="1"/>
      <name val="Calibri"/>
      <family val="2"/>
      <scheme val="minor"/>
    </font>
    <font>
      <b/>
      <sz val="11"/>
      <color theme="1"/>
      <name val="Calibri"/>
      <family val="2"/>
      <scheme val="minor"/>
    </font>
    <font>
      <sz val="11"/>
      <color theme="1"/>
      <name val="Calibri"/>
      <family val="2"/>
    </font>
    <font>
      <b/>
      <sz val="22"/>
      <color rgb="FFC00000"/>
      <name val="Calibri"/>
      <family val="2"/>
    </font>
    <font>
      <b/>
      <sz val="11"/>
      <color rgb="FFC00000"/>
      <name val="Calibri"/>
      <family val="2"/>
    </font>
    <font>
      <b/>
      <sz val="12"/>
      <color rgb="FFFFFFFF"/>
      <name val="Calibri"/>
      <family val="2"/>
    </font>
    <font>
      <sz val="10"/>
      <color rgb="FF000000"/>
      <name val="Calibri"/>
      <family val="2"/>
    </font>
    <font>
      <b/>
      <sz val="20"/>
      <color rgb="FFFFFFFF"/>
      <name val="Calibri"/>
      <family val="2"/>
    </font>
    <font>
      <sz val="14"/>
      <color rgb="FF000000"/>
      <name val="Calibri"/>
      <family val="2"/>
    </font>
    <font>
      <sz val="9"/>
      <color rgb="FF000000"/>
      <name val="Calibri"/>
      <family val="2"/>
    </font>
    <font>
      <sz val="11"/>
      <name val="Calibri"/>
      <family val="2"/>
    </font>
    <font>
      <sz val="14"/>
      <name val="Calibri"/>
      <family val="2"/>
    </font>
    <font>
      <b/>
      <sz val="16"/>
      <color rgb="FF1F4E78"/>
      <name val="Calibri"/>
      <family val="2"/>
    </font>
    <font>
      <b/>
      <sz val="12"/>
      <color rgb="FF1F4E78"/>
      <name val="Calibri"/>
      <family val="2"/>
    </font>
    <font>
      <sz val="14"/>
      <color rgb="FF1F4E78"/>
      <name val="Calibri"/>
      <family val="2"/>
    </font>
    <font>
      <sz val="11"/>
      <color rgb="FF1F4E78"/>
      <name val="Calibri"/>
      <family val="2"/>
    </font>
    <font>
      <sz val="10"/>
      <color rgb="FF1F4E78"/>
      <name val="Calibri"/>
      <family val="2"/>
    </font>
    <font>
      <i/>
      <sz val="11"/>
      <color rgb="FF000000"/>
      <name val="Calibri"/>
      <family val="2"/>
    </font>
    <font>
      <b/>
      <sz val="12"/>
      <color rgb="FFFF0000"/>
      <name val="Calibri"/>
      <family val="2"/>
    </font>
    <font>
      <sz val="14"/>
      <color rgb="FFFF0000"/>
      <name val="Calibri"/>
      <family val="2"/>
    </font>
    <font>
      <sz val="11"/>
      <color rgb="FFFF0000"/>
      <name val="Calibri"/>
      <family val="2"/>
    </font>
    <font>
      <b/>
      <sz val="9"/>
      <color rgb="FF000000"/>
      <name val="Tahoma"/>
      <family val="2"/>
    </font>
    <font>
      <sz val="9"/>
      <color rgb="FF000000"/>
      <name val="Tahoma"/>
      <family val="2"/>
    </font>
    <font>
      <sz val="10"/>
      <name val="Calibri"/>
      <family val="2"/>
    </font>
    <font>
      <sz val="10"/>
      <color theme="1"/>
      <name val="Calibri"/>
      <family val="2"/>
      <scheme val="minor"/>
    </font>
    <font>
      <sz val="10"/>
      <color rgb="FF000000"/>
      <name val="Calibri"/>
      <family val="2"/>
      <scheme val="minor"/>
    </font>
    <font>
      <sz val="11"/>
      <color theme="1"/>
      <name val="Calibri"/>
      <family val="2"/>
      <scheme val="minor"/>
    </font>
    <font>
      <sz val="10"/>
      <name val="Arial"/>
      <family val="2"/>
    </font>
    <font>
      <b/>
      <sz val="14"/>
      <color theme="1"/>
      <name val="Calibri"/>
      <family val="2"/>
      <scheme val="minor"/>
    </font>
    <font>
      <sz val="9.5"/>
      <color rgb="FF000000"/>
      <name val="Arial"/>
      <family val="2"/>
    </font>
    <font>
      <sz val="9.5"/>
      <color rgb="FF000000"/>
      <name val="Calibri"/>
      <family val="2"/>
      <scheme val="minor"/>
    </font>
    <font>
      <b/>
      <sz val="10"/>
      <color theme="1"/>
      <name val="Calibri"/>
      <family val="2"/>
      <scheme val="minor"/>
    </font>
    <font>
      <b/>
      <sz val="12"/>
      <color theme="1"/>
      <name val="Calibri"/>
      <family val="2"/>
      <scheme val="minor"/>
    </font>
    <font>
      <b/>
      <sz val="14"/>
      <color rgb="FFFFFFFF"/>
      <name val="Calibri"/>
      <family val="2"/>
      <scheme val="minor"/>
    </font>
    <font>
      <b/>
      <sz val="14"/>
      <color rgb="FFFF0000"/>
      <name val="Calibri"/>
      <family val="2"/>
      <scheme val="minor"/>
    </font>
    <font>
      <b/>
      <sz val="14"/>
      <name val="Calibri"/>
      <family val="2"/>
      <scheme val="minor"/>
    </font>
    <font>
      <b/>
      <sz val="14"/>
      <color theme="0"/>
      <name val="Calibri"/>
      <family val="2"/>
      <scheme val="minor"/>
    </font>
    <font>
      <sz val="14"/>
      <color theme="1"/>
      <name val="Calibri"/>
      <family val="2"/>
      <scheme val="minor"/>
    </font>
    <font>
      <sz val="14"/>
      <color theme="0" tint="-4.9989318521683403E-2"/>
      <name val="Calibri"/>
      <family val="2"/>
      <scheme val="minor"/>
    </font>
    <font>
      <sz val="14"/>
      <color theme="0"/>
      <name val="Calibri"/>
      <family val="2"/>
      <scheme val="minor"/>
    </font>
  </fonts>
  <fills count="16">
    <fill>
      <patternFill patternType="none"/>
    </fill>
    <fill>
      <patternFill patternType="gray125"/>
    </fill>
    <fill>
      <patternFill patternType="solid">
        <fgColor rgb="FF7F1416"/>
        <bgColor rgb="FF000000"/>
      </patternFill>
    </fill>
    <fill>
      <patternFill patternType="solid">
        <fgColor rgb="FFFFFFFF"/>
        <bgColor rgb="FF000000"/>
      </patternFill>
    </fill>
    <fill>
      <patternFill patternType="solid">
        <fgColor rgb="FFFECCCC"/>
        <bgColor rgb="FF000000"/>
      </patternFill>
    </fill>
    <fill>
      <patternFill patternType="solid">
        <fgColor rgb="FFE7E6E6"/>
        <bgColor rgb="FF000000"/>
      </patternFill>
    </fill>
    <fill>
      <patternFill patternType="solid">
        <fgColor rgb="FFCCA1A1"/>
        <bgColor rgb="FF000000"/>
      </patternFill>
    </fill>
    <fill>
      <patternFill patternType="solid">
        <fgColor theme="4" tint="0.79998168889431442"/>
        <bgColor rgb="FF000000"/>
      </patternFill>
    </fill>
    <fill>
      <patternFill patternType="solid">
        <fgColor rgb="FFF5F5F5"/>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C000"/>
        <bgColor indexed="64"/>
      </patternFill>
    </fill>
    <fill>
      <patternFill patternType="solid">
        <fgColor theme="1"/>
        <bgColor indexed="64"/>
      </patternFill>
    </fill>
    <fill>
      <patternFill patternType="solid">
        <fgColor rgb="FFFFFF00"/>
        <bgColor indexed="64"/>
      </patternFill>
    </fill>
    <fill>
      <patternFill patternType="solid">
        <fgColor theme="4" tint="0.79998168889431442"/>
        <bgColor indexed="64"/>
      </patternFill>
    </fill>
    <fill>
      <gradientFill type="path" left="0.5" right="0.5" top="0.5" bottom="0.5">
        <stop position="0">
          <color theme="0"/>
        </stop>
        <stop position="1">
          <color rgb="FFFFC000"/>
        </stop>
      </gradientFill>
    </fill>
  </fills>
  <borders count="63">
    <border>
      <left/>
      <right/>
      <top/>
      <bottom/>
      <diagonal/>
    </border>
    <border>
      <left style="thick">
        <color rgb="FFC00000"/>
      </left>
      <right/>
      <top style="thick">
        <color rgb="FFC00000"/>
      </top>
      <bottom/>
      <diagonal/>
    </border>
    <border>
      <left/>
      <right/>
      <top style="thick">
        <color rgb="FFC00000"/>
      </top>
      <bottom/>
      <diagonal/>
    </border>
    <border>
      <left/>
      <right style="thick">
        <color rgb="FFC00000"/>
      </right>
      <top style="thick">
        <color rgb="FFC00000"/>
      </top>
      <bottom/>
      <diagonal/>
    </border>
    <border>
      <left style="thick">
        <color rgb="FFC00000"/>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top style="medium">
        <color indexed="64"/>
      </top>
      <bottom style="thick">
        <color rgb="FFFFFFFF"/>
      </bottom>
      <diagonal/>
    </border>
    <border>
      <left/>
      <right/>
      <top style="medium">
        <color indexed="64"/>
      </top>
      <bottom style="thick">
        <color rgb="FFFFFFFF"/>
      </bottom>
      <diagonal/>
    </border>
    <border>
      <left/>
      <right style="thick">
        <color rgb="FFC00000"/>
      </right>
      <top style="medium">
        <color indexed="64"/>
      </top>
      <bottom style="thick">
        <color rgb="FFFFFFFF"/>
      </bottom>
      <diagonal/>
    </border>
    <border>
      <left style="thick">
        <color rgb="FFC00000"/>
      </left>
      <right/>
      <top/>
      <bottom style="medium">
        <color rgb="FFFFFFFF"/>
      </bottom>
      <diagonal/>
    </border>
    <border>
      <left/>
      <right style="medium">
        <color rgb="FFFFFFFF"/>
      </right>
      <top/>
      <bottom style="medium">
        <color rgb="FFFFFFFF"/>
      </bottom>
      <diagonal/>
    </border>
    <border>
      <left/>
      <right/>
      <top/>
      <bottom style="medium">
        <color rgb="FFFFFFFF"/>
      </bottom>
      <diagonal/>
    </border>
    <border>
      <left/>
      <right style="thick">
        <color rgb="FFC00000"/>
      </right>
      <top/>
      <bottom style="medium">
        <color rgb="FFFFFFFF"/>
      </bottom>
      <diagonal/>
    </border>
    <border>
      <left style="thick">
        <color rgb="FFC00000"/>
      </left>
      <right/>
      <top style="medium">
        <color rgb="FFFFFFFF"/>
      </top>
      <bottom/>
      <diagonal/>
    </border>
    <border>
      <left/>
      <right/>
      <top style="medium">
        <color rgb="FFFFFFFF"/>
      </top>
      <bottom/>
      <diagonal/>
    </border>
    <border>
      <left/>
      <right style="medium">
        <color rgb="FFFFFFFF"/>
      </right>
      <top style="medium">
        <color rgb="FFFFFFFF"/>
      </top>
      <bottom style="medium">
        <color rgb="FFFFFFFF"/>
      </bottom>
      <diagonal/>
    </border>
    <border>
      <left/>
      <right style="thick">
        <color rgb="FFC00000"/>
      </right>
      <top/>
      <bottom/>
      <diagonal/>
    </border>
    <border>
      <left style="thick">
        <color rgb="FFC00000"/>
      </left>
      <right/>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medium">
        <color rgb="FFFFFFFF"/>
      </left>
      <right/>
      <top style="medium">
        <color rgb="FFFFFFFF"/>
      </top>
      <bottom/>
      <diagonal/>
    </border>
    <border>
      <left/>
      <right style="medium">
        <color rgb="FFFFFFFF"/>
      </right>
      <top/>
      <bottom/>
      <diagonal/>
    </border>
    <border>
      <left style="medium">
        <color rgb="FFFFFFFF"/>
      </left>
      <right style="medium">
        <color rgb="FFFFFFFF"/>
      </right>
      <top/>
      <bottom/>
      <diagonal/>
    </border>
    <border>
      <left style="medium">
        <color rgb="FFFFFFFF"/>
      </left>
      <right/>
      <top/>
      <bottom/>
      <diagonal/>
    </border>
    <border>
      <left style="medium">
        <color rgb="FFFFFFFF"/>
      </left>
      <right style="medium">
        <color rgb="FFFFFFFF"/>
      </right>
      <top/>
      <bottom style="medium">
        <color rgb="FFFFFFFF"/>
      </bottom>
      <diagonal/>
    </border>
    <border>
      <left style="medium">
        <color rgb="FFFFFFFF"/>
      </left>
      <right/>
      <top/>
      <bottom style="medium">
        <color rgb="FFFFFFFF"/>
      </bottom>
      <diagonal/>
    </border>
    <border>
      <left/>
      <right/>
      <top style="medium">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thick">
        <color rgb="FFC00000"/>
      </left>
      <right/>
      <top/>
      <bottom style="thick">
        <color rgb="FFC00000"/>
      </bottom>
      <diagonal/>
    </border>
    <border>
      <left/>
      <right/>
      <top/>
      <bottom style="thick">
        <color rgb="FFC00000"/>
      </bottom>
      <diagonal/>
    </border>
    <border>
      <left/>
      <right style="medium">
        <color rgb="FFFFFFFF"/>
      </right>
      <top/>
      <bottom style="thick">
        <color rgb="FFC00000"/>
      </bottom>
      <diagonal/>
    </border>
    <border>
      <left/>
      <right style="thick">
        <color rgb="FFC00000"/>
      </right>
      <top/>
      <bottom style="thick">
        <color rgb="FFC00000"/>
      </bottom>
      <diagonal/>
    </border>
    <border>
      <left/>
      <right style="medium">
        <color rgb="FFFFFFFF"/>
      </right>
      <top style="thick">
        <color rgb="FFC00000"/>
      </top>
      <bottom/>
      <diagonal/>
    </border>
    <border>
      <left style="medium">
        <color indexed="64"/>
      </left>
      <right style="medium">
        <color rgb="FF4472C4"/>
      </right>
      <top/>
      <bottom style="medium">
        <color indexed="64"/>
      </bottom>
      <diagonal/>
    </border>
    <border>
      <left/>
      <right style="medium">
        <color rgb="FFFFFFFF"/>
      </right>
      <top/>
      <bottom style="medium">
        <color indexed="64"/>
      </bottom>
      <diagonal/>
    </border>
    <border>
      <left style="medium">
        <color indexed="64"/>
      </left>
      <right style="medium">
        <color rgb="FF4472C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FFFF"/>
      </left>
      <right style="medium">
        <color rgb="FFFFFFFF"/>
      </right>
      <top/>
      <bottom style="thick">
        <color rgb="FFC00000"/>
      </bottom>
      <diagonal/>
    </border>
    <border>
      <left style="thin">
        <color auto="1"/>
      </left>
      <right style="thin">
        <color auto="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ck">
        <color rgb="FFFFC000"/>
      </right>
      <top style="thick">
        <color rgb="FFFFC000"/>
      </top>
      <bottom style="thick">
        <color rgb="FFFFC000"/>
      </bottom>
      <diagonal/>
    </border>
    <border>
      <left/>
      <right style="medium">
        <color indexed="64"/>
      </right>
      <top style="medium">
        <color indexed="64"/>
      </top>
      <bottom style="medium">
        <color indexed="64"/>
      </bottom>
      <diagonal/>
    </border>
    <border>
      <left/>
      <right style="thick">
        <color rgb="FFFFC000"/>
      </right>
      <top style="thick">
        <color rgb="FFFFC000"/>
      </top>
      <bottom/>
      <diagonal/>
    </border>
    <border>
      <left/>
      <right style="thin">
        <color indexed="64"/>
      </right>
      <top/>
      <bottom style="thin">
        <color indexed="64"/>
      </bottom>
      <diagonal/>
    </border>
    <border>
      <left style="thin">
        <color auto="1"/>
      </left>
      <right style="thin">
        <color indexed="64"/>
      </right>
      <top style="thin">
        <color indexed="64"/>
      </top>
      <bottom/>
      <diagonal/>
    </border>
    <border>
      <left style="thin">
        <color auto="1"/>
      </left>
      <right style="thin">
        <color indexed="64"/>
      </right>
      <top/>
      <bottom style="thin">
        <color indexed="64"/>
      </bottom>
      <diagonal/>
    </border>
  </borders>
  <cellStyleXfs count="5">
    <xf numFmtId="0" fontId="0" fillId="0" borderId="0"/>
    <xf numFmtId="164" fontId="26" fillId="0" borderId="0" applyFont="0" applyFill="0" applyBorder="0" applyAlignment="0" applyProtection="0"/>
    <xf numFmtId="43" fontId="26" fillId="0" borderId="0" applyFont="0" applyFill="0" applyBorder="0" applyAlignment="0" applyProtection="0"/>
    <xf numFmtId="0" fontId="27" fillId="0" borderId="0"/>
    <xf numFmtId="9" fontId="26" fillId="0" borderId="0" applyFont="0" applyFill="0" applyBorder="0" applyAlignment="0" applyProtection="0"/>
  </cellStyleXfs>
  <cellXfs count="293">
    <xf numFmtId="0" fontId="0" fillId="0" borderId="0" xfId="0"/>
    <xf numFmtId="0" fontId="2" fillId="0" borderId="1" xfId="0" applyFont="1" applyFill="1" applyBorder="1"/>
    <xf numFmtId="0" fontId="2" fillId="0" borderId="2" xfId="0" applyFont="1" applyFill="1" applyBorder="1"/>
    <xf numFmtId="0" fontId="3" fillId="0" borderId="2" xfId="0" applyFont="1" applyFill="1" applyBorder="1"/>
    <xf numFmtId="0" fontId="4" fillId="0" borderId="3" xfId="0" applyFont="1" applyFill="1" applyBorder="1"/>
    <xf numFmtId="0" fontId="5" fillId="2" borderId="4" xfId="0" applyFont="1" applyFill="1" applyBorder="1" applyAlignment="1">
      <alignment horizontal="center" vertical="center" wrapText="1"/>
    </xf>
    <xf numFmtId="0" fontId="6" fillId="2" borderId="5" xfId="0" applyFont="1" applyFill="1" applyBorder="1" applyAlignment="1">
      <alignment vertical="top" wrapText="1"/>
    </xf>
    <xf numFmtId="0" fontId="7" fillId="2" borderId="6" xfId="0" applyFont="1" applyFill="1" applyBorder="1" applyAlignment="1">
      <alignment vertical="center" wrapText="1"/>
    </xf>
    <xf numFmtId="0" fontId="7" fillId="2" borderId="7" xfId="0" applyFont="1" applyFill="1" applyBorder="1" applyAlignment="1">
      <alignment vertical="center" wrapText="1"/>
    </xf>
    <xf numFmtId="0" fontId="7" fillId="2" borderId="8" xfId="0" applyFont="1" applyFill="1" applyBorder="1" applyAlignment="1">
      <alignment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0" xfId="0" applyFont="1" applyFill="1" applyBorder="1" applyAlignment="1">
      <alignment vertical="center" wrapText="1"/>
    </xf>
    <xf numFmtId="0" fontId="5" fillId="2" borderId="11" xfId="0" applyFont="1" applyFill="1" applyBorder="1" applyAlignment="1">
      <alignment vertical="center" wrapText="1"/>
    </xf>
    <xf numFmtId="0" fontId="5" fillId="2" borderId="12" xfId="0" applyFont="1" applyFill="1" applyBorder="1" applyAlignment="1">
      <alignment vertical="center" wrapText="1"/>
    </xf>
    <xf numFmtId="0" fontId="5" fillId="2" borderId="13" xfId="0" applyFont="1" applyFill="1" applyBorder="1" applyAlignment="1">
      <alignment vertical="top" wrapText="1"/>
    </xf>
    <xf numFmtId="0" fontId="5" fillId="2" borderId="14" xfId="0" applyFont="1" applyFill="1" applyBorder="1" applyAlignment="1">
      <alignment horizontal="center" vertical="top" wrapText="1"/>
    </xf>
    <xf numFmtId="0" fontId="8" fillId="3" borderId="15" xfId="0" applyFont="1" applyFill="1" applyBorder="1" applyAlignment="1">
      <alignment vertical="top" wrapText="1"/>
    </xf>
    <xf numFmtId="0" fontId="2" fillId="3" borderId="10" xfId="0" applyFont="1" applyFill="1" applyBorder="1" applyAlignment="1">
      <alignment vertical="top" wrapText="1"/>
    </xf>
    <xf numFmtId="0" fontId="2" fillId="3" borderId="11" xfId="0" applyFont="1" applyFill="1" applyBorder="1" applyAlignment="1">
      <alignment vertical="top" wrapText="1"/>
    </xf>
    <xf numFmtId="0" fontId="2" fillId="3" borderId="16" xfId="0" applyFont="1" applyFill="1" applyBorder="1" applyAlignment="1">
      <alignment vertical="top" wrapText="1"/>
    </xf>
    <xf numFmtId="0" fontId="2" fillId="3" borderId="19" xfId="0" applyFont="1" applyFill="1" applyBorder="1" applyAlignment="1">
      <alignment horizontal="left" vertical="top" wrapText="1"/>
    </xf>
    <xf numFmtId="0" fontId="2" fillId="3" borderId="19" xfId="0" applyFont="1" applyFill="1" applyBorder="1" applyAlignment="1">
      <alignment vertical="top" wrapText="1"/>
    </xf>
    <xf numFmtId="0" fontId="2" fillId="3" borderId="22" xfId="0" applyFont="1" applyFill="1" applyBorder="1" applyAlignment="1">
      <alignment horizontal="left" vertical="top" wrapText="1"/>
    </xf>
    <xf numFmtId="0" fontId="2" fillId="3" borderId="22" xfId="0" applyFont="1" applyFill="1" applyBorder="1" applyAlignment="1">
      <alignment vertical="top" wrapText="1"/>
    </xf>
    <xf numFmtId="0" fontId="8" fillId="3" borderId="10" xfId="0" applyFont="1" applyFill="1" applyBorder="1" applyAlignment="1">
      <alignment vertical="top" wrapText="1"/>
    </xf>
    <xf numFmtId="0" fontId="2" fillId="3" borderId="24" xfId="0" applyFont="1" applyFill="1" applyBorder="1" applyAlignment="1">
      <alignment horizontal="left" vertical="top" wrapText="1"/>
    </xf>
    <xf numFmtId="0" fontId="2" fillId="3" borderId="24" xfId="0" applyFont="1" applyFill="1" applyBorder="1" applyAlignment="1">
      <alignment vertical="top" wrapText="1"/>
    </xf>
    <xf numFmtId="0" fontId="10" fillId="2" borderId="13" xfId="0" applyFont="1" applyFill="1" applyBorder="1" applyAlignment="1">
      <alignment vertical="center" wrapText="1"/>
    </xf>
    <xf numFmtId="0" fontId="5" fillId="2" borderId="14" xfId="0" applyFont="1" applyFill="1" applyBorder="1" applyAlignment="1">
      <alignment horizontal="center" vertical="center" wrapText="1"/>
    </xf>
    <xf numFmtId="0" fontId="2" fillId="3" borderId="21" xfId="0" applyFont="1" applyFill="1" applyBorder="1" applyAlignment="1">
      <alignment vertical="top" wrapText="1"/>
    </xf>
    <xf numFmtId="0" fontId="2" fillId="3" borderId="21" xfId="0" applyFont="1" applyFill="1" applyBorder="1" applyAlignment="1">
      <alignment horizontal="center" vertical="top" wrapText="1"/>
    </xf>
    <xf numFmtId="0" fontId="10" fillId="2" borderId="17" xfId="0" applyFont="1" applyFill="1" applyBorder="1" applyAlignment="1">
      <alignment vertical="center" wrapText="1"/>
    </xf>
    <xf numFmtId="0" fontId="10" fillId="2" borderId="9" xfId="0" applyFont="1" applyFill="1" applyBorder="1" applyAlignment="1">
      <alignment vertical="center" wrapText="1"/>
    </xf>
    <xf numFmtId="0" fontId="10" fillId="3" borderId="0" xfId="0" applyFont="1" applyFill="1" applyBorder="1" applyAlignment="1">
      <alignment vertical="top" wrapText="1"/>
    </xf>
    <xf numFmtId="0" fontId="10" fillId="3" borderId="0" xfId="0" quotePrefix="1" applyFont="1" applyFill="1" applyBorder="1" applyAlignment="1">
      <alignment vertical="top" wrapText="1"/>
    </xf>
    <xf numFmtId="0" fontId="10" fillId="3" borderId="16" xfId="0" applyFont="1" applyFill="1" applyBorder="1" applyAlignment="1">
      <alignment vertical="top" wrapText="1"/>
    </xf>
    <xf numFmtId="0" fontId="10" fillId="3" borderId="21" xfId="0" applyFont="1" applyFill="1" applyBorder="1" applyAlignment="1">
      <alignment vertical="top" wrapText="1"/>
    </xf>
    <xf numFmtId="0" fontId="2" fillId="3" borderId="0" xfId="0" applyFont="1" applyFill="1" applyBorder="1" applyAlignment="1">
      <alignment vertical="top" wrapText="1"/>
    </xf>
    <xf numFmtId="0" fontId="5" fillId="2" borderId="17" xfId="0" applyFont="1" applyFill="1" applyBorder="1" applyAlignment="1">
      <alignment vertical="top" wrapText="1"/>
    </xf>
    <xf numFmtId="0" fontId="5" fillId="2" borderId="0" xfId="0" applyFont="1" applyFill="1" applyBorder="1" applyAlignment="1">
      <alignment horizontal="center" vertical="top" wrapText="1"/>
    </xf>
    <xf numFmtId="0" fontId="8" fillId="3" borderId="0" xfId="0" applyFont="1" applyFill="1" applyBorder="1" applyAlignment="1">
      <alignment vertical="top" wrapText="1"/>
    </xf>
    <xf numFmtId="0" fontId="2" fillId="3" borderId="0" xfId="0" quotePrefix="1" applyFont="1" applyFill="1" applyBorder="1" applyAlignment="1">
      <alignment vertical="top" wrapText="1"/>
    </xf>
    <xf numFmtId="0" fontId="2" fillId="2" borderId="9" xfId="0" applyFont="1" applyFill="1" applyBorder="1" applyAlignment="1">
      <alignment vertical="center" wrapText="1"/>
    </xf>
    <xf numFmtId="0" fontId="5" fillId="2" borderId="11" xfId="0" applyFont="1" applyFill="1" applyBorder="1" applyAlignment="1">
      <alignment horizontal="center" vertical="top" wrapText="1"/>
    </xf>
    <xf numFmtId="0" fontId="8" fillId="3" borderId="11" xfId="0" applyFont="1" applyFill="1" applyBorder="1" applyAlignment="1">
      <alignment vertical="top"/>
    </xf>
    <xf numFmtId="0" fontId="2" fillId="2" borderId="13" xfId="0" applyFont="1" applyFill="1" applyBorder="1" applyAlignment="1">
      <alignment vertical="center" wrapText="1"/>
    </xf>
    <xf numFmtId="0" fontId="8" fillId="4" borderId="18" xfId="0" applyFont="1" applyFill="1" applyBorder="1" applyAlignment="1">
      <alignment vertical="top" wrapText="1"/>
    </xf>
    <xf numFmtId="0" fontId="2" fillId="4" borderId="18" xfId="0" applyFont="1" applyFill="1" applyBorder="1" applyAlignment="1">
      <alignment vertical="top" wrapText="1"/>
    </xf>
    <xf numFmtId="0" fontId="2" fillId="4" borderId="14" xfId="0" applyFont="1" applyFill="1" applyBorder="1" applyAlignment="1">
      <alignment vertical="top" wrapText="1"/>
    </xf>
    <xf numFmtId="0" fontId="2" fillId="4" borderId="16" xfId="0" applyFont="1" applyFill="1" applyBorder="1" applyAlignment="1">
      <alignment vertical="top" wrapText="1"/>
    </xf>
    <xf numFmtId="0" fontId="2" fillId="2" borderId="17" xfId="0" applyFont="1" applyFill="1" applyBorder="1" applyAlignment="1">
      <alignment vertical="center" wrapText="1"/>
    </xf>
    <xf numFmtId="0" fontId="8" fillId="4" borderId="21" xfId="0" applyFont="1" applyFill="1" applyBorder="1" applyAlignment="1">
      <alignment vertical="top" wrapText="1"/>
    </xf>
    <xf numFmtId="0" fontId="2" fillId="4" borderId="21" xfId="0" applyFont="1" applyFill="1" applyBorder="1" applyAlignment="1">
      <alignment vertical="top" wrapText="1"/>
    </xf>
    <xf numFmtId="0" fontId="2" fillId="4" borderId="0" xfId="0" applyFont="1" applyFill="1" applyBorder="1" applyAlignment="1">
      <alignment vertical="top" wrapText="1"/>
    </xf>
    <xf numFmtId="0" fontId="8" fillId="4" borderId="10" xfId="0" applyFont="1" applyFill="1" applyBorder="1" applyAlignment="1">
      <alignment vertical="top" wrapText="1"/>
    </xf>
    <xf numFmtId="0" fontId="2" fillId="4" borderId="10" xfId="0" applyFont="1" applyFill="1" applyBorder="1" applyAlignment="1">
      <alignment vertical="top" wrapText="1"/>
    </xf>
    <xf numFmtId="0" fontId="2" fillId="4" borderId="11" xfId="0" applyFont="1" applyFill="1" applyBorder="1" applyAlignment="1">
      <alignment vertical="top" wrapText="1"/>
    </xf>
    <xf numFmtId="0" fontId="13" fillId="5" borderId="0" xfId="0" applyFont="1" applyFill="1" applyBorder="1" applyAlignment="1">
      <alignment horizontal="center" vertical="top" wrapText="1"/>
    </xf>
    <xf numFmtId="0" fontId="14" fillId="5" borderId="10" xfId="0" applyFont="1" applyFill="1" applyBorder="1" applyAlignment="1">
      <alignment vertical="top" wrapText="1"/>
    </xf>
    <xf numFmtId="0" fontId="15" fillId="5" borderId="10" xfId="0" applyFont="1" applyFill="1" applyBorder="1" applyAlignment="1">
      <alignment vertical="top" wrapText="1"/>
    </xf>
    <xf numFmtId="0" fontId="15" fillId="5" borderId="12" xfId="0" applyFont="1" applyFill="1" applyBorder="1" applyAlignment="1">
      <alignment vertical="top" wrapText="1"/>
    </xf>
    <xf numFmtId="0" fontId="13" fillId="5" borderId="29" xfId="0" applyFont="1" applyFill="1" applyBorder="1" applyAlignment="1">
      <alignment horizontal="center" vertical="top" wrapText="1"/>
    </xf>
    <xf numFmtId="0" fontId="14" fillId="5" borderId="30" xfId="0" applyFont="1" applyFill="1" applyBorder="1" applyAlignment="1">
      <alignment vertical="top" wrapText="1"/>
    </xf>
    <xf numFmtId="0" fontId="15" fillId="5" borderId="30" xfId="0" applyFont="1" applyFill="1" applyBorder="1" applyAlignment="1">
      <alignment vertical="top" wrapText="1"/>
    </xf>
    <xf numFmtId="0" fontId="16" fillId="5" borderId="30" xfId="0" applyFont="1" applyFill="1" applyBorder="1" applyAlignment="1">
      <alignment vertical="top" wrapText="1"/>
    </xf>
    <xf numFmtId="0" fontId="15" fillId="5" borderId="31" xfId="0" applyFont="1" applyFill="1" applyBorder="1" applyAlignment="1">
      <alignment vertical="top" wrapText="1"/>
    </xf>
    <xf numFmtId="0" fontId="2" fillId="3" borderId="0" xfId="0" applyFont="1" applyFill="1" applyBorder="1" applyAlignment="1">
      <alignment horizontal="center" vertical="top" wrapText="1"/>
    </xf>
    <xf numFmtId="0" fontId="2" fillId="3" borderId="23" xfId="0" applyFont="1" applyFill="1" applyBorder="1" applyAlignment="1">
      <alignment vertical="top" wrapText="1"/>
    </xf>
    <xf numFmtId="0" fontId="5" fillId="2" borderId="33" xfId="0" applyFont="1" applyFill="1" applyBorder="1" applyAlignment="1">
      <alignment horizontal="center" vertical="center" wrapText="1"/>
    </xf>
    <xf numFmtId="0" fontId="13" fillId="2" borderId="34" xfId="0" applyFont="1" applyFill="1" applyBorder="1" applyAlignment="1">
      <alignment horizontal="center" vertical="top" wrapText="1"/>
    </xf>
    <xf numFmtId="0" fontId="14" fillId="6" borderId="10" xfId="0" applyFont="1" applyFill="1" applyBorder="1" applyAlignment="1">
      <alignment vertical="top" wrapText="1"/>
    </xf>
    <xf numFmtId="0" fontId="15" fillId="6" borderId="10" xfId="0" applyFont="1" applyFill="1" applyBorder="1" applyAlignment="1">
      <alignment vertical="top" wrapText="1"/>
    </xf>
    <xf numFmtId="0" fontId="16" fillId="6" borderId="10" xfId="0" applyFont="1" applyFill="1" applyBorder="1" applyAlignment="1">
      <alignment vertical="top" wrapText="1"/>
    </xf>
    <xf numFmtId="0" fontId="15" fillId="6" borderId="11" xfId="0" applyFont="1" applyFill="1" applyBorder="1" applyAlignment="1">
      <alignment vertical="top" wrapText="1"/>
    </xf>
    <xf numFmtId="0" fontId="15" fillId="6" borderId="0" xfId="0" applyFont="1" applyFill="1" applyBorder="1" applyAlignment="1">
      <alignment vertical="top" wrapText="1"/>
    </xf>
    <xf numFmtId="0" fontId="2" fillId="2" borderId="35" xfId="0" applyFont="1" applyFill="1" applyBorder="1" applyAlignment="1">
      <alignment vertical="center" wrapText="1"/>
    </xf>
    <xf numFmtId="0" fontId="18" fillId="2" borderId="21" xfId="0" applyFont="1" applyFill="1" applyBorder="1" applyAlignment="1">
      <alignment horizontal="center" vertical="top" wrapText="1"/>
    </xf>
    <xf numFmtId="0" fontId="19" fillId="3" borderId="0" xfId="0" applyFont="1" applyFill="1" applyBorder="1" applyAlignment="1">
      <alignment vertical="top"/>
    </xf>
    <xf numFmtId="0" fontId="20" fillId="3" borderId="0" xfId="0" applyFont="1" applyFill="1" applyBorder="1" applyAlignment="1">
      <alignment vertical="top" wrapText="1"/>
    </xf>
    <xf numFmtId="0" fontId="20" fillId="3" borderId="0" xfId="0" quotePrefix="1" applyFont="1" applyFill="1" applyBorder="1" applyAlignment="1">
      <alignment vertical="top" wrapText="1"/>
    </xf>
    <xf numFmtId="0" fontId="0" fillId="0" borderId="0" xfId="0" applyAlignment="1">
      <alignment wrapText="1"/>
    </xf>
    <xf numFmtId="0" fontId="6" fillId="4" borderId="18" xfId="0" applyFont="1" applyFill="1" applyBorder="1" applyAlignment="1">
      <alignment vertical="top" textRotation="62" wrapText="1"/>
    </xf>
    <xf numFmtId="0" fontId="6" fillId="4" borderId="21" xfId="0" applyFont="1" applyFill="1" applyBorder="1" applyAlignment="1">
      <alignment vertical="top" textRotation="62" wrapText="1"/>
    </xf>
    <xf numFmtId="0" fontId="16" fillId="5" borderId="30" xfId="0" applyFont="1" applyFill="1" applyBorder="1" applyAlignment="1">
      <alignment vertical="top" textRotation="62" wrapText="1"/>
    </xf>
    <xf numFmtId="0" fontId="6" fillId="7" borderId="15" xfId="0" applyFont="1" applyFill="1" applyBorder="1" applyAlignment="1">
      <alignment vertical="top" textRotation="62" wrapText="1"/>
    </xf>
    <xf numFmtId="0" fontId="6" fillId="7" borderId="18" xfId="0" applyFont="1" applyFill="1" applyBorder="1" applyAlignment="1">
      <alignment horizontal="left" vertical="top" textRotation="62" wrapText="1"/>
    </xf>
    <xf numFmtId="0" fontId="6" fillId="7" borderId="18" xfId="0" applyFont="1" applyFill="1" applyBorder="1" applyAlignment="1">
      <alignment vertical="top" textRotation="62" wrapText="1"/>
    </xf>
    <xf numFmtId="0" fontId="23" fillId="7" borderId="26" xfId="0" applyFont="1" applyFill="1" applyBorder="1" applyAlignment="1">
      <alignment horizontal="left" vertical="center" textRotation="62" wrapText="1"/>
    </xf>
    <xf numFmtId="0" fontId="6" fillId="7" borderId="0" xfId="0" applyFont="1" applyFill="1" applyBorder="1" applyAlignment="1">
      <alignment vertical="top" textRotation="62" wrapText="1"/>
    </xf>
    <xf numFmtId="0" fontId="6" fillId="7" borderId="11" xfId="0" applyFont="1" applyFill="1" applyBorder="1" applyAlignment="1">
      <alignment vertical="top" textRotation="62"/>
    </xf>
    <xf numFmtId="0" fontId="0" fillId="0" borderId="36" xfId="0" applyBorder="1"/>
    <xf numFmtId="0" fontId="0" fillId="0" borderId="37" xfId="0" applyBorder="1"/>
    <xf numFmtId="0" fontId="16" fillId="5" borderId="39" xfId="0" applyFont="1" applyFill="1" applyBorder="1" applyAlignment="1">
      <alignment vertical="top" textRotation="62" wrapText="1"/>
    </xf>
    <xf numFmtId="0" fontId="0" fillId="0" borderId="36" xfId="0" applyBorder="1" applyAlignment="1">
      <alignment wrapText="1"/>
    </xf>
    <xf numFmtId="0" fontId="0" fillId="0" borderId="37" xfId="0" applyBorder="1" applyAlignment="1">
      <alignment wrapText="1"/>
    </xf>
    <xf numFmtId="0" fontId="0" fillId="0" borderId="0" xfId="0" applyBorder="1"/>
    <xf numFmtId="0" fontId="0" fillId="0" borderId="0" xfId="0" applyBorder="1" applyAlignment="1">
      <alignment textRotation="90" wrapText="1"/>
    </xf>
    <xf numFmtId="0" fontId="0" fillId="0" borderId="0" xfId="0" applyAlignment="1">
      <alignment textRotation="90" wrapText="1"/>
    </xf>
    <xf numFmtId="0" fontId="0" fillId="0" borderId="37" xfId="0" applyBorder="1" applyAlignment="1">
      <alignment textRotation="90" wrapText="1"/>
    </xf>
    <xf numFmtId="0" fontId="0" fillId="0" borderId="37" xfId="0" applyBorder="1" applyAlignment="1">
      <alignment horizontal="center"/>
    </xf>
    <xf numFmtId="0" fontId="0" fillId="0" borderId="38" xfId="0" applyBorder="1" applyAlignment="1">
      <alignment horizontal="center"/>
    </xf>
    <xf numFmtId="0" fontId="0" fillId="0" borderId="37" xfId="0" applyBorder="1" applyAlignment="1">
      <alignment horizontal="center" textRotation="90" wrapText="1"/>
    </xf>
    <xf numFmtId="0" fontId="0" fillId="0" borderId="38" xfId="0" applyBorder="1" applyAlignment="1">
      <alignment horizontal="center" textRotation="90" wrapText="1"/>
    </xf>
    <xf numFmtId="0" fontId="0" fillId="0" borderId="0" xfId="0" applyAlignment="1">
      <alignment horizontal="center"/>
    </xf>
    <xf numFmtId="0" fontId="24" fillId="0" borderId="0" xfId="0" applyFont="1"/>
    <xf numFmtId="0" fontId="1" fillId="0" borderId="0" xfId="0" applyFont="1" applyBorder="1" applyAlignment="1">
      <alignment textRotation="90" wrapText="1"/>
    </xf>
    <xf numFmtId="0" fontId="1" fillId="0" borderId="0" xfId="0" applyFont="1" applyAlignment="1">
      <alignment wrapText="1"/>
    </xf>
    <xf numFmtId="0" fontId="1" fillId="0" borderId="0" xfId="0" applyFont="1"/>
    <xf numFmtId="0" fontId="24" fillId="0" borderId="0" xfId="0" applyFont="1" applyAlignment="1">
      <alignment horizontal="center"/>
    </xf>
    <xf numFmtId="0" fontId="24" fillId="0" borderId="40" xfId="0" applyFont="1" applyBorder="1"/>
    <xf numFmtId="0" fontId="24" fillId="8" borderId="40" xfId="0" applyFont="1" applyFill="1" applyBorder="1"/>
    <xf numFmtId="0" fontId="24" fillId="0" borderId="42" xfId="0" applyFont="1" applyBorder="1"/>
    <xf numFmtId="0" fontId="24" fillId="0" borderId="42" xfId="0" applyFont="1" applyBorder="1" applyAlignment="1">
      <alignment horizontal="center"/>
    </xf>
    <xf numFmtId="0" fontId="24" fillId="0" borderId="43" xfId="0" applyFont="1" applyBorder="1" applyAlignment="1">
      <alignment horizontal="center"/>
    </xf>
    <xf numFmtId="165" fontId="24" fillId="0" borderId="44" xfId="0" applyNumberFormat="1" applyFont="1" applyBorder="1"/>
    <xf numFmtId="166" fontId="24" fillId="0" borderId="0" xfId="0" applyNumberFormat="1" applyFont="1" applyBorder="1"/>
    <xf numFmtId="0" fontId="24" fillId="0" borderId="0" xfId="0" applyFont="1" applyBorder="1"/>
    <xf numFmtId="0" fontId="24" fillId="0" borderId="0" xfId="0" applyFont="1" applyBorder="1" applyAlignment="1">
      <alignment horizontal="center"/>
    </xf>
    <xf numFmtId="0" fontId="24" fillId="0" borderId="45" xfId="0" applyFont="1" applyBorder="1" applyAlignment="1">
      <alignment horizontal="center"/>
    </xf>
    <xf numFmtId="0" fontId="24" fillId="8" borderId="0" xfId="0" applyFont="1" applyFill="1" applyBorder="1"/>
    <xf numFmtId="0" fontId="24" fillId="8" borderId="0" xfId="0" applyFont="1" applyFill="1" applyBorder="1" applyAlignment="1">
      <alignment horizontal="center"/>
    </xf>
    <xf numFmtId="0" fontId="24" fillId="8" borderId="45" xfId="0" applyFont="1" applyFill="1" applyBorder="1" applyAlignment="1">
      <alignment horizontal="center"/>
    </xf>
    <xf numFmtId="165" fontId="24" fillId="8" borderId="44" xfId="0" applyNumberFormat="1" applyFont="1" applyFill="1" applyBorder="1" applyAlignment="1">
      <alignment horizontal="left"/>
    </xf>
    <xf numFmtId="165" fontId="24" fillId="0" borderId="44" xfId="0" applyNumberFormat="1" applyFont="1" applyBorder="1" applyAlignment="1">
      <alignment horizontal="left"/>
    </xf>
    <xf numFmtId="0" fontId="24" fillId="0" borderId="0" xfId="0" applyFont="1" applyAlignment="1">
      <alignment wrapText="1"/>
    </xf>
    <xf numFmtId="171" fontId="24" fillId="0" borderId="0" xfId="0" applyNumberFormat="1" applyFont="1" applyBorder="1" applyAlignment="1">
      <alignment horizontal="left"/>
    </xf>
    <xf numFmtId="171" fontId="24" fillId="8" borderId="0" xfId="0" applyNumberFormat="1" applyFont="1" applyFill="1" applyBorder="1"/>
    <xf numFmtId="171" fontId="24" fillId="8" borderId="0" xfId="0" applyNumberFormat="1" applyFont="1" applyFill="1" applyBorder="1" applyAlignment="1">
      <alignment horizontal="left"/>
    </xf>
    <xf numFmtId="165" fontId="24" fillId="9" borderId="44" xfId="0" applyNumberFormat="1" applyFont="1" applyFill="1" applyBorder="1" applyAlignment="1">
      <alignment horizontal="left"/>
    </xf>
    <xf numFmtId="166" fontId="24" fillId="9" borderId="0" xfId="0" applyNumberFormat="1" applyFont="1" applyFill="1" applyBorder="1" applyAlignment="1">
      <alignment horizontal="left"/>
    </xf>
    <xf numFmtId="0" fontId="24" fillId="9" borderId="0" xfId="0" applyFont="1" applyFill="1" applyBorder="1"/>
    <xf numFmtId="0" fontId="24" fillId="9" borderId="0" xfId="0" applyFont="1" applyFill="1" applyBorder="1" applyAlignment="1">
      <alignment horizontal="center"/>
    </xf>
    <xf numFmtId="0" fontId="24" fillId="9" borderId="45" xfId="0" applyFont="1" applyFill="1" applyBorder="1" applyAlignment="1">
      <alignment horizontal="center"/>
    </xf>
    <xf numFmtId="0" fontId="24" fillId="9" borderId="40" xfId="0" applyFont="1" applyFill="1" applyBorder="1"/>
    <xf numFmtId="43" fontId="0" fillId="0" borderId="0" xfId="2" applyFont="1"/>
    <xf numFmtId="168" fontId="33" fillId="10" borderId="0" xfId="1" applyNumberFormat="1" applyFont="1" applyFill="1"/>
    <xf numFmtId="168" fontId="34" fillId="11" borderId="0" xfId="1" applyNumberFormat="1" applyFont="1" applyFill="1"/>
    <xf numFmtId="168" fontId="34" fillId="13" borderId="0" xfId="1" applyNumberFormat="1" applyFont="1" applyFill="1"/>
    <xf numFmtId="0" fontId="0" fillId="0" borderId="49" xfId="0" applyBorder="1"/>
    <xf numFmtId="0" fontId="0" fillId="0" borderId="50" xfId="0" applyBorder="1"/>
    <xf numFmtId="0" fontId="0" fillId="0" borderId="50" xfId="0" applyBorder="1" applyAlignment="1">
      <alignment wrapText="1"/>
    </xf>
    <xf numFmtId="0" fontId="0" fillId="0" borderId="51" xfId="0" applyBorder="1"/>
    <xf numFmtId="0" fontId="0" fillId="0" borderId="52" xfId="0" applyBorder="1"/>
    <xf numFmtId="0" fontId="1" fillId="14" borderId="0" xfId="0" applyFont="1" applyFill="1" applyBorder="1" applyAlignment="1">
      <alignment horizontal="center"/>
    </xf>
    <xf numFmtId="0" fontId="1" fillId="14" borderId="0" xfId="0" applyFont="1" applyFill="1" applyBorder="1" applyAlignment="1">
      <alignment horizontal="right"/>
    </xf>
    <xf numFmtId="0" fontId="0" fillId="0" borderId="53" xfId="0" applyBorder="1"/>
    <xf numFmtId="0" fontId="1" fillId="0" borderId="0" xfId="0" applyFont="1" applyBorder="1"/>
    <xf numFmtId="173" fontId="31" fillId="0" borderId="0" xfId="0" applyNumberFormat="1" applyFont="1" applyBorder="1"/>
    <xf numFmtId="172" fontId="31" fillId="0" borderId="0" xfId="0" applyNumberFormat="1" applyFont="1" applyBorder="1"/>
    <xf numFmtId="9" fontId="0" fillId="0" borderId="0" xfId="4" applyFont="1" applyBorder="1"/>
    <xf numFmtId="174" fontId="0" fillId="0" borderId="0" xfId="4" applyNumberFormat="1" applyFont="1" applyBorder="1"/>
    <xf numFmtId="173" fontId="1" fillId="0" borderId="0" xfId="0" applyNumberFormat="1" applyFont="1" applyBorder="1"/>
    <xf numFmtId="0" fontId="0" fillId="0" borderId="0" xfId="0" quotePrefix="1" applyBorder="1"/>
    <xf numFmtId="0" fontId="0" fillId="0" borderId="0" xfId="0" applyBorder="1" applyAlignment="1">
      <alignment horizontal="left"/>
    </xf>
    <xf numFmtId="173" fontId="31" fillId="0" borderId="0" xfId="0" applyNumberFormat="1" applyFont="1" applyBorder="1" applyAlignment="1">
      <alignment horizontal="left"/>
    </xf>
    <xf numFmtId="0" fontId="0" fillId="0" borderId="54" xfId="0" applyBorder="1"/>
    <xf numFmtId="0" fontId="0" fillId="0" borderId="55" xfId="0" applyBorder="1"/>
    <xf numFmtId="0" fontId="0" fillId="0" borderId="55" xfId="0" applyBorder="1" applyAlignment="1">
      <alignment wrapText="1"/>
    </xf>
    <xf numFmtId="0" fontId="0" fillId="0" borderId="56" xfId="0" applyBorder="1"/>
    <xf numFmtId="0" fontId="33" fillId="10" borderId="0" xfId="0" applyFont="1" applyFill="1" applyAlignment="1">
      <alignment horizontal="center" vertical="center" wrapText="1"/>
    </xf>
    <xf numFmtId="0" fontId="28" fillId="11" borderId="0" xfId="0" applyFont="1" applyFill="1" applyAlignment="1">
      <alignment horizontal="center" vertical="center" wrapText="1"/>
    </xf>
    <xf numFmtId="0" fontId="28" fillId="13" borderId="0" xfId="0" applyFont="1" applyFill="1" applyAlignment="1">
      <alignment horizontal="center" vertical="center" wrapText="1"/>
    </xf>
    <xf numFmtId="0" fontId="28" fillId="9" borderId="48" xfId="0" applyFont="1" applyFill="1" applyBorder="1" applyAlignment="1">
      <alignment horizontal="center" vertical="center" wrapText="1"/>
    </xf>
    <xf numFmtId="170" fontId="1" fillId="0" borderId="37" xfId="2" applyNumberFormat="1" applyFont="1" applyBorder="1" applyAlignment="1">
      <alignment wrapText="1"/>
    </xf>
    <xf numFmtId="0" fontId="1" fillId="0" borderId="37" xfId="0" applyFont="1" applyBorder="1" applyAlignment="1">
      <alignment textRotation="90" wrapText="1"/>
    </xf>
    <xf numFmtId="0" fontId="1" fillId="0" borderId="37" xfId="0" applyFont="1" applyBorder="1" applyAlignment="1">
      <alignment horizontal="center" textRotation="90" wrapText="1"/>
    </xf>
    <xf numFmtId="0" fontId="1" fillId="0" borderId="38" xfId="0" applyFont="1" applyBorder="1" applyAlignment="1">
      <alignment horizontal="center" textRotation="90" wrapText="1"/>
    </xf>
    <xf numFmtId="0" fontId="33" fillId="10" borderId="0" xfId="0" applyFont="1" applyFill="1" applyAlignment="1">
      <alignment horizontal="center" vertical="center"/>
    </xf>
    <xf numFmtId="0" fontId="35" fillId="15" borderId="57" xfId="0" applyFont="1" applyFill="1" applyBorder="1" applyAlignment="1">
      <alignment horizontal="center" vertical="center"/>
    </xf>
    <xf numFmtId="0" fontId="36" fillId="12" borderId="58" xfId="0" applyFont="1" applyFill="1" applyBorder="1" applyAlignment="1">
      <alignment horizontal="center" vertical="center"/>
    </xf>
    <xf numFmtId="0" fontId="35" fillId="15" borderId="59" xfId="0" applyFont="1" applyFill="1" applyBorder="1" applyAlignment="1">
      <alignment horizontal="center" vertical="center"/>
    </xf>
    <xf numFmtId="0" fontId="0" fillId="0" borderId="38" xfId="0" applyBorder="1"/>
    <xf numFmtId="0" fontId="1" fillId="0" borderId="41" xfId="0" applyFont="1" applyBorder="1" applyAlignment="1">
      <alignment textRotation="90" wrapText="1"/>
    </xf>
    <xf numFmtId="0" fontId="1" fillId="0" borderId="42" xfId="0" applyFont="1" applyBorder="1" applyAlignment="1">
      <alignment textRotation="90" wrapText="1"/>
    </xf>
    <xf numFmtId="0" fontId="1" fillId="0" borderId="43" xfId="0" applyFont="1" applyBorder="1" applyAlignment="1">
      <alignment textRotation="90" wrapText="1"/>
    </xf>
    <xf numFmtId="0" fontId="24" fillId="0" borderId="44" xfId="0" applyFont="1" applyBorder="1"/>
    <xf numFmtId="0" fontId="24" fillId="0" borderId="45" xfId="0" applyFont="1" applyBorder="1"/>
    <xf numFmtId="0" fontId="24" fillId="8" borderId="44" xfId="0" applyFont="1" applyFill="1" applyBorder="1"/>
    <xf numFmtId="0" fontId="24" fillId="8" borderId="45" xfId="0" applyFont="1" applyFill="1" applyBorder="1"/>
    <xf numFmtId="0" fontId="24" fillId="9" borderId="44" xfId="0" applyFont="1" applyFill="1" applyBorder="1"/>
    <xf numFmtId="0" fontId="0" fillId="9" borderId="0" xfId="0" applyFill="1" applyBorder="1"/>
    <xf numFmtId="0" fontId="0" fillId="9" borderId="45" xfId="0" applyFill="1" applyBorder="1"/>
    <xf numFmtId="0" fontId="24" fillId="0" borderId="46" xfId="0" applyFont="1" applyBorder="1"/>
    <xf numFmtId="0" fontId="24" fillId="0" borderId="47" xfId="0" applyFont="1" applyBorder="1"/>
    <xf numFmtId="0" fontId="24" fillId="0" borderId="60" xfId="0" applyFont="1" applyBorder="1"/>
    <xf numFmtId="165" fontId="24" fillId="0" borderId="41" xfId="0" applyNumberFormat="1" applyFont="1" applyBorder="1" applyAlignment="1">
      <alignment horizontal="left"/>
    </xf>
    <xf numFmtId="3" fontId="25" fillId="0" borderId="42" xfId="0" applyNumberFormat="1" applyFont="1" applyBorder="1"/>
    <xf numFmtId="0" fontId="24" fillId="0" borderId="0" xfId="0" applyFont="1" applyBorder="1" applyAlignment="1">
      <alignment horizontal="left"/>
    </xf>
    <xf numFmtId="3" fontId="29" fillId="0" borderId="44" xfId="0" applyNumberFormat="1" applyFont="1" applyBorder="1"/>
    <xf numFmtId="165" fontId="24" fillId="0" borderId="46" xfId="0" applyNumberFormat="1" applyFont="1" applyBorder="1"/>
    <xf numFmtId="166" fontId="24" fillId="0" borderId="47" xfId="0" applyNumberFormat="1" applyFont="1" applyBorder="1"/>
    <xf numFmtId="0" fontId="24" fillId="0" borderId="47" xfId="0" applyFont="1" applyBorder="1" applyAlignment="1">
      <alignment horizontal="center"/>
    </xf>
    <xf numFmtId="0" fontId="24" fillId="0" borderId="60" xfId="0" applyFont="1" applyBorder="1" applyAlignment="1">
      <alignment horizontal="center"/>
    </xf>
    <xf numFmtId="0" fontId="1" fillId="0" borderId="36" xfId="0" applyFont="1" applyBorder="1" applyAlignment="1">
      <alignment textRotation="90" wrapText="1"/>
    </xf>
    <xf numFmtId="0" fontId="1" fillId="0" borderId="37" xfId="0" applyFont="1" applyBorder="1" applyAlignment="1">
      <alignment wrapText="1"/>
    </xf>
    <xf numFmtId="0" fontId="0" fillId="0" borderId="41" xfId="0" applyBorder="1"/>
    <xf numFmtId="0" fontId="24" fillId="0" borderId="42" xfId="0" applyFont="1" applyBorder="1" applyAlignment="1">
      <alignment wrapText="1"/>
    </xf>
    <xf numFmtId="0" fontId="25" fillId="0" borderId="43" xfId="0" applyFont="1" applyBorder="1" applyAlignment="1">
      <alignment horizontal="left" vertical="center" wrapText="1"/>
    </xf>
    <xf numFmtId="0" fontId="0" fillId="0" borderId="44" xfId="0" applyBorder="1"/>
    <xf numFmtId="0" fontId="25" fillId="0" borderId="0" xfId="0" applyFont="1" applyBorder="1" applyAlignment="1">
      <alignment horizontal="left" wrapText="1"/>
    </xf>
    <xf numFmtId="0" fontId="24" fillId="0" borderId="0" xfId="0" applyFont="1" applyBorder="1" applyAlignment="1"/>
    <xf numFmtId="0" fontId="24" fillId="0" borderId="0" xfId="0" applyFont="1" applyBorder="1" applyAlignment="1">
      <alignment wrapText="1"/>
    </xf>
    <xf numFmtId="0" fontId="25" fillId="0" borderId="45" xfId="0" applyFont="1" applyBorder="1" applyAlignment="1">
      <alignment horizontal="left" vertical="center" wrapText="1"/>
    </xf>
    <xf numFmtId="0" fontId="0" fillId="8" borderId="44" xfId="0" applyFill="1" applyBorder="1"/>
    <xf numFmtId="0" fontId="25" fillId="8" borderId="0" xfId="0" applyFont="1" applyFill="1" applyBorder="1" applyAlignment="1">
      <alignment horizontal="left" wrapText="1"/>
    </xf>
    <xf numFmtId="0" fontId="24" fillId="8" borderId="0" xfId="0" applyFont="1" applyFill="1" applyBorder="1" applyAlignment="1"/>
    <xf numFmtId="0" fontId="24" fillId="8" borderId="0" xfId="0" applyFont="1" applyFill="1" applyBorder="1" applyAlignment="1">
      <alignment wrapText="1"/>
    </xf>
    <xf numFmtId="0" fontId="25" fillId="8" borderId="45" xfId="0" applyFont="1" applyFill="1" applyBorder="1" applyAlignment="1">
      <alignment horizontal="left" vertical="center" wrapText="1"/>
    </xf>
    <xf numFmtId="0" fontId="25" fillId="8" borderId="0" xfId="0" applyFont="1" applyFill="1" applyBorder="1" applyAlignment="1">
      <alignment horizontal="left" vertical="center" wrapText="1"/>
    </xf>
    <xf numFmtId="0" fontId="25" fillId="8" borderId="45" xfId="0" applyFont="1" applyFill="1" applyBorder="1" applyAlignment="1">
      <alignment horizontal="left" wrapText="1"/>
    </xf>
    <xf numFmtId="0" fontId="24" fillId="0" borderId="45" xfId="0" applyFont="1" applyBorder="1" applyAlignment="1">
      <alignment wrapText="1"/>
    </xf>
    <xf numFmtId="0" fontId="30" fillId="0" borderId="0" xfId="0" applyFont="1" applyBorder="1" applyAlignment="1">
      <alignment horizontal="left" wrapText="1"/>
    </xf>
    <xf numFmtId="0" fontId="29" fillId="0" borderId="0" xfId="0" applyFont="1" applyBorder="1" applyAlignment="1">
      <alignment horizontal="left" wrapText="1"/>
    </xf>
    <xf numFmtId="0" fontId="0" fillId="8" borderId="0" xfId="0" applyFill="1" applyBorder="1" applyAlignment="1">
      <alignment wrapText="1"/>
    </xf>
    <xf numFmtId="0" fontId="24" fillId="8" borderId="0" xfId="0" applyFont="1" applyFill="1" applyBorder="1" applyAlignment="1">
      <alignment horizontal="left" wrapText="1"/>
    </xf>
    <xf numFmtId="0" fontId="29" fillId="9" borderId="0" xfId="0" applyFont="1" applyFill="1" applyBorder="1" applyAlignment="1">
      <alignment horizontal="left" vertical="center" wrapText="1"/>
    </xf>
    <xf numFmtId="0" fontId="29" fillId="9" borderId="0" xfId="0" applyFont="1" applyFill="1" applyBorder="1" applyAlignment="1">
      <alignment horizontal="left" wrapText="1"/>
    </xf>
    <xf numFmtId="0" fontId="24" fillId="9" borderId="0" xfId="0" applyFont="1" applyFill="1" applyBorder="1" applyAlignment="1">
      <alignment wrapText="1"/>
    </xf>
    <xf numFmtId="0" fontId="30" fillId="9" borderId="0" xfId="0" applyFont="1" applyFill="1" applyBorder="1"/>
    <xf numFmtId="0" fontId="29" fillId="9" borderId="45" xfId="0" applyFont="1" applyFill="1" applyBorder="1" applyAlignment="1">
      <alignment horizontal="left" vertical="center" wrapText="1"/>
    </xf>
    <xf numFmtId="0" fontId="30" fillId="0" borderId="0" xfId="0" applyFont="1" applyBorder="1" applyAlignment="1">
      <alignment horizontal="left" vertical="center" wrapText="1"/>
    </xf>
    <xf numFmtId="0" fontId="30" fillId="0" borderId="0" xfId="0" applyFont="1" applyBorder="1"/>
    <xf numFmtId="0" fontId="30" fillId="0" borderId="45" xfId="0" applyFont="1" applyBorder="1" applyAlignment="1">
      <alignment horizontal="left" vertical="center" wrapText="1"/>
    </xf>
    <xf numFmtId="0" fontId="0" fillId="0" borderId="46" xfId="0" applyBorder="1"/>
    <xf numFmtId="0" fontId="30" fillId="0" borderId="47" xfId="0" applyFont="1" applyBorder="1" applyAlignment="1">
      <alignment horizontal="left" vertical="center" wrapText="1"/>
    </xf>
    <xf numFmtId="0" fontId="24" fillId="0" borderId="47" xfId="0" applyFont="1" applyBorder="1" applyAlignment="1">
      <alignment wrapText="1"/>
    </xf>
    <xf numFmtId="0" fontId="30" fillId="0" borderId="60" xfId="0" applyFont="1" applyBorder="1" applyAlignment="1">
      <alignment horizontal="left" vertical="center" wrapText="1"/>
    </xf>
    <xf numFmtId="0" fontId="28" fillId="0" borderId="38" xfId="0" applyFont="1" applyBorder="1" applyAlignment="1">
      <alignment horizontal="center" vertical="center" wrapText="1"/>
    </xf>
    <xf numFmtId="0" fontId="28" fillId="0" borderId="41" xfId="0" applyFont="1" applyBorder="1" applyAlignment="1">
      <alignment horizontal="center" vertical="center" wrapText="1"/>
    </xf>
    <xf numFmtId="0" fontId="28" fillId="0" borderId="43" xfId="0" applyFont="1" applyBorder="1" applyAlignment="1">
      <alignment horizontal="center" vertical="center" wrapText="1"/>
    </xf>
    <xf numFmtId="0" fontId="28" fillId="9" borderId="51" xfId="0" applyFont="1" applyFill="1" applyBorder="1" applyAlignment="1">
      <alignment horizontal="center" vertical="center" wrapText="1"/>
    </xf>
    <xf numFmtId="0" fontId="24" fillId="0" borderId="41" xfId="0" applyFont="1" applyBorder="1" applyAlignment="1">
      <alignment wrapText="1"/>
    </xf>
    <xf numFmtId="0" fontId="24" fillId="0" borderId="61" xfId="0" applyFont="1" applyBorder="1"/>
    <xf numFmtId="0" fontId="24" fillId="0" borderId="44" xfId="0" applyFont="1" applyBorder="1" applyAlignment="1">
      <alignment wrapText="1"/>
    </xf>
    <xf numFmtId="0" fontId="24" fillId="8" borderId="44" xfId="0" applyFont="1" applyFill="1" applyBorder="1" applyAlignment="1">
      <alignment wrapText="1"/>
    </xf>
    <xf numFmtId="0" fontId="24" fillId="0" borderId="62" xfId="0" applyFont="1" applyBorder="1"/>
    <xf numFmtId="167" fontId="37" fillId="0" borderId="51" xfId="0" applyNumberFormat="1" applyFont="1" applyBorder="1"/>
    <xf numFmtId="167" fontId="37" fillId="0" borderId="53" xfId="0" applyNumberFormat="1" applyFont="1" applyBorder="1"/>
    <xf numFmtId="167" fontId="37" fillId="8" borderId="53" xfId="0" applyNumberFormat="1" applyFont="1" applyFill="1" applyBorder="1"/>
    <xf numFmtId="167" fontId="37" fillId="8" borderId="53" xfId="0" applyNumberFormat="1" applyFont="1" applyFill="1" applyBorder="1" applyAlignment="1"/>
    <xf numFmtId="167" fontId="37" fillId="0" borderId="53" xfId="0" applyNumberFormat="1" applyFont="1" applyBorder="1" applyAlignment="1"/>
    <xf numFmtId="167" fontId="38" fillId="8" borderId="53" xfId="0" applyNumberFormat="1" applyFont="1" applyFill="1" applyBorder="1"/>
    <xf numFmtId="167" fontId="37" fillId="9" borderId="53" xfId="0" applyNumberFormat="1" applyFont="1" applyFill="1" applyBorder="1"/>
    <xf numFmtId="167" fontId="37" fillId="0" borderId="56" xfId="0" applyNumberFormat="1" applyFont="1" applyBorder="1"/>
    <xf numFmtId="167" fontId="39" fillId="0" borderId="53" xfId="0" applyNumberFormat="1" applyFont="1" applyBorder="1"/>
    <xf numFmtId="0" fontId="28" fillId="0" borderId="36" xfId="0" applyFont="1" applyBorder="1"/>
    <xf numFmtId="0" fontId="28" fillId="0" borderId="37" xfId="0" applyFont="1" applyBorder="1"/>
    <xf numFmtId="0" fontId="28" fillId="0" borderId="37" xfId="0" applyFont="1" applyBorder="1" applyAlignment="1">
      <alignment horizontal="center"/>
    </xf>
    <xf numFmtId="0" fontId="28" fillId="0" borderId="38" xfId="0" applyFont="1" applyBorder="1" applyAlignment="1">
      <alignment horizontal="center"/>
    </xf>
    <xf numFmtId="0" fontId="28" fillId="0" borderId="37" xfId="0" applyFont="1" applyBorder="1" applyAlignment="1">
      <alignment textRotation="90" wrapText="1"/>
    </xf>
    <xf numFmtId="0" fontId="28" fillId="0" borderId="37" xfId="0" applyFont="1" applyBorder="1" applyAlignment="1">
      <alignment horizontal="center" vertical="center" wrapText="1"/>
    </xf>
    <xf numFmtId="169" fontId="32" fillId="0" borderId="36" xfId="2" applyNumberFormat="1" applyFont="1" applyBorder="1" applyAlignment="1">
      <alignment horizontal="left" vertical="center" wrapText="1"/>
    </xf>
    <xf numFmtId="0" fontId="2" fillId="3" borderId="0" xfId="0" applyFont="1" applyFill="1" applyBorder="1" applyAlignment="1">
      <alignment horizontal="left" vertical="top" wrapText="1"/>
    </xf>
    <xf numFmtId="0" fontId="2" fillId="3" borderId="21" xfId="0" applyFont="1" applyFill="1" applyBorder="1" applyAlignment="1">
      <alignment horizontal="left" vertical="top" wrapText="1"/>
    </xf>
    <xf numFmtId="0" fontId="2" fillId="3" borderId="23" xfId="0" applyFont="1" applyFill="1" applyBorder="1" applyAlignment="1">
      <alignment horizontal="left" vertical="top" wrapText="1"/>
    </xf>
    <xf numFmtId="0" fontId="2" fillId="3" borderId="2" xfId="0" applyFont="1" applyFill="1" applyBorder="1" applyAlignment="1">
      <alignment horizontal="left" vertical="top" wrapText="1"/>
    </xf>
    <xf numFmtId="0" fontId="2" fillId="3" borderId="32" xfId="0" applyFont="1" applyFill="1" applyBorder="1" applyAlignment="1">
      <alignment horizontal="left" vertical="top" wrapText="1"/>
    </xf>
    <xf numFmtId="0" fontId="2" fillId="3" borderId="19" xfId="0" applyFont="1" applyFill="1" applyBorder="1" applyAlignment="1">
      <alignment vertical="top" wrapText="1"/>
    </xf>
    <xf numFmtId="0" fontId="2" fillId="3" borderId="22" xfId="0" applyFont="1" applyFill="1" applyBorder="1" applyAlignment="1">
      <alignment vertical="top" wrapText="1"/>
    </xf>
    <xf numFmtId="0" fontId="8" fillId="4" borderId="21" xfId="0" applyFont="1" applyFill="1" applyBorder="1" applyAlignment="1">
      <alignment vertical="top" wrapText="1"/>
    </xf>
    <xf numFmtId="0" fontId="2" fillId="4" borderId="22" xfId="0" applyFont="1" applyFill="1" applyBorder="1" applyAlignment="1">
      <alignment vertical="top" wrapText="1"/>
    </xf>
    <xf numFmtId="0" fontId="2" fillId="4" borderId="23" xfId="0" applyFont="1" applyFill="1" applyBorder="1" applyAlignment="1">
      <alignment vertical="top" wrapText="1"/>
    </xf>
    <xf numFmtId="0" fontId="12" fillId="5" borderId="17" xfId="0" applyFont="1" applyFill="1" applyBorder="1" applyAlignment="1">
      <alignment horizontal="center" vertical="center" textRotation="90" wrapText="1"/>
    </xf>
    <xf numFmtId="0" fontId="12" fillId="5" borderId="28" xfId="0" applyFont="1" applyFill="1" applyBorder="1" applyAlignment="1">
      <alignment horizontal="center" vertical="center" textRotation="90" wrapText="1"/>
    </xf>
    <xf numFmtId="0" fontId="5" fillId="2" borderId="14"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11" fillId="3" borderId="26" xfId="0" applyFont="1" applyFill="1" applyBorder="1" applyAlignment="1">
      <alignment horizontal="left" vertical="center" wrapText="1"/>
    </xf>
    <xf numFmtId="0" fontId="10" fillId="3" borderId="26" xfId="0" applyFont="1" applyFill="1" applyBorder="1" applyAlignment="1">
      <alignment horizontal="center" vertical="top" wrapText="1"/>
    </xf>
    <xf numFmtId="0" fontId="5" fillId="2" borderId="17" xfId="0" applyFont="1" applyFill="1" applyBorder="1" applyAlignment="1">
      <alignment vertical="top" wrapText="1"/>
    </xf>
    <xf numFmtId="0" fontId="5" fillId="2" borderId="0" xfId="0" applyFont="1" applyFill="1" applyBorder="1" applyAlignment="1">
      <alignment horizontal="center" vertical="top" wrapText="1"/>
    </xf>
    <xf numFmtId="0" fontId="8" fillId="3" borderId="15" xfId="0" applyFont="1" applyFill="1" applyBorder="1" applyAlignment="1">
      <alignment vertical="top" wrapText="1"/>
    </xf>
    <xf numFmtId="0" fontId="8" fillId="3" borderId="18" xfId="0" applyFont="1" applyFill="1" applyBorder="1" applyAlignment="1">
      <alignment vertical="top" wrapText="1"/>
    </xf>
    <xf numFmtId="0" fontId="2" fillId="3" borderId="27" xfId="0" applyFont="1" applyFill="1" applyBorder="1" applyAlignment="1">
      <alignment vertical="top" wrapText="1"/>
    </xf>
    <xf numFmtId="0" fontId="2" fillId="3" borderId="16" xfId="0" applyFont="1" applyFill="1" applyBorder="1" applyAlignment="1">
      <alignment horizontal="left" vertical="top" wrapText="1"/>
    </xf>
    <xf numFmtId="0" fontId="8" fillId="3" borderId="21" xfId="0" applyFont="1" applyFill="1" applyBorder="1" applyAlignment="1">
      <alignment vertical="top" wrapText="1"/>
    </xf>
    <xf numFmtId="0" fontId="8" fillId="3" borderId="10" xfId="0" applyFont="1" applyFill="1" applyBorder="1" applyAlignment="1">
      <alignment vertical="top" wrapText="1"/>
    </xf>
    <xf numFmtId="0" fontId="2" fillId="3" borderId="24" xfId="0" applyFont="1" applyFill="1" applyBorder="1" applyAlignment="1">
      <alignment vertical="top" wrapText="1"/>
    </xf>
    <xf numFmtId="0" fontId="2" fillId="3" borderId="20" xfId="0" applyFont="1" applyFill="1" applyBorder="1" applyAlignment="1">
      <alignment vertical="top" wrapText="1"/>
    </xf>
    <xf numFmtId="0" fontId="2" fillId="3" borderId="23" xfId="0" applyFont="1" applyFill="1" applyBorder="1" applyAlignment="1">
      <alignment vertical="top" wrapText="1"/>
    </xf>
    <xf numFmtId="0" fontId="2" fillId="3" borderId="25" xfId="0" applyFont="1" applyFill="1" applyBorder="1" applyAlignment="1">
      <alignment vertical="top" wrapText="1"/>
    </xf>
    <xf numFmtId="0" fontId="2" fillId="3" borderId="16" xfId="0" applyFont="1" applyFill="1" applyBorder="1" applyAlignment="1">
      <alignment horizontal="center" vertical="top" wrapText="1"/>
    </xf>
    <xf numFmtId="0" fontId="5" fillId="2" borderId="11" xfId="0" applyFont="1" applyFill="1" applyBorder="1" applyAlignment="1">
      <alignment horizontal="center" vertical="center" wrapText="1"/>
    </xf>
    <xf numFmtId="0" fontId="2" fillId="3" borderId="22" xfId="0" applyFont="1" applyFill="1" applyBorder="1" applyAlignment="1">
      <alignment horizontal="center" vertical="top" wrapText="1"/>
    </xf>
    <xf numFmtId="0" fontId="2" fillId="3" borderId="24" xfId="0" applyFont="1" applyFill="1" applyBorder="1" applyAlignment="1">
      <alignment horizontal="center" vertical="top" wrapText="1"/>
    </xf>
    <xf numFmtId="0" fontId="7" fillId="2" borderId="7" xfId="0" applyFont="1" applyFill="1" applyBorder="1" applyAlignment="1">
      <alignment vertical="center" wrapText="1"/>
    </xf>
    <xf numFmtId="0" fontId="5" fillId="2" borderId="17"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8" fillId="3" borderId="18" xfId="0" applyFont="1" applyFill="1" applyBorder="1" applyAlignment="1">
      <alignment horizontal="left" vertical="top" wrapText="1"/>
    </xf>
    <xf numFmtId="0" fontId="8" fillId="3" borderId="21" xfId="0" applyFont="1" applyFill="1" applyBorder="1" applyAlignment="1">
      <alignment horizontal="left" vertical="top" wrapText="1"/>
    </xf>
    <xf numFmtId="0" fontId="2" fillId="3" borderId="19" xfId="0" applyFont="1" applyFill="1" applyBorder="1" applyAlignment="1">
      <alignment horizontal="left" vertical="top" wrapText="1"/>
    </xf>
    <xf numFmtId="0" fontId="2" fillId="3" borderId="22" xfId="0" applyFont="1" applyFill="1" applyBorder="1" applyAlignment="1">
      <alignment horizontal="left" vertical="top" wrapText="1"/>
    </xf>
    <xf numFmtId="0" fontId="2" fillId="3" borderId="24" xfId="0" applyFont="1" applyFill="1" applyBorder="1" applyAlignment="1">
      <alignment horizontal="left" vertical="top" wrapText="1"/>
    </xf>
  </cellXfs>
  <cellStyles count="5">
    <cellStyle name="Comma" xfId="2" builtinId="3"/>
    <cellStyle name="Currency" xfId="1" builtinId="4"/>
    <cellStyle name="Normal" xfId="0" builtinId="0"/>
    <cellStyle name="Normal 2" xfId="3" xr:uid="{00000000-0005-0000-0000-000003000000}"/>
    <cellStyle name="Percent" xfId="4" builtinId="5"/>
  </cellStyles>
  <dxfs count="0"/>
  <tableStyles count="0" defaultTableStyle="TableStyleMedium2" defaultPivotStyle="PivotStyleLight16"/>
  <colors>
    <mruColors>
      <color rgb="FFFFFFFF"/>
      <color rgb="FFF5F5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19"/>
  <sheetViews>
    <sheetView tabSelected="1" zoomScale="85" zoomScaleNormal="85" workbookViewId="0">
      <selection activeCell="E4" sqref="E4"/>
    </sheetView>
  </sheetViews>
  <sheetFormatPr defaultRowHeight="14.5" outlineLevelCol="1" x14ac:dyDescent="0.35"/>
  <cols>
    <col min="1" max="1" width="4.1796875" customWidth="1"/>
    <col min="2" max="2" width="7.7265625" style="81" customWidth="1"/>
    <col min="3" max="3" width="11.7265625" customWidth="1"/>
    <col min="4" max="4" width="8.7265625" customWidth="1"/>
    <col min="5" max="5" width="10.26953125" customWidth="1"/>
    <col min="6" max="6" width="22.81640625" style="81" customWidth="1"/>
    <col min="7" max="7" width="31.81640625" customWidth="1" outlineLevel="1"/>
    <col min="8" max="8" width="13.1796875" customWidth="1"/>
    <col min="9" max="9" width="10.7265625" hidden="1" customWidth="1"/>
    <col min="10" max="10" width="5.7265625" customWidth="1"/>
    <col min="11" max="11" width="5.7265625" style="104" customWidth="1"/>
    <col min="12" max="12" width="5.1796875" style="104" customWidth="1"/>
    <col min="13" max="18" width="4.7265625" customWidth="1"/>
    <col min="19" max="19" width="16.26953125" customWidth="1"/>
    <col min="20" max="20" width="23.1796875" customWidth="1"/>
    <col min="21" max="21" width="17.7265625" customWidth="1"/>
    <col min="22" max="22" width="19.81640625" customWidth="1"/>
    <col min="23" max="23" width="18.453125" customWidth="1"/>
    <col min="24" max="24" width="17" customWidth="1"/>
    <col min="25" max="25" width="18.54296875" customWidth="1"/>
  </cols>
  <sheetData>
    <row r="1" spans="1:23" ht="18.5" x14ac:dyDescent="0.45">
      <c r="I1" s="92"/>
      <c r="J1" s="92"/>
      <c r="K1" s="100"/>
      <c r="L1" s="101"/>
      <c r="N1" s="96"/>
      <c r="O1" s="96"/>
      <c r="P1" s="96"/>
      <c r="Q1" s="96"/>
      <c r="U1" s="136">
        <f>SUMIF($W4:$W18,"Critical",$V4:$V18)</f>
        <v>31782559</v>
      </c>
      <c r="V1" s="137">
        <f>SUMIF($W4:$W18,"High",$V4:$V18)</f>
        <v>2051400</v>
      </c>
      <c r="W1" s="138">
        <f>SUMIF($W4:$W18,"Low",$V4:$V18)</f>
        <v>0</v>
      </c>
    </row>
    <row r="2" spans="1:23" ht="37.5" thickBot="1" x14ac:dyDescent="0.5">
      <c r="H2" s="246" t="s">
        <v>249</v>
      </c>
      <c r="I2" s="247"/>
      <c r="J2" s="247"/>
      <c r="K2" s="248"/>
      <c r="L2" s="249"/>
      <c r="M2" s="246" t="s">
        <v>248</v>
      </c>
      <c r="N2" s="91"/>
      <c r="O2" s="92"/>
      <c r="P2" s="92"/>
      <c r="Q2" s="92"/>
      <c r="R2" s="172"/>
      <c r="U2" s="160" t="s">
        <v>244</v>
      </c>
      <c r="V2" s="161" t="s">
        <v>245</v>
      </c>
      <c r="W2" s="162" t="s">
        <v>246</v>
      </c>
    </row>
    <row r="3" spans="1:23" s="81" customFormat="1" ht="90.75" customHeight="1" thickBot="1" x14ac:dyDescent="0.4">
      <c r="A3" s="194" t="s">
        <v>138</v>
      </c>
      <c r="B3" s="250" t="s">
        <v>178</v>
      </c>
      <c r="C3" s="251" t="s">
        <v>5</v>
      </c>
      <c r="D3" s="251" t="s">
        <v>1</v>
      </c>
      <c r="E3" s="195" t="s">
        <v>4</v>
      </c>
      <c r="F3" s="251" t="s">
        <v>2</v>
      </c>
      <c r="G3" s="228" t="s">
        <v>3</v>
      </c>
      <c r="H3" s="252">
        <f>SUBTOTAL(109,H4:H19)</f>
        <v>290679</v>
      </c>
      <c r="I3" s="164">
        <f>SUBTOTAL(109,I4:I19)</f>
        <v>17460</v>
      </c>
      <c r="J3" s="165" t="s">
        <v>144</v>
      </c>
      <c r="K3" s="166" t="s">
        <v>139</v>
      </c>
      <c r="L3" s="167" t="s">
        <v>140</v>
      </c>
      <c r="M3" s="173" t="s">
        <v>152</v>
      </c>
      <c r="N3" s="174" t="s">
        <v>153</v>
      </c>
      <c r="O3" s="174" t="s">
        <v>154</v>
      </c>
      <c r="P3" s="174" t="s">
        <v>155</v>
      </c>
      <c r="Q3" s="174" t="s">
        <v>156</v>
      </c>
      <c r="R3" s="175" t="s">
        <v>157</v>
      </c>
      <c r="S3" s="229" t="s">
        <v>158</v>
      </c>
      <c r="T3" s="230" t="s">
        <v>160</v>
      </c>
      <c r="U3" s="231" t="s">
        <v>166</v>
      </c>
      <c r="V3" s="163" t="s">
        <v>171</v>
      </c>
      <c r="W3" s="163" t="s">
        <v>247</v>
      </c>
    </row>
    <row r="4" spans="1:23" ht="78.5" thickBot="1" x14ac:dyDescent="0.5">
      <c r="A4" s="196">
        <v>1</v>
      </c>
      <c r="B4" s="197" t="s">
        <v>179</v>
      </c>
      <c r="C4" s="112" t="s">
        <v>7</v>
      </c>
      <c r="D4" s="197" t="s">
        <v>13</v>
      </c>
      <c r="E4" s="197" t="s">
        <v>16</v>
      </c>
      <c r="F4" s="197" t="s">
        <v>180</v>
      </c>
      <c r="G4" s="198" t="s">
        <v>181</v>
      </c>
      <c r="H4" s="186">
        <v>64000</v>
      </c>
      <c r="I4" s="187"/>
      <c r="J4" s="112" t="s">
        <v>146</v>
      </c>
      <c r="K4" s="113" t="s">
        <v>162</v>
      </c>
      <c r="L4" s="114" t="s">
        <v>162</v>
      </c>
      <c r="M4" s="176" t="s">
        <v>188</v>
      </c>
      <c r="N4" s="117" t="s">
        <v>188</v>
      </c>
      <c r="O4" s="117"/>
      <c r="P4" s="117" t="s">
        <v>188</v>
      </c>
      <c r="Q4" s="117" t="s">
        <v>188</v>
      </c>
      <c r="R4" s="177"/>
      <c r="S4" s="232" t="s">
        <v>207</v>
      </c>
      <c r="T4" s="197"/>
      <c r="U4" s="233" t="s">
        <v>206</v>
      </c>
      <c r="V4" s="237">
        <v>3937600</v>
      </c>
      <c r="W4" s="168" t="s">
        <v>242</v>
      </c>
    </row>
    <row r="5" spans="1:23" ht="66" thickTop="1" thickBot="1" x14ac:dyDescent="0.5">
      <c r="A5" s="199">
        <f t="shared" ref="A5:A18" si="0">A4+1</f>
        <v>2</v>
      </c>
      <c r="B5" s="200" t="s">
        <v>183</v>
      </c>
      <c r="C5" s="201" t="s">
        <v>213</v>
      </c>
      <c r="D5" s="202" t="s">
        <v>13</v>
      </c>
      <c r="E5" s="202" t="s">
        <v>16</v>
      </c>
      <c r="F5" s="202" t="s">
        <v>180</v>
      </c>
      <c r="G5" s="203" t="s">
        <v>184</v>
      </c>
      <c r="H5" s="124">
        <v>3000</v>
      </c>
      <c r="I5" s="116"/>
      <c r="J5" s="117" t="s">
        <v>147</v>
      </c>
      <c r="K5" s="118" t="s">
        <v>177</v>
      </c>
      <c r="L5" s="119">
        <v>1</v>
      </c>
      <c r="M5" s="176"/>
      <c r="N5" s="117"/>
      <c r="O5" s="117"/>
      <c r="P5" s="117" t="s">
        <v>188</v>
      </c>
      <c r="Q5" s="117" t="s">
        <v>188</v>
      </c>
      <c r="R5" s="177"/>
      <c r="S5" s="234" t="s">
        <v>208</v>
      </c>
      <c r="T5" s="202"/>
      <c r="U5" s="110" t="s">
        <v>163</v>
      </c>
      <c r="V5" s="238">
        <v>1400000</v>
      </c>
      <c r="W5" s="169" t="s">
        <v>243</v>
      </c>
    </row>
    <row r="6" spans="1:23" ht="41" thickTop="1" x14ac:dyDescent="0.45">
      <c r="A6" s="199">
        <f t="shared" si="0"/>
        <v>3</v>
      </c>
      <c r="B6" s="200" t="s">
        <v>185</v>
      </c>
      <c r="C6" s="117" t="s">
        <v>6</v>
      </c>
      <c r="D6" s="202" t="s">
        <v>13</v>
      </c>
      <c r="E6" s="202" t="s">
        <v>16</v>
      </c>
      <c r="F6" s="200" t="s">
        <v>186</v>
      </c>
      <c r="G6" s="203" t="s">
        <v>187</v>
      </c>
      <c r="H6" s="115">
        <f>I6*3</f>
        <v>4500</v>
      </c>
      <c r="I6" s="126">
        <v>1500</v>
      </c>
      <c r="J6" s="117" t="s">
        <v>146</v>
      </c>
      <c r="K6" s="118" t="s">
        <v>162</v>
      </c>
      <c r="L6" s="119">
        <v>1</v>
      </c>
      <c r="M6" s="176"/>
      <c r="N6" s="117"/>
      <c r="O6" s="117"/>
      <c r="P6" s="117" t="s">
        <v>188</v>
      </c>
      <c r="Q6" s="117" t="s">
        <v>188</v>
      </c>
      <c r="R6" s="177"/>
      <c r="S6" s="234" t="s">
        <v>209</v>
      </c>
      <c r="T6" s="202" t="s">
        <v>214</v>
      </c>
      <c r="U6" s="110" t="s">
        <v>164</v>
      </c>
      <c r="V6" s="238">
        <v>1171000</v>
      </c>
      <c r="W6" s="168" t="s">
        <v>242</v>
      </c>
    </row>
    <row r="7" spans="1:23" ht="78" x14ac:dyDescent="0.45">
      <c r="A7" s="204">
        <f t="shared" si="0"/>
        <v>4</v>
      </c>
      <c r="B7" s="205" t="s">
        <v>189</v>
      </c>
      <c r="C7" s="206" t="s">
        <v>8</v>
      </c>
      <c r="D7" s="207" t="s">
        <v>13</v>
      </c>
      <c r="E7" s="207" t="s">
        <v>16</v>
      </c>
      <c r="F7" s="205" t="s">
        <v>190</v>
      </c>
      <c r="G7" s="208" t="s">
        <v>191</v>
      </c>
      <c r="H7" s="123">
        <v>110250</v>
      </c>
      <c r="I7" s="127"/>
      <c r="J7" s="120" t="s">
        <v>146</v>
      </c>
      <c r="K7" s="121" t="s">
        <v>162</v>
      </c>
      <c r="L7" s="122" t="s">
        <v>151</v>
      </c>
      <c r="M7" s="178" t="s">
        <v>188</v>
      </c>
      <c r="N7" s="120" t="s">
        <v>188</v>
      </c>
      <c r="O7" s="120" t="s">
        <v>188</v>
      </c>
      <c r="P7" s="120" t="s">
        <v>188</v>
      </c>
      <c r="Q7" s="120" t="s">
        <v>188</v>
      </c>
      <c r="R7" s="179"/>
      <c r="S7" s="235" t="s">
        <v>209</v>
      </c>
      <c r="T7" s="207" t="s">
        <v>215</v>
      </c>
      <c r="U7" s="111" t="s">
        <v>206</v>
      </c>
      <c r="V7" s="239">
        <v>15609986</v>
      </c>
      <c r="W7" s="168" t="s">
        <v>242</v>
      </c>
    </row>
    <row r="8" spans="1:23" ht="52" x14ac:dyDescent="0.45">
      <c r="A8" s="204">
        <f t="shared" si="0"/>
        <v>5</v>
      </c>
      <c r="B8" s="205" t="s">
        <v>192</v>
      </c>
      <c r="C8" s="120" t="s">
        <v>213</v>
      </c>
      <c r="D8" s="207" t="s">
        <v>13</v>
      </c>
      <c r="E8" s="207" t="s">
        <v>16</v>
      </c>
      <c r="F8" s="209" t="s">
        <v>194</v>
      </c>
      <c r="G8" s="208" t="s">
        <v>193</v>
      </c>
      <c r="H8" s="123">
        <f>I8*3</f>
        <v>22500</v>
      </c>
      <c r="I8" s="128">
        <v>7500</v>
      </c>
      <c r="J8" s="120" t="s">
        <v>146</v>
      </c>
      <c r="K8" s="121" t="s">
        <v>177</v>
      </c>
      <c r="L8" s="122">
        <v>1</v>
      </c>
      <c r="M8" s="178"/>
      <c r="N8" s="120"/>
      <c r="O8" s="120"/>
      <c r="P8" s="120" t="s">
        <v>188</v>
      </c>
      <c r="Q8" s="120" t="s">
        <v>188</v>
      </c>
      <c r="R8" s="179"/>
      <c r="S8" s="235" t="s">
        <v>208</v>
      </c>
      <c r="T8" s="207"/>
      <c r="U8" s="111" t="s">
        <v>163</v>
      </c>
      <c r="V8" s="240">
        <v>149050</v>
      </c>
      <c r="W8" s="168" t="s">
        <v>242</v>
      </c>
    </row>
    <row r="9" spans="1:23" ht="40.5" x14ac:dyDescent="0.45">
      <c r="A9" s="204">
        <f t="shared" si="0"/>
        <v>6</v>
      </c>
      <c r="B9" s="205" t="s">
        <v>195</v>
      </c>
      <c r="C9" s="120" t="s">
        <v>7</v>
      </c>
      <c r="D9" s="207" t="s">
        <v>13</v>
      </c>
      <c r="E9" s="207" t="s">
        <v>16</v>
      </c>
      <c r="F9" s="205" t="s">
        <v>186</v>
      </c>
      <c r="G9" s="210" t="s">
        <v>196</v>
      </c>
      <c r="H9" s="123">
        <v>3600</v>
      </c>
      <c r="I9" s="128">
        <v>1500</v>
      </c>
      <c r="J9" s="120" t="s">
        <v>146</v>
      </c>
      <c r="K9" s="121" t="s">
        <v>162</v>
      </c>
      <c r="L9" s="122">
        <v>1</v>
      </c>
      <c r="M9" s="178"/>
      <c r="N9" s="120"/>
      <c r="O9" s="120"/>
      <c r="P9" s="120" t="s">
        <v>188</v>
      </c>
      <c r="Q9" s="120" t="s">
        <v>188</v>
      </c>
      <c r="R9" s="179"/>
      <c r="S9" s="235" t="s">
        <v>209</v>
      </c>
      <c r="T9" s="207" t="s">
        <v>214</v>
      </c>
      <c r="U9" s="111" t="s">
        <v>206</v>
      </c>
      <c r="V9" s="240">
        <v>666000</v>
      </c>
      <c r="W9" s="168" t="s">
        <v>242</v>
      </c>
    </row>
    <row r="10" spans="1:23" ht="40.5" x14ac:dyDescent="0.45">
      <c r="A10" s="199">
        <f t="shared" si="0"/>
        <v>7</v>
      </c>
      <c r="B10" s="202" t="s">
        <v>198</v>
      </c>
      <c r="C10" s="117" t="s">
        <v>8</v>
      </c>
      <c r="D10" s="202" t="s">
        <v>13</v>
      </c>
      <c r="E10" s="202" t="s">
        <v>16</v>
      </c>
      <c r="F10" s="202" t="s">
        <v>197</v>
      </c>
      <c r="G10" s="211" t="s">
        <v>199</v>
      </c>
      <c r="H10" s="124">
        <v>13700</v>
      </c>
      <c r="I10" s="188" t="s">
        <v>201</v>
      </c>
      <c r="J10" s="117"/>
      <c r="K10" s="118" t="s">
        <v>162</v>
      </c>
      <c r="L10" s="119" t="s">
        <v>162</v>
      </c>
      <c r="M10" s="176" t="s">
        <v>188</v>
      </c>
      <c r="N10" s="117" t="s">
        <v>188</v>
      </c>
      <c r="O10" s="117" t="s">
        <v>188</v>
      </c>
      <c r="P10" s="117" t="s">
        <v>188</v>
      </c>
      <c r="Q10" s="117" t="s">
        <v>188</v>
      </c>
      <c r="R10" s="177"/>
      <c r="S10" s="234" t="s">
        <v>209</v>
      </c>
      <c r="T10" s="202" t="s">
        <v>214</v>
      </c>
      <c r="U10" s="110" t="s">
        <v>163</v>
      </c>
      <c r="V10" s="241">
        <v>2520000</v>
      </c>
      <c r="W10" s="168" t="s">
        <v>242</v>
      </c>
    </row>
    <row r="11" spans="1:23" ht="40.5" x14ac:dyDescent="0.45">
      <c r="A11" s="199">
        <f t="shared" si="0"/>
        <v>8</v>
      </c>
      <c r="B11" s="212" t="s">
        <v>227</v>
      </c>
      <c r="C11" s="117" t="s">
        <v>8</v>
      </c>
      <c r="D11" s="202" t="s">
        <v>13</v>
      </c>
      <c r="E11" s="202" t="s">
        <v>16</v>
      </c>
      <c r="F11" s="202" t="s">
        <v>202</v>
      </c>
      <c r="G11" s="211" t="s">
        <v>200</v>
      </c>
      <c r="H11" s="124">
        <f>I11*3</f>
        <v>1380</v>
      </c>
      <c r="I11" s="126">
        <v>460</v>
      </c>
      <c r="J11" s="117" t="s">
        <v>146</v>
      </c>
      <c r="K11" s="118" t="s">
        <v>162</v>
      </c>
      <c r="L11" s="119" t="s">
        <v>162</v>
      </c>
      <c r="M11" s="176"/>
      <c r="N11" s="117"/>
      <c r="O11" s="117"/>
      <c r="P11" s="117" t="s">
        <v>188</v>
      </c>
      <c r="Q11" s="117" t="s">
        <v>188</v>
      </c>
      <c r="R11" s="177"/>
      <c r="S11" s="234" t="s">
        <v>209</v>
      </c>
      <c r="T11" s="202" t="s">
        <v>214</v>
      </c>
      <c r="U11" s="110" t="s">
        <v>182</v>
      </c>
      <c r="V11" s="241">
        <v>250000</v>
      </c>
      <c r="W11" s="168" t="s">
        <v>242</v>
      </c>
    </row>
    <row r="12" spans="1:23" ht="41" thickBot="1" x14ac:dyDescent="0.5">
      <c r="A12" s="199">
        <f t="shared" si="0"/>
        <v>9</v>
      </c>
      <c r="B12" s="213" t="s">
        <v>232</v>
      </c>
      <c r="C12" s="117" t="s">
        <v>8</v>
      </c>
      <c r="D12" s="202" t="s">
        <v>13</v>
      </c>
      <c r="E12" s="202" t="s">
        <v>16</v>
      </c>
      <c r="F12" s="202" t="s">
        <v>204</v>
      </c>
      <c r="G12" s="211" t="s">
        <v>203</v>
      </c>
      <c r="H12" s="189" t="s">
        <v>233</v>
      </c>
      <c r="I12" s="116"/>
      <c r="J12" s="117" t="s">
        <v>146</v>
      </c>
      <c r="K12" s="118">
        <v>1</v>
      </c>
      <c r="L12" s="119" t="s">
        <v>151</v>
      </c>
      <c r="M12" s="176" t="s">
        <v>188</v>
      </c>
      <c r="N12" s="117" t="s">
        <v>188</v>
      </c>
      <c r="O12" s="117" t="s">
        <v>188</v>
      </c>
      <c r="P12" s="117" t="s">
        <v>188</v>
      </c>
      <c r="Q12" s="117" t="s">
        <v>188</v>
      </c>
      <c r="R12" s="177"/>
      <c r="S12" s="234" t="s">
        <v>209</v>
      </c>
      <c r="T12" s="202" t="s">
        <v>214</v>
      </c>
      <c r="U12" s="110" t="s">
        <v>163</v>
      </c>
      <c r="V12" s="241">
        <v>3257800</v>
      </c>
      <c r="W12" s="168" t="s">
        <v>242</v>
      </c>
    </row>
    <row r="13" spans="1:23" ht="45.75" customHeight="1" thickBot="1" x14ac:dyDescent="0.5">
      <c r="A13" s="204">
        <f t="shared" si="0"/>
        <v>10</v>
      </c>
      <c r="B13" s="214"/>
      <c r="C13" s="120" t="s">
        <v>6</v>
      </c>
      <c r="D13" s="207" t="s">
        <v>10</v>
      </c>
      <c r="E13" s="207" t="s">
        <v>205</v>
      </c>
      <c r="F13" s="215" t="s">
        <v>217</v>
      </c>
      <c r="G13" s="208" t="s">
        <v>216</v>
      </c>
      <c r="H13" s="123">
        <v>4099</v>
      </c>
      <c r="I13" s="127"/>
      <c r="J13" s="120" t="s">
        <v>146</v>
      </c>
      <c r="K13" s="121" t="s">
        <v>151</v>
      </c>
      <c r="L13" s="122" t="s">
        <v>151</v>
      </c>
      <c r="M13" s="178"/>
      <c r="N13" s="120"/>
      <c r="O13" s="120"/>
      <c r="P13" s="120" t="s">
        <v>188</v>
      </c>
      <c r="Q13" s="120"/>
      <c r="R13" s="179"/>
      <c r="S13" s="235" t="s">
        <v>208</v>
      </c>
      <c r="T13" s="207" t="s">
        <v>218</v>
      </c>
      <c r="U13" s="111" t="s">
        <v>206</v>
      </c>
      <c r="V13" s="242">
        <v>2</v>
      </c>
      <c r="W13" s="170" t="s">
        <v>241</v>
      </c>
    </row>
    <row r="14" spans="1:23" ht="54" thickBot="1" x14ac:dyDescent="0.5">
      <c r="A14" s="204">
        <f t="shared" si="0"/>
        <v>11</v>
      </c>
      <c r="B14" s="216" t="s">
        <v>228</v>
      </c>
      <c r="C14" s="120" t="s">
        <v>8</v>
      </c>
      <c r="D14" s="207" t="s">
        <v>13</v>
      </c>
      <c r="E14" s="207" t="s">
        <v>16</v>
      </c>
      <c r="F14" s="215" t="s">
        <v>219</v>
      </c>
      <c r="G14" s="179" t="s">
        <v>220</v>
      </c>
      <c r="H14" s="129">
        <v>21150</v>
      </c>
      <c r="I14" s="130"/>
      <c r="J14" s="120"/>
      <c r="K14" s="121" t="s">
        <v>162</v>
      </c>
      <c r="L14" s="122">
        <v>1</v>
      </c>
      <c r="M14" s="178" t="s">
        <v>188</v>
      </c>
      <c r="N14" s="120" t="s">
        <v>188</v>
      </c>
      <c r="O14" s="120"/>
      <c r="P14" s="120" t="s">
        <v>188</v>
      </c>
      <c r="Q14" s="120" t="s">
        <v>188</v>
      </c>
      <c r="R14" s="179"/>
      <c r="S14" s="178" t="s">
        <v>210</v>
      </c>
      <c r="T14" s="207" t="s">
        <v>237</v>
      </c>
      <c r="U14" s="111" t="s">
        <v>163</v>
      </c>
      <c r="V14" s="239">
        <v>3551250</v>
      </c>
      <c r="W14" s="168" t="s">
        <v>242</v>
      </c>
    </row>
    <row r="15" spans="1:23" ht="61" thickTop="1" thickBot="1" x14ac:dyDescent="0.5">
      <c r="A15" s="204">
        <f t="shared" si="0"/>
        <v>12</v>
      </c>
      <c r="B15" s="217" t="s">
        <v>221</v>
      </c>
      <c r="C15" s="131" t="s">
        <v>8</v>
      </c>
      <c r="D15" s="218" t="s">
        <v>13</v>
      </c>
      <c r="E15" s="218" t="s">
        <v>16</v>
      </c>
      <c r="F15" s="219" t="s">
        <v>223</v>
      </c>
      <c r="G15" s="220" t="s">
        <v>222</v>
      </c>
      <c r="H15" s="129">
        <v>3000</v>
      </c>
      <c r="I15" s="181"/>
      <c r="J15" s="131" t="s">
        <v>146</v>
      </c>
      <c r="K15" s="132" t="s">
        <v>162</v>
      </c>
      <c r="L15" s="133" t="s">
        <v>162</v>
      </c>
      <c r="M15" s="180" t="s">
        <v>188</v>
      </c>
      <c r="N15" s="131" t="s">
        <v>188</v>
      </c>
      <c r="O15" s="181"/>
      <c r="P15" s="131" t="s">
        <v>188</v>
      </c>
      <c r="Q15" s="131" t="s">
        <v>188</v>
      </c>
      <c r="R15" s="182"/>
      <c r="S15" s="178" t="s">
        <v>209</v>
      </c>
      <c r="T15" s="218" t="s">
        <v>238</v>
      </c>
      <c r="U15" s="134" t="s">
        <v>163</v>
      </c>
      <c r="V15" s="243">
        <v>651400</v>
      </c>
      <c r="W15" s="171" t="s">
        <v>243</v>
      </c>
    </row>
    <row r="16" spans="1:23" ht="38" thickBot="1" x14ac:dyDescent="0.5">
      <c r="A16" s="199">
        <f t="shared" si="0"/>
        <v>13</v>
      </c>
      <c r="B16" s="221" t="s">
        <v>225</v>
      </c>
      <c r="C16" s="117" t="s">
        <v>8</v>
      </c>
      <c r="D16" s="202" t="s">
        <v>10</v>
      </c>
      <c r="E16" s="202" t="s">
        <v>205</v>
      </c>
      <c r="F16" s="222" t="s">
        <v>224</v>
      </c>
      <c r="G16" s="223" t="s">
        <v>226</v>
      </c>
      <c r="H16" s="115">
        <v>20000</v>
      </c>
      <c r="I16" s="116"/>
      <c r="J16" s="117" t="s">
        <v>146</v>
      </c>
      <c r="K16" s="118" t="s">
        <v>162</v>
      </c>
      <c r="L16" s="119" t="s">
        <v>151</v>
      </c>
      <c r="M16" s="176"/>
      <c r="N16" s="117"/>
      <c r="O16" s="117"/>
      <c r="P16" s="117" t="s">
        <v>188</v>
      </c>
      <c r="Q16" s="117" t="s">
        <v>188</v>
      </c>
      <c r="R16" s="177"/>
      <c r="S16" s="176" t="s">
        <v>212</v>
      </c>
      <c r="T16" s="117"/>
      <c r="U16" s="110" t="s">
        <v>206</v>
      </c>
      <c r="V16" s="245">
        <v>2</v>
      </c>
      <c r="W16" s="170" t="s">
        <v>12</v>
      </c>
    </row>
    <row r="17" spans="1:23" ht="50" x14ac:dyDescent="0.45">
      <c r="A17" s="199">
        <f t="shared" si="0"/>
        <v>14</v>
      </c>
      <c r="B17" s="212" t="s">
        <v>230</v>
      </c>
      <c r="C17" s="117" t="s">
        <v>8</v>
      </c>
      <c r="D17" s="202" t="s">
        <v>13</v>
      </c>
      <c r="E17" s="202" t="s">
        <v>16</v>
      </c>
      <c r="F17" s="212" t="s">
        <v>229</v>
      </c>
      <c r="G17" s="223" t="s">
        <v>231</v>
      </c>
      <c r="H17" s="115">
        <f>I17*3</f>
        <v>12000</v>
      </c>
      <c r="I17" s="116">
        <v>4000</v>
      </c>
      <c r="J17" s="117" t="s">
        <v>145</v>
      </c>
      <c r="K17" s="118">
        <v>1</v>
      </c>
      <c r="L17" s="119">
        <v>1</v>
      </c>
      <c r="M17" s="176"/>
      <c r="N17" s="117"/>
      <c r="O17" s="117"/>
      <c r="P17" s="117" t="s">
        <v>188</v>
      </c>
      <c r="Q17" s="117" t="s">
        <v>188</v>
      </c>
      <c r="R17" s="177"/>
      <c r="S17" s="176" t="s">
        <v>209</v>
      </c>
      <c r="T17" s="117" t="s">
        <v>239</v>
      </c>
      <c r="U17" s="110" t="s">
        <v>206</v>
      </c>
      <c r="V17" s="238">
        <v>127183</v>
      </c>
      <c r="W17" s="168" t="s">
        <v>242</v>
      </c>
    </row>
    <row r="18" spans="1:23" ht="38.25" customHeight="1" thickBot="1" x14ac:dyDescent="0.5">
      <c r="A18" s="224">
        <f t="shared" si="0"/>
        <v>15</v>
      </c>
      <c r="B18" s="225" t="s">
        <v>236</v>
      </c>
      <c r="C18" s="184" t="s">
        <v>8</v>
      </c>
      <c r="D18" s="226" t="s">
        <v>13</v>
      </c>
      <c r="E18" s="226" t="s">
        <v>16</v>
      </c>
      <c r="F18" s="226" t="s">
        <v>234</v>
      </c>
      <c r="G18" s="227" t="s">
        <v>235</v>
      </c>
      <c r="H18" s="190">
        <f>I18*3</f>
        <v>7500</v>
      </c>
      <c r="I18" s="191">
        <v>2500</v>
      </c>
      <c r="J18" s="184"/>
      <c r="K18" s="192" t="s">
        <v>162</v>
      </c>
      <c r="L18" s="193" t="s">
        <v>162</v>
      </c>
      <c r="M18" s="183"/>
      <c r="N18" s="184"/>
      <c r="O18" s="184"/>
      <c r="P18" s="184" t="s">
        <v>188</v>
      </c>
      <c r="Q18" s="184" t="s">
        <v>188</v>
      </c>
      <c r="R18" s="185"/>
      <c r="S18" s="183" t="s">
        <v>209</v>
      </c>
      <c r="T18" s="226" t="s">
        <v>240</v>
      </c>
      <c r="U18" s="236" t="s">
        <v>206</v>
      </c>
      <c r="V18" s="244">
        <v>542690</v>
      </c>
      <c r="W18" s="168" t="s">
        <v>242</v>
      </c>
    </row>
    <row r="19" spans="1:23" x14ac:dyDescent="0.35">
      <c r="C19" s="105"/>
      <c r="D19" s="105"/>
      <c r="E19" s="105"/>
      <c r="F19" s="125"/>
      <c r="G19" s="105"/>
      <c r="H19" s="105"/>
      <c r="I19" s="105"/>
      <c r="J19" s="105"/>
      <c r="K19" s="109"/>
      <c r="L19" s="109"/>
      <c r="M19" s="105"/>
      <c r="N19" s="105"/>
      <c r="O19" s="105"/>
      <c r="P19" s="105"/>
      <c r="Q19" s="105"/>
      <c r="R19" s="105"/>
      <c r="S19" s="105"/>
      <c r="T19" s="105"/>
      <c r="U19" s="105"/>
      <c r="V19" s="105"/>
    </row>
  </sheetData>
  <dataConsolidate/>
  <dataValidations count="3">
    <dataValidation type="whole" operator="greaterThan" allowBlank="1" showInputMessage="1" showErrorMessage="1" sqref="I5:I9 I11:I14 I16:I18" xr:uid="{00000000-0002-0000-0000-000000000000}">
      <formula1>1</formula1>
    </dataValidation>
    <dataValidation type="whole" operator="greaterThanOrEqual" allowBlank="1" showInputMessage="1" showErrorMessage="1" error="WHOLE number only" sqref="H16:H18 H5:H11 H13:H14" xr:uid="{00000000-0002-0000-0000-000001000000}">
      <formula1>1</formula1>
    </dataValidation>
    <dataValidation type="decimal" operator="greaterThan" allowBlank="1" showInputMessage="1" showErrorMessage="1" sqref="V11:V18 V4:V9" xr:uid="{00000000-0002-0000-0000-000002000000}">
      <formula1>1</formula1>
    </dataValidation>
  </dataValidations>
  <pageMargins left="0.7" right="0.7" top="0.75" bottom="0.75" header="0.3" footer="0.3"/>
  <pageSetup paperSize="8" scale="60" orientation="landscape" r:id="rId1"/>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3000000}">
          <x14:formula1>
            <xm:f>choices!$B$3:$B$9</xm:f>
          </x14:formula1>
          <xm:sqref>C4:C18</xm:sqref>
        </x14:dataValidation>
        <x14:dataValidation type="list" allowBlank="1" showInputMessage="1" showErrorMessage="1" xr:uid="{00000000-0002-0000-0000-000004000000}">
          <x14:formula1>
            <xm:f>choices!$C$3:$C$8</xm:f>
          </x14:formula1>
          <xm:sqref>D4:D18</xm:sqref>
        </x14:dataValidation>
        <x14:dataValidation type="list" allowBlank="1" showInputMessage="1" showErrorMessage="1" xr:uid="{00000000-0002-0000-0000-000005000000}">
          <x14:formula1>
            <xm:f>choices!$D$3:$D$8</xm:f>
          </x14:formula1>
          <xm:sqref>E4:E18</xm:sqref>
        </x14:dataValidation>
        <x14:dataValidation type="list" allowBlank="1" showInputMessage="1" showErrorMessage="1" xr:uid="{00000000-0002-0000-0000-000006000000}">
          <x14:formula1>
            <xm:f>choices!$I$3:$I$8</xm:f>
          </x14:formula1>
          <xm:sqref>J4:J18</xm:sqref>
        </x14:dataValidation>
        <x14:dataValidation type="list" allowBlank="1" showInputMessage="1" showErrorMessage="1" xr:uid="{00000000-0002-0000-0000-000007000000}">
          <x14:formula1>
            <xm:f>choices!$K$3:$K$7</xm:f>
          </x14:formula1>
          <xm:sqref>K4:L18</xm:sqref>
        </x14:dataValidation>
        <x14:dataValidation type="list" allowBlank="1" showInputMessage="1" showErrorMessage="1" xr:uid="{00000000-0002-0000-0000-000008000000}">
          <x14:formula1>
            <xm:f>choices!$S$3:$S$9</xm:f>
          </x14:formula1>
          <xm:sqref>S4:S18</xm:sqref>
        </x14:dataValidation>
        <x14:dataValidation type="list" allowBlank="1" showInputMessage="1" showErrorMessage="1" xr:uid="{00000000-0002-0000-0000-000009000000}">
          <x14:formula1>
            <xm:f>choices!$U$3:$U$8</xm:f>
          </x14:formula1>
          <xm:sqref>U4:U18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7:L23"/>
  <sheetViews>
    <sheetView workbookViewId="0">
      <selection activeCell="D25" sqref="D25"/>
    </sheetView>
  </sheetViews>
  <sheetFormatPr defaultRowHeight="14.5" x14ac:dyDescent="0.35"/>
  <sheetData>
    <row r="7" spans="2:12" x14ac:dyDescent="0.35">
      <c r="B7" s="81"/>
      <c r="F7" s="81"/>
      <c r="K7" s="104"/>
      <c r="L7" s="104"/>
    </row>
    <row r="8" spans="2:12" x14ac:dyDescent="0.35">
      <c r="B8" s="81"/>
      <c r="F8" s="81"/>
      <c r="K8" s="104"/>
      <c r="L8" s="104"/>
    </row>
    <row r="9" spans="2:12" ht="15" thickBot="1" x14ac:dyDescent="0.4">
      <c r="B9" s="81"/>
      <c r="F9" s="81"/>
      <c r="G9" s="135"/>
      <c r="K9" s="104"/>
      <c r="L9" s="104"/>
    </row>
    <row r="10" spans="2:12" x14ac:dyDescent="0.35">
      <c r="B10" s="81"/>
      <c r="D10" s="139"/>
      <c r="E10" s="140"/>
      <c r="F10" s="141"/>
      <c r="G10" s="140"/>
      <c r="H10" s="140"/>
      <c r="I10" s="140"/>
      <c r="J10" s="142"/>
      <c r="K10" s="104"/>
      <c r="L10" s="104"/>
    </row>
    <row r="11" spans="2:12" x14ac:dyDescent="0.35">
      <c r="B11" s="81"/>
      <c r="D11" s="143"/>
      <c r="E11" s="144"/>
      <c r="F11" s="144"/>
      <c r="G11" s="144"/>
      <c r="H11" s="144"/>
      <c r="I11" s="145"/>
      <c r="J11" s="146"/>
      <c r="K11" s="104"/>
      <c r="L11" s="104"/>
    </row>
    <row r="12" spans="2:12" x14ac:dyDescent="0.35">
      <c r="B12" s="81"/>
      <c r="D12" s="143"/>
      <c r="E12" s="147"/>
      <c r="F12" s="147"/>
      <c r="G12" s="148"/>
      <c r="H12" s="149"/>
      <c r="I12" s="150"/>
      <c r="J12" s="146"/>
      <c r="K12" s="104"/>
      <c r="L12" s="104"/>
    </row>
    <row r="13" spans="2:12" x14ac:dyDescent="0.35">
      <c r="B13" s="81"/>
      <c r="D13" s="143"/>
      <c r="E13" s="147"/>
      <c r="F13" s="147"/>
      <c r="G13" s="148"/>
      <c r="H13" s="149"/>
      <c r="I13" s="150"/>
      <c r="J13" s="146"/>
      <c r="K13" s="104"/>
      <c r="L13" s="104"/>
    </row>
    <row r="14" spans="2:12" x14ac:dyDescent="0.35">
      <c r="B14" s="81"/>
      <c r="D14" s="143"/>
      <c r="E14" s="147"/>
      <c r="F14" s="147"/>
      <c r="G14" s="148"/>
      <c r="H14" s="149"/>
      <c r="I14" s="151"/>
      <c r="J14" s="146"/>
      <c r="K14" s="104"/>
      <c r="L14" s="104"/>
    </row>
    <row r="15" spans="2:12" x14ac:dyDescent="0.35">
      <c r="B15" s="81"/>
      <c r="D15" s="143"/>
      <c r="E15" s="96"/>
      <c r="F15" s="96"/>
      <c r="G15" s="147"/>
      <c r="H15" s="147"/>
      <c r="I15" s="96"/>
      <c r="J15" s="146"/>
      <c r="K15" s="104"/>
      <c r="L15" s="104"/>
    </row>
    <row r="16" spans="2:12" x14ac:dyDescent="0.35">
      <c r="B16" s="81"/>
      <c r="D16" s="143"/>
      <c r="E16" s="96"/>
      <c r="F16" s="96"/>
      <c r="G16" s="147"/>
      <c r="H16" s="147"/>
      <c r="I16" s="96"/>
      <c r="J16" s="146"/>
      <c r="K16" s="104"/>
      <c r="L16" s="104"/>
    </row>
    <row r="17" spans="2:12" x14ac:dyDescent="0.35">
      <c r="B17" s="81"/>
      <c r="D17" s="143"/>
      <c r="E17" s="96"/>
      <c r="F17" s="147"/>
      <c r="G17" s="152"/>
      <c r="H17" s="149"/>
      <c r="I17" s="96"/>
      <c r="J17" s="146"/>
      <c r="K17" s="104"/>
      <c r="L17" s="104"/>
    </row>
    <row r="18" spans="2:12" x14ac:dyDescent="0.35">
      <c r="B18" s="81"/>
      <c r="D18" s="143"/>
      <c r="E18" s="96"/>
      <c r="F18" s="96"/>
      <c r="G18" s="96"/>
      <c r="H18" s="153"/>
      <c r="I18" s="96"/>
      <c r="J18" s="146"/>
      <c r="K18" s="104"/>
      <c r="L18" s="104"/>
    </row>
    <row r="19" spans="2:12" x14ac:dyDescent="0.35">
      <c r="B19" s="81"/>
      <c r="D19" s="143"/>
      <c r="E19" s="96"/>
      <c r="F19" s="154"/>
      <c r="G19" s="96"/>
      <c r="H19" s="96"/>
      <c r="I19" s="96"/>
      <c r="J19" s="146"/>
      <c r="K19" s="104"/>
      <c r="L19" s="104"/>
    </row>
    <row r="20" spans="2:12" x14ac:dyDescent="0.35">
      <c r="B20" s="81"/>
      <c r="D20" s="143"/>
      <c r="E20" s="96"/>
      <c r="F20" s="155"/>
      <c r="G20" s="96"/>
      <c r="H20" s="96"/>
      <c r="I20" s="96"/>
      <c r="J20" s="146"/>
      <c r="K20" s="104"/>
      <c r="L20" s="104"/>
    </row>
    <row r="21" spans="2:12" ht="15" thickBot="1" x14ac:dyDescent="0.4">
      <c r="B21" s="81"/>
      <c r="D21" s="156"/>
      <c r="E21" s="157"/>
      <c r="F21" s="158"/>
      <c r="G21" s="157"/>
      <c r="H21" s="157"/>
      <c r="I21" s="157"/>
      <c r="J21" s="159"/>
      <c r="K21" s="104"/>
      <c r="L21" s="104"/>
    </row>
    <row r="22" spans="2:12" x14ac:dyDescent="0.35">
      <c r="B22" s="81"/>
      <c r="F22" s="81"/>
      <c r="K22" s="104"/>
      <c r="L22" s="104"/>
    </row>
    <row r="23" spans="2:12" x14ac:dyDescent="0.35">
      <c r="B23" s="81"/>
      <c r="F23" s="81"/>
      <c r="K23" s="104"/>
      <c r="L23" s="10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1"/>
  <sheetViews>
    <sheetView workbookViewId="0">
      <selection sqref="A1:C1"/>
    </sheetView>
  </sheetViews>
  <sheetFormatPr defaultRowHeight="14.5" x14ac:dyDescent="0.35"/>
  <sheetData>
    <row r="1" spans="1:3" ht="18.5" x14ac:dyDescent="0.45">
      <c r="A1" s="136"/>
      <c r="B1" s="137"/>
      <c r="C1" s="138"/>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30"/>
  <sheetViews>
    <sheetView workbookViewId="0">
      <selection activeCell="C4" sqref="C4:C24"/>
    </sheetView>
  </sheetViews>
  <sheetFormatPr defaultRowHeight="14.5" x14ac:dyDescent="0.35"/>
  <cols>
    <col min="3" max="3" width="29.7265625" bestFit="1" customWidth="1"/>
    <col min="4" max="4" width="48.453125" customWidth="1"/>
    <col min="5" max="5" width="28.81640625" customWidth="1"/>
    <col min="6" max="6" width="15.81640625" customWidth="1"/>
    <col min="7" max="7" width="20.453125" customWidth="1"/>
    <col min="9" max="9" width="16.453125" customWidth="1"/>
    <col min="10" max="10" width="35" customWidth="1"/>
  </cols>
  <sheetData>
    <row r="1" spans="1:10" ht="29.5" thickTop="1" thickBot="1" x14ac:dyDescent="0.7">
      <c r="A1" s="1"/>
      <c r="B1" s="2"/>
      <c r="C1" s="2"/>
      <c r="D1" s="2"/>
      <c r="E1" s="3" t="s">
        <v>18</v>
      </c>
      <c r="F1" s="2"/>
      <c r="G1" s="2"/>
      <c r="H1" s="2"/>
      <c r="I1" s="2"/>
      <c r="J1" s="4" t="s">
        <v>19</v>
      </c>
    </row>
    <row r="2" spans="1:10" ht="26.5" thickBot="1" x14ac:dyDescent="0.4">
      <c r="A2" s="5"/>
      <c r="B2" s="6"/>
      <c r="C2" s="7" t="s">
        <v>20</v>
      </c>
      <c r="D2" s="8" t="s">
        <v>21</v>
      </c>
      <c r="E2" s="8"/>
      <c r="F2" s="8"/>
      <c r="G2" s="285"/>
      <c r="H2" s="285"/>
      <c r="I2" s="285"/>
      <c r="J2" s="9"/>
    </row>
    <row r="3" spans="1:10" ht="47.5" thickTop="1" thickBot="1" x14ac:dyDescent="0.4">
      <c r="A3" s="10"/>
      <c r="B3" s="11" t="s">
        <v>0</v>
      </c>
      <c r="C3" s="12" t="s">
        <v>22</v>
      </c>
      <c r="D3" s="12" t="s">
        <v>23</v>
      </c>
      <c r="E3" s="12" t="s">
        <v>24</v>
      </c>
      <c r="F3" s="12" t="s">
        <v>25</v>
      </c>
      <c r="G3" s="12" t="s">
        <v>26</v>
      </c>
      <c r="H3" s="12" t="s">
        <v>27</v>
      </c>
      <c r="I3" s="13" t="s">
        <v>28</v>
      </c>
      <c r="J3" s="14" t="s">
        <v>29</v>
      </c>
    </row>
    <row r="4" spans="1:10" ht="73" thickBot="1" x14ac:dyDescent="0.4">
      <c r="A4" s="15"/>
      <c r="B4" s="16">
        <v>1</v>
      </c>
      <c r="C4" s="17" t="s">
        <v>30</v>
      </c>
      <c r="D4" s="18" t="s">
        <v>31</v>
      </c>
      <c r="E4" s="18" t="s">
        <v>32</v>
      </c>
      <c r="F4" s="18" t="s">
        <v>33</v>
      </c>
      <c r="G4" s="18" t="s">
        <v>34</v>
      </c>
      <c r="H4" s="18" t="s">
        <v>35</v>
      </c>
      <c r="I4" s="19" t="s">
        <v>36</v>
      </c>
      <c r="J4" s="20" t="s">
        <v>37</v>
      </c>
    </row>
    <row r="5" spans="1:10" ht="29" x14ac:dyDescent="0.35">
      <c r="A5" s="286"/>
      <c r="B5" s="266">
        <v>2</v>
      </c>
      <c r="C5" s="288" t="s">
        <v>38</v>
      </c>
      <c r="D5" s="258" t="s">
        <v>39</v>
      </c>
      <c r="E5" s="290" t="s">
        <v>40</v>
      </c>
      <c r="F5" s="21" t="s">
        <v>33</v>
      </c>
      <c r="G5" s="22" t="s">
        <v>41</v>
      </c>
      <c r="H5" s="258" t="s">
        <v>42</v>
      </c>
      <c r="I5" s="278" t="s">
        <v>43</v>
      </c>
      <c r="J5" s="274" t="s">
        <v>37</v>
      </c>
    </row>
    <row r="6" spans="1:10" ht="29" x14ac:dyDescent="0.35">
      <c r="A6" s="286"/>
      <c r="B6" s="266"/>
      <c r="C6" s="289"/>
      <c r="D6" s="259"/>
      <c r="E6" s="291"/>
      <c r="F6" s="23"/>
      <c r="G6" s="24" t="s">
        <v>44</v>
      </c>
      <c r="H6" s="259"/>
      <c r="I6" s="279"/>
      <c r="J6" s="274"/>
    </row>
    <row r="7" spans="1:10" ht="29.5" thickBot="1" x14ac:dyDescent="0.4">
      <c r="A7" s="287"/>
      <c r="B7" s="282"/>
      <c r="C7" s="25"/>
      <c r="D7" s="277"/>
      <c r="E7" s="292"/>
      <c r="F7" s="26"/>
      <c r="G7" s="27" t="s">
        <v>45</v>
      </c>
      <c r="H7" s="277"/>
      <c r="I7" s="280"/>
      <c r="J7" s="274"/>
    </row>
    <row r="8" spans="1:10" ht="72.5" x14ac:dyDescent="0.35">
      <c r="A8" s="28"/>
      <c r="B8" s="29">
        <v>3</v>
      </c>
      <c r="C8" s="272" t="s">
        <v>46</v>
      </c>
      <c r="D8" s="30" t="s">
        <v>47</v>
      </c>
      <c r="E8" s="31" t="s">
        <v>48</v>
      </c>
      <c r="F8" s="30" t="s">
        <v>33</v>
      </c>
      <c r="G8" s="30" t="s">
        <v>49</v>
      </c>
      <c r="H8" s="258" t="s">
        <v>50</v>
      </c>
      <c r="I8" s="278" t="s">
        <v>51</v>
      </c>
      <c r="J8" s="281" t="s">
        <v>52</v>
      </c>
    </row>
    <row r="9" spans="1:10" ht="43.5" x14ac:dyDescent="0.35">
      <c r="A9" s="32"/>
      <c r="B9" s="266"/>
      <c r="C9" s="275"/>
      <c r="D9" s="30" t="s">
        <v>53</v>
      </c>
      <c r="E9" s="283" t="s">
        <v>54</v>
      </c>
      <c r="F9" s="30" t="s">
        <v>55</v>
      </c>
      <c r="G9" s="30" t="s">
        <v>56</v>
      </c>
      <c r="H9" s="259"/>
      <c r="I9" s="279"/>
      <c r="J9" s="281"/>
    </row>
    <row r="10" spans="1:10" ht="44" thickBot="1" x14ac:dyDescent="0.4">
      <c r="A10" s="33"/>
      <c r="B10" s="282"/>
      <c r="C10" s="276"/>
      <c r="D10" s="18" t="s">
        <v>57</v>
      </c>
      <c r="E10" s="284"/>
      <c r="F10" s="18"/>
      <c r="G10" s="18"/>
      <c r="H10" s="277"/>
      <c r="I10" s="280"/>
      <c r="J10" s="20"/>
    </row>
    <row r="11" spans="1:10" ht="15" thickBot="1" x14ac:dyDescent="0.4">
      <c r="A11" s="28"/>
      <c r="B11" s="265">
        <v>4</v>
      </c>
      <c r="C11" s="267" t="s">
        <v>58</v>
      </c>
      <c r="D11" s="268" t="s">
        <v>59</v>
      </c>
      <c r="E11" s="34"/>
      <c r="F11" s="35"/>
      <c r="G11" s="34"/>
      <c r="H11" s="34"/>
      <c r="I11" s="34"/>
      <c r="J11" s="36"/>
    </row>
    <row r="12" spans="1:10" ht="87.5" thickBot="1" x14ac:dyDescent="0.4">
      <c r="A12" s="32"/>
      <c r="B12" s="266"/>
      <c r="C12" s="267"/>
      <c r="D12" s="268"/>
      <c r="E12" s="37"/>
      <c r="F12" s="37"/>
      <c r="G12" s="37" t="s">
        <v>60</v>
      </c>
      <c r="H12" s="37" t="s">
        <v>61</v>
      </c>
      <c r="I12" s="34" t="s">
        <v>62</v>
      </c>
      <c r="J12" s="36"/>
    </row>
    <row r="13" spans="1:10" ht="58.5" thickBot="1" x14ac:dyDescent="0.4">
      <c r="A13" s="269"/>
      <c r="B13" s="270">
        <v>5</v>
      </c>
      <c r="C13" s="271" t="s">
        <v>63</v>
      </c>
      <c r="D13" s="273" t="s">
        <v>64</v>
      </c>
      <c r="E13" s="30" t="s">
        <v>65</v>
      </c>
      <c r="F13" s="30" t="s">
        <v>66</v>
      </c>
      <c r="G13" s="30" t="s">
        <v>67</v>
      </c>
      <c r="H13" s="258" t="s">
        <v>68</v>
      </c>
      <c r="I13" s="38" t="s">
        <v>69</v>
      </c>
      <c r="J13" s="20" t="s">
        <v>70</v>
      </c>
    </row>
    <row r="14" spans="1:10" ht="44" thickBot="1" x14ac:dyDescent="0.4">
      <c r="A14" s="269"/>
      <c r="B14" s="270"/>
      <c r="C14" s="272"/>
      <c r="D14" s="258"/>
      <c r="E14" s="30" t="s">
        <v>71</v>
      </c>
      <c r="F14" s="30" t="s">
        <v>72</v>
      </c>
      <c r="G14" s="30" t="s">
        <v>73</v>
      </c>
      <c r="H14" s="259"/>
      <c r="I14" s="19" t="s">
        <v>74</v>
      </c>
      <c r="J14" s="20"/>
    </row>
    <row r="15" spans="1:10" ht="116" x14ac:dyDescent="0.35">
      <c r="A15" s="39"/>
      <c r="B15" s="40">
        <v>6</v>
      </c>
      <c r="C15" s="41" t="s">
        <v>75</v>
      </c>
      <c r="D15" s="38" t="s">
        <v>76</v>
      </c>
      <c r="E15" s="30" t="s">
        <v>65</v>
      </c>
      <c r="F15" s="38" t="s">
        <v>77</v>
      </c>
      <c r="G15" s="38" t="s">
        <v>78</v>
      </c>
      <c r="H15" s="38" t="s">
        <v>79</v>
      </c>
      <c r="I15" s="38" t="s">
        <v>80</v>
      </c>
      <c r="J15" s="20" t="s">
        <v>81</v>
      </c>
    </row>
    <row r="16" spans="1:10" ht="72.5" x14ac:dyDescent="0.35">
      <c r="A16" s="39"/>
      <c r="B16" s="40">
        <v>7</v>
      </c>
      <c r="C16" s="41" t="s">
        <v>82</v>
      </c>
      <c r="D16" s="38" t="s">
        <v>83</v>
      </c>
      <c r="E16" s="38" t="s">
        <v>84</v>
      </c>
      <c r="F16" s="42"/>
      <c r="G16" s="38" t="s">
        <v>85</v>
      </c>
      <c r="H16" s="38" t="s">
        <v>86</v>
      </c>
      <c r="I16" s="38"/>
      <c r="J16" s="20" t="s">
        <v>87</v>
      </c>
    </row>
    <row r="17" spans="1:10" ht="87.5" thickBot="1" x14ac:dyDescent="0.4">
      <c r="A17" s="43"/>
      <c r="B17" s="44">
        <v>8</v>
      </c>
      <c r="C17" s="45" t="s">
        <v>88</v>
      </c>
      <c r="D17" s="19" t="s">
        <v>89</v>
      </c>
      <c r="E17" s="18" t="s">
        <v>90</v>
      </c>
      <c r="F17" s="19" t="s">
        <v>77</v>
      </c>
      <c r="G17" s="19" t="s">
        <v>91</v>
      </c>
      <c r="H17" s="19" t="s">
        <v>92</v>
      </c>
      <c r="I17" s="19" t="s">
        <v>93</v>
      </c>
      <c r="J17" s="20"/>
    </row>
    <row r="18" spans="1:10" ht="145" x14ac:dyDescent="0.35">
      <c r="A18" s="46"/>
      <c r="B18" s="16">
        <v>9</v>
      </c>
      <c r="C18" s="47" t="s">
        <v>94</v>
      </c>
      <c r="D18" s="48" t="s">
        <v>95</v>
      </c>
      <c r="E18" s="48" t="s">
        <v>96</v>
      </c>
      <c r="F18" s="48" t="s">
        <v>97</v>
      </c>
      <c r="G18" s="48" t="s">
        <v>98</v>
      </c>
      <c r="H18" s="48" t="s">
        <v>99</v>
      </c>
      <c r="I18" s="49" t="s">
        <v>100</v>
      </c>
      <c r="J18" s="50"/>
    </row>
    <row r="19" spans="1:10" ht="58" x14ac:dyDescent="0.35">
      <c r="A19" s="51"/>
      <c r="B19" s="40">
        <v>10</v>
      </c>
      <c r="C19" s="52" t="s">
        <v>101</v>
      </c>
      <c r="D19" s="53" t="s">
        <v>102</v>
      </c>
      <c r="E19" s="53" t="s">
        <v>103</v>
      </c>
      <c r="F19" s="53"/>
      <c r="G19" s="53" t="s">
        <v>104</v>
      </c>
      <c r="H19" s="53" t="s">
        <v>105</v>
      </c>
      <c r="I19" s="54" t="s">
        <v>100</v>
      </c>
      <c r="J19" s="50"/>
    </row>
    <row r="20" spans="1:10" ht="15.5" x14ac:dyDescent="0.35">
      <c r="A20" s="51"/>
      <c r="B20" s="40">
        <v>11</v>
      </c>
      <c r="C20" s="260" t="s">
        <v>106</v>
      </c>
      <c r="D20" s="261" t="s">
        <v>107</v>
      </c>
      <c r="E20" s="53" t="s">
        <v>108</v>
      </c>
      <c r="F20" s="53"/>
      <c r="G20" s="53" t="s">
        <v>109</v>
      </c>
      <c r="H20" s="261" t="s">
        <v>105</v>
      </c>
      <c r="I20" s="262" t="s">
        <v>100</v>
      </c>
      <c r="J20" s="50"/>
    </row>
    <row r="21" spans="1:10" ht="15.5" x14ac:dyDescent="0.35">
      <c r="A21" s="51"/>
      <c r="B21" s="40"/>
      <c r="C21" s="260"/>
      <c r="D21" s="261"/>
      <c r="E21" s="53"/>
      <c r="F21" s="53"/>
      <c r="G21" s="53" t="s">
        <v>110</v>
      </c>
      <c r="H21" s="261"/>
      <c r="I21" s="262"/>
      <c r="J21" s="50"/>
    </row>
    <row r="22" spans="1:10" ht="58.5" thickBot="1" x14ac:dyDescent="0.4">
      <c r="A22" s="51"/>
      <c r="B22" s="40">
        <v>12</v>
      </c>
      <c r="C22" s="55" t="s">
        <v>111</v>
      </c>
      <c r="D22" s="56" t="s">
        <v>112</v>
      </c>
      <c r="E22" s="56" t="s">
        <v>113</v>
      </c>
      <c r="F22" s="56"/>
      <c r="G22" s="56" t="s">
        <v>114</v>
      </c>
      <c r="H22" s="56" t="s">
        <v>105</v>
      </c>
      <c r="I22" s="57" t="s">
        <v>100</v>
      </c>
      <c r="J22" s="50"/>
    </row>
    <row r="23" spans="1:10" ht="58.5" thickBot="1" x14ac:dyDescent="0.4">
      <c r="A23" s="263" t="s">
        <v>115</v>
      </c>
      <c r="B23" s="58">
        <v>13</v>
      </c>
      <c r="C23" s="59" t="s">
        <v>116</v>
      </c>
      <c r="D23" s="60" t="s">
        <v>117</v>
      </c>
      <c r="E23" s="59"/>
      <c r="F23" s="60"/>
      <c r="G23" s="59"/>
      <c r="H23" s="60"/>
      <c r="I23" s="59"/>
      <c r="J23" s="61"/>
    </row>
    <row r="24" spans="1:10" ht="44" thickBot="1" x14ac:dyDescent="0.4">
      <c r="A24" s="264"/>
      <c r="B24" s="62">
        <v>14</v>
      </c>
      <c r="C24" s="63" t="s">
        <v>118</v>
      </c>
      <c r="D24" s="64" t="s">
        <v>119</v>
      </c>
      <c r="E24" s="64" t="s">
        <v>120</v>
      </c>
      <c r="F24" s="64" t="s">
        <v>121</v>
      </c>
      <c r="G24" s="65" t="s">
        <v>122</v>
      </c>
      <c r="H24" s="64"/>
      <c r="I24" s="63"/>
      <c r="J24" s="66"/>
    </row>
    <row r="25" spans="1:10" ht="15" thickTop="1" x14ac:dyDescent="0.35">
      <c r="A25" s="38"/>
      <c r="B25" s="38"/>
      <c r="C25" s="256" t="s">
        <v>123</v>
      </c>
      <c r="D25" s="256"/>
      <c r="E25" s="256"/>
      <c r="F25" s="257"/>
      <c r="G25" s="255" t="s">
        <v>124</v>
      </c>
      <c r="H25" s="253"/>
      <c r="I25" s="253"/>
      <c r="J25" s="253"/>
    </row>
    <row r="26" spans="1:10" x14ac:dyDescent="0.35">
      <c r="A26" s="67"/>
      <c r="B26" s="67"/>
      <c r="C26" s="253" t="s">
        <v>125</v>
      </c>
      <c r="D26" s="253"/>
      <c r="E26" s="253"/>
      <c r="F26" s="254"/>
      <c r="G26" s="255" t="s">
        <v>126</v>
      </c>
      <c r="H26" s="253"/>
      <c r="I26" s="253"/>
      <c r="J26" s="254"/>
    </row>
    <row r="27" spans="1:10" x14ac:dyDescent="0.35">
      <c r="A27" s="67"/>
      <c r="B27" s="67"/>
      <c r="C27" s="253" t="s">
        <v>127</v>
      </c>
      <c r="D27" s="253"/>
      <c r="E27" s="253"/>
      <c r="F27" s="254"/>
      <c r="G27" s="255"/>
      <c r="H27" s="253"/>
      <c r="I27" s="253"/>
      <c r="J27" s="254"/>
    </row>
    <row r="28" spans="1:10" x14ac:dyDescent="0.35">
      <c r="A28" s="67"/>
      <c r="B28" s="67"/>
      <c r="C28" s="253" t="s">
        <v>128</v>
      </c>
      <c r="D28" s="254"/>
      <c r="E28" s="68"/>
      <c r="F28" s="38"/>
      <c r="G28" s="255"/>
      <c r="H28" s="253"/>
      <c r="I28" s="253"/>
      <c r="J28" s="254"/>
    </row>
    <row r="29" spans="1:10" ht="116.5" thickBot="1" x14ac:dyDescent="0.4">
      <c r="A29" s="69"/>
      <c r="B29" s="70">
        <v>16</v>
      </c>
      <c r="C29" s="71" t="s">
        <v>129</v>
      </c>
      <c r="D29" s="72" t="s">
        <v>130</v>
      </c>
      <c r="E29" s="72"/>
      <c r="F29" s="72"/>
      <c r="G29" s="73"/>
      <c r="H29" s="72" t="s">
        <v>131</v>
      </c>
      <c r="I29" s="74" t="s">
        <v>132</v>
      </c>
      <c r="J29" s="75"/>
    </row>
    <row r="30" spans="1:10" ht="72.5" x14ac:dyDescent="0.35">
      <c r="A30" s="76"/>
      <c r="B30" s="77">
        <v>8</v>
      </c>
      <c r="C30" s="78" t="s">
        <v>133</v>
      </c>
      <c r="D30" s="79" t="s">
        <v>134</v>
      </c>
      <c r="E30" s="79"/>
      <c r="F30" s="80" t="s">
        <v>135</v>
      </c>
      <c r="G30" s="79" t="s">
        <v>136</v>
      </c>
      <c r="H30" s="79" t="s">
        <v>86</v>
      </c>
      <c r="I30" s="79" t="s">
        <v>137</v>
      </c>
      <c r="J30" s="38"/>
    </row>
  </sheetData>
  <mergeCells count="36">
    <mergeCell ref="B9:B10"/>
    <mergeCell ref="E9:E10"/>
    <mergeCell ref="G2:I2"/>
    <mergeCell ref="A5:A7"/>
    <mergeCell ref="B5:B7"/>
    <mergeCell ref="C5:C6"/>
    <mergeCell ref="D5:D7"/>
    <mergeCell ref="E5:E7"/>
    <mergeCell ref="H5:H7"/>
    <mergeCell ref="I5:I7"/>
    <mergeCell ref="J5:J7"/>
    <mergeCell ref="C8:C10"/>
    <mergeCell ref="H8:H10"/>
    <mergeCell ref="I8:I10"/>
    <mergeCell ref="J8:J9"/>
    <mergeCell ref="A23:A24"/>
    <mergeCell ref="B11:B12"/>
    <mergeCell ref="C11:C12"/>
    <mergeCell ref="D11:D12"/>
    <mergeCell ref="A13:A14"/>
    <mergeCell ref="B13:B14"/>
    <mergeCell ref="C13:C14"/>
    <mergeCell ref="D13:D14"/>
    <mergeCell ref="H13:H14"/>
    <mergeCell ref="C20:C21"/>
    <mergeCell ref="D20:D21"/>
    <mergeCell ref="H20:H21"/>
    <mergeCell ref="I20:I21"/>
    <mergeCell ref="C28:D28"/>
    <mergeCell ref="G28:J28"/>
    <mergeCell ref="C25:F25"/>
    <mergeCell ref="G25:J25"/>
    <mergeCell ref="C26:F26"/>
    <mergeCell ref="G26:J26"/>
    <mergeCell ref="C27:F27"/>
    <mergeCell ref="G27:J27"/>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P21"/>
  <sheetViews>
    <sheetView workbookViewId="0">
      <selection activeCell="D3" sqref="D3:D6"/>
    </sheetView>
  </sheetViews>
  <sheetFormatPr defaultRowHeight="14.5" x14ac:dyDescent="0.35"/>
  <cols>
    <col min="1" max="1" width="4.1796875" customWidth="1"/>
    <col min="3" max="3" width="8.7265625" customWidth="1"/>
    <col min="4" max="4" width="6.81640625" customWidth="1"/>
    <col min="5" max="5" width="16.54296875" customWidth="1"/>
    <col min="6" max="6" width="19.7265625" customWidth="1"/>
    <col min="7" max="8" width="10.7265625" customWidth="1"/>
    <col min="9" max="9" width="5.7265625" customWidth="1"/>
    <col min="10" max="10" width="8.7265625" customWidth="1"/>
    <col min="11" max="12" width="5.7265625" style="104" customWidth="1"/>
    <col min="13" max="18" width="8.7265625" customWidth="1"/>
    <col min="19" max="20" width="16.26953125" customWidth="1"/>
    <col min="21" max="21" width="9.54296875" customWidth="1"/>
    <col min="23" max="23" width="10.81640625" customWidth="1"/>
    <col min="38" max="38" width="10.453125" customWidth="1"/>
    <col min="42" max="42" width="7.7265625" customWidth="1"/>
  </cols>
  <sheetData>
    <row r="1" spans="1:42" ht="15" thickBot="1" x14ac:dyDescent="0.4">
      <c r="G1" s="91" t="s">
        <v>141</v>
      </c>
      <c r="H1" s="92"/>
      <c r="I1" s="92"/>
      <c r="J1" s="92"/>
      <c r="K1" s="100"/>
      <c r="L1" s="101"/>
      <c r="M1" s="96" t="s">
        <v>161</v>
      </c>
      <c r="N1" s="96"/>
      <c r="O1" s="96"/>
      <c r="P1" s="96"/>
      <c r="Q1" s="96"/>
      <c r="W1" t="s">
        <v>159</v>
      </c>
      <c r="AJ1" s="108" t="s">
        <v>172</v>
      </c>
    </row>
    <row r="2" spans="1:42" s="81" customFormat="1" ht="90.75" customHeight="1" thickBot="1" x14ac:dyDescent="0.4">
      <c r="A2" s="98" t="s">
        <v>138</v>
      </c>
      <c r="B2" s="81" t="s">
        <v>5</v>
      </c>
      <c r="C2" s="81" t="s">
        <v>1</v>
      </c>
      <c r="D2" s="81" t="s">
        <v>4</v>
      </c>
      <c r="E2" s="81" t="s">
        <v>2</v>
      </c>
      <c r="F2" s="81" t="s">
        <v>3</v>
      </c>
      <c r="G2" s="94" t="s">
        <v>142</v>
      </c>
      <c r="H2" s="95" t="s">
        <v>143</v>
      </c>
      <c r="I2" s="99" t="s">
        <v>144</v>
      </c>
      <c r="J2" s="99" t="s">
        <v>148</v>
      </c>
      <c r="K2" s="102" t="s">
        <v>139</v>
      </c>
      <c r="L2" s="103" t="s">
        <v>140</v>
      </c>
      <c r="M2" s="97" t="s">
        <v>152</v>
      </c>
      <c r="N2" s="97" t="s">
        <v>153</v>
      </c>
      <c r="O2" s="97" t="s">
        <v>154</v>
      </c>
      <c r="P2" s="97" t="s">
        <v>155</v>
      </c>
      <c r="Q2" s="97" t="s">
        <v>156</v>
      </c>
      <c r="R2" s="98" t="s">
        <v>157</v>
      </c>
      <c r="S2" s="81" t="s">
        <v>158</v>
      </c>
      <c r="T2" s="81" t="s">
        <v>160</v>
      </c>
      <c r="U2" s="106" t="s">
        <v>166</v>
      </c>
      <c r="V2" s="85" t="s">
        <v>30</v>
      </c>
      <c r="W2" s="86" t="s">
        <v>38</v>
      </c>
      <c r="X2" s="87" t="s">
        <v>46</v>
      </c>
      <c r="Y2" s="88" t="s">
        <v>58</v>
      </c>
      <c r="Z2" s="85" t="s">
        <v>63</v>
      </c>
      <c r="AA2" s="89" t="s">
        <v>75</v>
      </c>
      <c r="AB2" s="89" t="s">
        <v>82</v>
      </c>
      <c r="AC2" s="90" t="s">
        <v>88</v>
      </c>
      <c r="AD2" s="82" t="s">
        <v>94</v>
      </c>
      <c r="AE2" s="83" t="s">
        <v>101</v>
      </c>
      <c r="AF2" s="83" t="s">
        <v>106</v>
      </c>
      <c r="AG2" s="93" t="s">
        <v>116</v>
      </c>
      <c r="AH2" s="84" t="s">
        <v>118</v>
      </c>
      <c r="AJ2" s="107" t="s">
        <v>167</v>
      </c>
      <c r="AK2" s="107" t="s">
        <v>168</v>
      </c>
      <c r="AL2" s="107" t="s">
        <v>169</v>
      </c>
      <c r="AM2" s="107" t="s">
        <v>170</v>
      </c>
      <c r="AN2" s="107" t="s">
        <v>171</v>
      </c>
      <c r="AO2" s="81" t="s">
        <v>173</v>
      </c>
      <c r="AP2" s="81" t="s">
        <v>174</v>
      </c>
    </row>
    <row r="3" spans="1:42" x14ac:dyDescent="0.35">
      <c r="A3">
        <v>1</v>
      </c>
      <c r="B3" s="105" t="s">
        <v>6</v>
      </c>
      <c r="C3" s="105" t="s">
        <v>9</v>
      </c>
      <c r="D3" s="105" t="s">
        <v>14</v>
      </c>
      <c r="E3" s="105" t="s">
        <v>17</v>
      </c>
      <c r="F3" s="105" t="s">
        <v>176</v>
      </c>
      <c r="G3" s="105" t="s">
        <v>175</v>
      </c>
      <c r="H3" s="105"/>
      <c r="I3" s="105" t="s">
        <v>145</v>
      </c>
      <c r="J3" s="105" t="s">
        <v>149</v>
      </c>
      <c r="K3" s="109" t="s">
        <v>162</v>
      </c>
      <c r="L3" s="109" t="s">
        <v>162</v>
      </c>
      <c r="M3" s="105"/>
      <c r="N3" s="105"/>
      <c r="O3" s="105"/>
      <c r="P3" s="105"/>
      <c r="Q3" s="105"/>
      <c r="R3" s="105"/>
      <c r="S3" s="105" t="s">
        <v>208</v>
      </c>
      <c r="T3" s="105"/>
      <c r="U3" s="105" t="s">
        <v>163</v>
      </c>
    </row>
    <row r="4" spans="1:42" x14ac:dyDescent="0.35">
      <c r="A4">
        <f>A3+1</f>
        <v>2</v>
      </c>
      <c r="B4" s="105" t="s">
        <v>7</v>
      </c>
      <c r="C4" s="105" t="s">
        <v>10</v>
      </c>
      <c r="D4" s="105" t="s">
        <v>15</v>
      </c>
      <c r="E4" s="105"/>
      <c r="F4" s="105"/>
      <c r="G4" s="105"/>
      <c r="H4" s="105"/>
      <c r="I4" s="105" t="s">
        <v>146</v>
      </c>
      <c r="J4" s="105" t="s">
        <v>150</v>
      </c>
      <c r="K4" s="109" t="s">
        <v>177</v>
      </c>
      <c r="L4" s="109" t="s">
        <v>177</v>
      </c>
      <c r="M4" s="105"/>
      <c r="N4" s="105"/>
      <c r="O4" s="105"/>
      <c r="P4" s="105"/>
      <c r="Q4" s="105"/>
      <c r="R4" s="105"/>
      <c r="S4" s="105" t="s">
        <v>207</v>
      </c>
      <c r="T4" s="105"/>
      <c r="U4" s="105" t="s">
        <v>164</v>
      </c>
    </row>
    <row r="5" spans="1:42" x14ac:dyDescent="0.35">
      <c r="A5">
        <f t="shared" ref="A5:A21" si="0">A4+1</f>
        <v>3</v>
      </c>
      <c r="B5" s="105" t="s">
        <v>8</v>
      </c>
      <c r="C5" s="105" t="s">
        <v>11</v>
      </c>
      <c r="D5" s="105" t="s">
        <v>16</v>
      </c>
      <c r="E5" s="105"/>
      <c r="F5" s="105"/>
      <c r="G5" s="105"/>
      <c r="H5" s="105"/>
      <c r="I5" s="105" t="s">
        <v>147</v>
      </c>
      <c r="J5" s="105" t="s">
        <v>147</v>
      </c>
      <c r="K5" s="109">
        <v>1</v>
      </c>
      <c r="L5" s="109">
        <v>1</v>
      </c>
      <c r="M5" s="105"/>
      <c r="N5" s="105"/>
      <c r="O5" s="105"/>
      <c r="P5" s="105"/>
      <c r="Q5" s="105"/>
      <c r="R5" s="105"/>
      <c r="S5" s="105" t="s">
        <v>209</v>
      </c>
      <c r="T5" s="105"/>
      <c r="U5" s="105" t="s">
        <v>165</v>
      </c>
    </row>
    <row r="6" spans="1:42" x14ac:dyDescent="0.35">
      <c r="A6">
        <f t="shared" si="0"/>
        <v>4</v>
      </c>
      <c r="B6" s="105" t="s">
        <v>213</v>
      </c>
      <c r="C6" s="105" t="s">
        <v>12</v>
      </c>
      <c r="D6" s="105" t="s">
        <v>205</v>
      </c>
      <c r="E6" s="105"/>
      <c r="F6" s="105"/>
      <c r="G6" s="105"/>
      <c r="H6" s="105"/>
      <c r="I6" s="105"/>
      <c r="J6" s="105" t="s">
        <v>151</v>
      </c>
      <c r="K6" s="109" t="s">
        <v>151</v>
      </c>
      <c r="L6" s="109" t="s">
        <v>151</v>
      </c>
      <c r="M6" s="105"/>
      <c r="N6" s="105"/>
      <c r="O6" s="105"/>
      <c r="P6" s="105"/>
      <c r="Q6" s="105"/>
      <c r="R6" s="105"/>
      <c r="S6" s="105" t="s">
        <v>210</v>
      </c>
      <c r="T6" s="105"/>
      <c r="U6" s="105" t="s">
        <v>206</v>
      </c>
    </row>
    <row r="7" spans="1:42" x14ac:dyDescent="0.35">
      <c r="A7">
        <f t="shared" si="0"/>
        <v>5</v>
      </c>
      <c r="B7" s="105"/>
      <c r="C7" s="105" t="s">
        <v>13</v>
      </c>
      <c r="D7" s="105"/>
      <c r="E7" s="105"/>
      <c r="F7" s="105"/>
      <c r="G7" s="105"/>
      <c r="H7" s="105"/>
      <c r="I7" s="105"/>
      <c r="J7" s="105"/>
      <c r="K7" s="109"/>
      <c r="L7" s="109"/>
      <c r="M7" s="105"/>
      <c r="N7" s="105"/>
      <c r="O7" s="105"/>
      <c r="P7" s="105"/>
      <c r="Q7" s="105"/>
      <c r="R7" s="105"/>
      <c r="S7" s="105" t="s">
        <v>211</v>
      </c>
      <c r="T7" s="105"/>
      <c r="U7" s="105"/>
    </row>
    <row r="8" spans="1:42" x14ac:dyDescent="0.35">
      <c r="A8">
        <f t="shared" si="0"/>
        <v>6</v>
      </c>
      <c r="B8" s="105"/>
      <c r="C8" s="105"/>
      <c r="D8" s="105"/>
      <c r="E8" s="105"/>
      <c r="F8" s="105"/>
      <c r="G8" s="105"/>
      <c r="H8" s="105"/>
      <c r="I8" s="105"/>
      <c r="J8" s="105"/>
      <c r="K8" s="109"/>
      <c r="L8" s="109"/>
      <c r="M8" s="105"/>
      <c r="N8" s="105"/>
      <c r="O8" s="105"/>
      <c r="P8" s="105"/>
      <c r="Q8" s="105"/>
      <c r="R8" s="105"/>
      <c r="S8" s="105" t="s">
        <v>212</v>
      </c>
      <c r="T8" s="105"/>
      <c r="U8" s="105"/>
    </row>
    <row r="9" spans="1:42" x14ac:dyDescent="0.35">
      <c r="A9">
        <f t="shared" si="0"/>
        <v>7</v>
      </c>
      <c r="B9" s="105"/>
      <c r="C9" s="105"/>
      <c r="D9" s="105"/>
      <c r="E9" s="105"/>
      <c r="F9" s="105"/>
      <c r="G9" s="105"/>
      <c r="H9" s="105"/>
      <c r="I9" s="105"/>
      <c r="J9" s="105"/>
      <c r="K9" s="109"/>
      <c r="L9" s="109"/>
      <c r="M9" s="105"/>
      <c r="N9" s="105"/>
      <c r="O9" s="105"/>
      <c r="P9" s="105"/>
      <c r="Q9" s="105"/>
      <c r="R9" s="105"/>
      <c r="S9" s="105"/>
      <c r="T9" s="105"/>
      <c r="U9" s="105"/>
    </row>
    <row r="10" spans="1:42" x14ac:dyDescent="0.35">
      <c r="A10">
        <f t="shared" si="0"/>
        <v>8</v>
      </c>
      <c r="B10" s="105"/>
      <c r="C10" s="105"/>
      <c r="D10" s="105"/>
      <c r="E10" s="105"/>
      <c r="F10" s="105"/>
      <c r="G10" s="105"/>
      <c r="H10" s="105"/>
      <c r="I10" s="105"/>
      <c r="J10" s="105"/>
      <c r="K10" s="109"/>
      <c r="L10" s="109"/>
      <c r="M10" s="105"/>
      <c r="N10" s="105"/>
      <c r="O10" s="105"/>
      <c r="P10" s="105"/>
      <c r="Q10" s="105"/>
      <c r="R10" s="105"/>
      <c r="S10" s="105"/>
      <c r="T10" s="105"/>
      <c r="U10" s="105"/>
    </row>
    <row r="11" spans="1:42" x14ac:dyDescent="0.35">
      <c r="A11">
        <f t="shared" si="0"/>
        <v>9</v>
      </c>
      <c r="B11" s="105"/>
      <c r="C11" s="105"/>
      <c r="D11" s="105"/>
      <c r="E11" s="105"/>
      <c r="F11" s="105"/>
      <c r="G11" s="105"/>
      <c r="H11" s="105"/>
      <c r="I11" s="105"/>
      <c r="J11" s="105"/>
      <c r="K11" s="109"/>
      <c r="L11" s="109"/>
      <c r="M11" s="105"/>
      <c r="N11" s="105"/>
      <c r="O11" s="105"/>
      <c r="P11" s="105"/>
      <c r="Q11" s="105"/>
      <c r="R11" s="105"/>
      <c r="S11" s="105"/>
      <c r="T11" s="105"/>
      <c r="U11" s="105"/>
    </row>
    <row r="12" spans="1:42" x14ac:dyDescent="0.35">
      <c r="A12">
        <f t="shared" si="0"/>
        <v>10</v>
      </c>
      <c r="B12" s="105"/>
      <c r="C12" s="105"/>
      <c r="D12" s="105"/>
      <c r="E12" s="105"/>
      <c r="F12" s="105"/>
      <c r="G12" s="105"/>
      <c r="H12" s="105"/>
      <c r="I12" s="105"/>
      <c r="J12" s="105"/>
      <c r="K12" s="109"/>
      <c r="L12" s="109"/>
      <c r="M12" s="105"/>
      <c r="N12" s="105"/>
      <c r="O12" s="105"/>
      <c r="P12" s="105"/>
      <c r="Q12" s="105"/>
      <c r="R12" s="105"/>
      <c r="S12" s="105"/>
      <c r="T12" s="105"/>
      <c r="U12" s="105"/>
    </row>
    <row r="13" spans="1:42" x14ac:dyDescent="0.35">
      <c r="A13">
        <f t="shared" si="0"/>
        <v>11</v>
      </c>
      <c r="B13" s="105"/>
      <c r="C13" s="105"/>
      <c r="D13" s="105"/>
      <c r="E13" s="105"/>
      <c r="F13" s="105"/>
      <c r="G13" s="105"/>
      <c r="H13" s="105"/>
      <c r="I13" s="105"/>
      <c r="J13" s="105"/>
      <c r="K13" s="109"/>
      <c r="L13" s="109"/>
      <c r="M13" s="105"/>
      <c r="N13" s="105"/>
      <c r="O13" s="105"/>
      <c r="P13" s="105"/>
      <c r="Q13" s="105"/>
      <c r="R13" s="105"/>
      <c r="S13" s="105"/>
      <c r="T13" s="105"/>
      <c r="U13" s="105"/>
    </row>
    <row r="14" spans="1:42" x14ac:dyDescent="0.35">
      <c r="A14">
        <f t="shared" si="0"/>
        <v>12</v>
      </c>
      <c r="B14" s="105"/>
      <c r="C14" s="105"/>
      <c r="D14" s="105"/>
      <c r="E14" s="105"/>
      <c r="F14" s="105"/>
      <c r="G14" s="105"/>
      <c r="H14" s="105"/>
      <c r="I14" s="105"/>
      <c r="J14" s="105"/>
      <c r="K14" s="109"/>
      <c r="L14" s="109"/>
      <c r="M14" s="105"/>
      <c r="N14" s="105"/>
      <c r="O14" s="105"/>
      <c r="P14" s="105"/>
      <c r="Q14" s="105"/>
      <c r="R14" s="105"/>
      <c r="S14" s="105"/>
      <c r="T14" s="105"/>
      <c r="U14" s="105"/>
    </row>
    <row r="15" spans="1:42" x14ac:dyDescent="0.35">
      <c r="A15">
        <f t="shared" si="0"/>
        <v>13</v>
      </c>
    </row>
    <row r="16" spans="1:42" x14ac:dyDescent="0.35">
      <c r="A16">
        <f t="shared" si="0"/>
        <v>14</v>
      </c>
    </row>
    <row r="17" spans="1:1" x14ac:dyDescent="0.35">
      <c r="A17">
        <f t="shared" si="0"/>
        <v>15</v>
      </c>
    </row>
    <row r="18" spans="1:1" x14ac:dyDescent="0.35">
      <c r="A18">
        <f t="shared" si="0"/>
        <v>16</v>
      </c>
    </row>
    <row r="19" spans="1:1" x14ac:dyDescent="0.35">
      <c r="A19">
        <f t="shared" si="0"/>
        <v>17</v>
      </c>
    </row>
    <row r="20" spans="1:1" x14ac:dyDescent="0.35">
      <c r="A20">
        <f t="shared" si="0"/>
        <v>18</v>
      </c>
    </row>
    <row r="21" spans="1:1" x14ac:dyDescent="0.35">
      <c r="A21">
        <f t="shared" si="0"/>
        <v>19</v>
      </c>
    </row>
  </sheetData>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Project</vt:lpstr>
      <vt:lpstr>Sheet2</vt:lpstr>
      <vt:lpstr>Sheet1</vt:lpstr>
      <vt:lpstr>act_matrix</vt:lpstr>
      <vt:lpstr>choices</vt:lpstr>
    </vt:vector>
  </TitlesOfParts>
  <Company>UNHCR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Igor Chantefort</dc:creator>
  <cp:lastModifiedBy>Renee Wynveen</cp:lastModifiedBy>
  <cp:lastPrinted>2016-11-14T15:52:49Z</cp:lastPrinted>
  <dcterms:created xsi:type="dcterms:W3CDTF">2016-11-07T08:30:56Z</dcterms:created>
  <dcterms:modified xsi:type="dcterms:W3CDTF">2021-01-25T19:32:48Z</dcterms:modified>
</cp:coreProperties>
</file>